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NEW USER\Desktop\"/>
    </mc:Choice>
  </mc:AlternateContent>
  <xr:revisionPtr revIDLastSave="0" documentId="13_ncr:1_{3F0DF672-E561-4765-9223-8DD1582E39FF}" xr6:coauthVersionLast="47" xr6:coauthVersionMax="47" xr10:uidLastSave="{00000000-0000-0000-0000-000000000000}"/>
  <bookViews>
    <workbookView xWindow="-108" yWindow="-108" windowWidth="23256" windowHeight="12456" activeTab="1" xr2:uid="{C102E87E-F046-4527-9C79-D9BDBBC8AA99}"/>
  </bookViews>
  <sheets>
    <sheet name="Raw data" sheetId="1" r:id="rId1"/>
    <sheet name="working data" sheetId="2" r:id="rId2"/>
    <sheet name="Pivot Table" sheetId="9" r:id="rId3"/>
    <sheet name="Dashboard" sheetId="4" r:id="rId4"/>
  </sheets>
  <definedNames>
    <definedName name="_xlnm._FilterDatabase" localSheetId="1" hidden="1">'working data'!$J$1:$J$90</definedName>
    <definedName name="Slicer_Age_Group">#N/A</definedName>
    <definedName name="Slicer_Country">#N/A</definedName>
    <definedName name="Slicer_Customer_Gender">#N/A</definedName>
  </definedNames>
  <calcPr calcId="191029"/>
  <pivotCaches>
    <pivotCache cacheId="2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2" i="2" l="1"/>
  <c r="R3" i="2"/>
  <c r="S24" i="2"/>
  <c r="S3" i="2"/>
  <c r="S4" i="2"/>
  <c r="S5" i="2"/>
  <c r="S6" i="2"/>
  <c r="S7" i="2"/>
  <c r="S8" i="2"/>
  <c r="S9" i="2"/>
  <c r="S10" i="2"/>
  <c r="S11" i="2"/>
  <c r="S12" i="2"/>
  <c r="S13" i="2"/>
  <c r="S14" i="2"/>
  <c r="S15" i="2"/>
  <c r="S16" i="2"/>
  <c r="S17" i="2"/>
  <c r="S18" i="2"/>
  <c r="S19" i="2"/>
  <c r="S20" i="2"/>
  <c r="S21" i="2"/>
  <c r="S22" i="2"/>
  <c r="S23"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2" i="2"/>
  <c r="R2" i="1"/>
  <c r="S2" i="1"/>
  <c r="R3" i="1"/>
  <c r="S3" i="1"/>
  <c r="R4" i="1"/>
  <c r="S4" i="1"/>
  <c r="R5" i="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R59" i="1"/>
  <c r="S59" i="1"/>
  <c r="R60" i="1"/>
  <c r="S60" i="1"/>
  <c r="R61" i="1"/>
  <c r="S61" i="1"/>
  <c r="R62" i="1"/>
  <c r="S62" i="1"/>
  <c r="R63" i="1"/>
  <c r="S63" i="1"/>
  <c r="R64" i="1"/>
  <c r="S64" i="1"/>
  <c r="R65" i="1"/>
  <c r="S65" i="1"/>
  <c r="R66" i="1"/>
  <c r="S66" i="1"/>
  <c r="R67" i="1"/>
  <c r="S67" i="1"/>
  <c r="R68" i="1"/>
  <c r="S68" i="1"/>
  <c r="R69" i="1"/>
  <c r="S69" i="1"/>
  <c r="R70" i="1"/>
  <c r="S70" i="1"/>
  <c r="R71" i="1"/>
  <c r="S71" i="1"/>
  <c r="R72" i="1"/>
  <c r="S72" i="1"/>
  <c r="R73" i="1"/>
  <c r="S73" i="1"/>
  <c r="R74" i="1"/>
  <c r="S74" i="1"/>
  <c r="R75" i="1"/>
  <c r="S75" i="1"/>
  <c r="R76" i="1"/>
  <c r="S76" i="1"/>
  <c r="R77" i="1"/>
  <c r="S77" i="1"/>
  <c r="R78" i="1"/>
  <c r="S78" i="1"/>
  <c r="R79" i="1"/>
  <c r="S79" i="1"/>
  <c r="R80" i="1"/>
  <c r="S80" i="1"/>
  <c r="R81" i="1"/>
  <c r="S81" i="1"/>
  <c r="R82" i="1"/>
  <c r="S82" i="1"/>
  <c r="R83" i="1"/>
  <c r="S83" i="1"/>
  <c r="R84" i="1"/>
  <c r="S84" i="1"/>
  <c r="R85" i="1"/>
  <c r="S85" i="1"/>
  <c r="R86" i="1"/>
  <c r="S86" i="1"/>
  <c r="R87" i="1"/>
  <c r="S87" i="1"/>
  <c r="R88" i="1"/>
  <c r="S88" i="1"/>
  <c r="R89" i="1"/>
  <c r="S89" i="1"/>
  <c r="R90" i="1"/>
  <c r="S90" i="1"/>
  <c r="K10" i="9"/>
  <c r="K11" i="9"/>
  <c r="K12" i="9"/>
  <c r="K23" i="9" l="1"/>
  <c r="K24" i="9" s="1"/>
  <c r="K20" i="9"/>
  <c r="K21" i="9" s="1"/>
  <c r="K17" i="9"/>
  <c r="K18" i="9" s="1"/>
</calcChain>
</file>

<file path=xl/sharedStrings.xml><?xml version="1.0" encoding="utf-8"?>
<sst xmlns="http://schemas.openxmlformats.org/spreadsheetml/2006/main" count="1704" uniqueCount="176">
  <si>
    <t>Sales_Order #</t>
  </si>
  <si>
    <t>Date</t>
  </si>
  <si>
    <t>Day</t>
  </si>
  <si>
    <t>Month</t>
  </si>
  <si>
    <t>Year</t>
  </si>
  <si>
    <t>Customer_Age</t>
  </si>
  <si>
    <t>Age_Group</t>
  </si>
  <si>
    <t>Customer_Gender</t>
  </si>
  <si>
    <t>Country</t>
  </si>
  <si>
    <t>State</t>
  </si>
  <si>
    <t>Product_Category</t>
  </si>
  <si>
    <t>Sub_Category</t>
  </si>
  <si>
    <t>Product_Description</t>
  </si>
  <si>
    <t>Order_Quantity</t>
  </si>
  <si>
    <t xml:space="preserve">Unit_Cost </t>
  </si>
  <si>
    <t xml:space="preserve"> Unit_Price </t>
  </si>
  <si>
    <t xml:space="preserve"> Profit </t>
  </si>
  <si>
    <t xml:space="preserve"> Cost </t>
  </si>
  <si>
    <t>Revenue</t>
  </si>
  <si>
    <t>000261695</t>
  </si>
  <si>
    <t>December</t>
  </si>
  <si>
    <t>Adults (35-64)</t>
  </si>
  <si>
    <t>F</t>
  </si>
  <si>
    <t>United States</t>
  </si>
  <si>
    <t>California</t>
  </si>
  <si>
    <t>Bikes</t>
  </si>
  <si>
    <t>Mountain Bikes</t>
  </si>
  <si>
    <t>Mountain-200 Black, 46</t>
  </si>
  <si>
    <t>M</t>
  </si>
  <si>
    <t>United Kingdom</t>
  </si>
  <si>
    <t>England</t>
  </si>
  <si>
    <t>Mountain-200 Silver, 42</t>
  </si>
  <si>
    <t>000261697</t>
  </si>
  <si>
    <t>Mountain-400-W Silver, 46</t>
  </si>
  <si>
    <t>000261698</t>
  </si>
  <si>
    <t>Young Adults (25-34)</t>
  </si>
  <si>
    <t>Australia</t>
  </si>
  <si>
    <t>New South Wales</t>
  </si>
  <si>
    <t>Mountain-400-W Silver, 42</t>
  </si>
  <si>
    <t>000261699</t>
  </si>
  <si>
    <t>United  States</t>
  </si>
  <si>
    <t>000261700</t>
  </si>
  <si>
    <t>Youth (&lt;25)</t>
  </si>
  <si>
    <t>Mountain-200 Black, 38</t>
  </si>
  <si>
    <t>000261701</t>
  </si>
  <si>
    <t xml:space="preserve">United States </t>
  </si>
  <si>
    <t>Washington</t>
  </si>
  <si>
    <t>000261702</t>
  </si>
  <si>
    <t>000261703</t>
  </si>
  <si>
    <t>000261704</t>
  </si>
  <si>
    <t>Germany</t>
  </si>
  <si>
    <t>Nordrhein-Westfalen</t>
  </si>
  <si>
    <t>000261705</t>
  </si>
  <si>
    <t>Queensland</t>
  </si>
  <si>
    <t>Mountain-200 Silver, 38</t>
  </si>
  <si>
    <t>000261706</t>
  </si>
  <si>
    <t>000261707</t>
  </si>
  <si>
    <t>000261708</t>
  </si>
  <si>
    <t>Canada</t>
  </si>
  <si>
    <t>British Columbia</t>
  </si>
  <si>
    <t>000261709</t>
  </si>
  <si>
    <t>Mountain-200 Black, 42</t>
  </si>
  <si>
    <t>000261710</t>
  </si>
  <si>
    <t>000261711</t>
  </si>
  <si>
    <t>Decmber</t>
  </si>
  <si>
    <t>Mountain-400-W Silver, 38</t>
  </si>
  <si>
    <t>000261712</t>
  </si>
  <si>
    <t>000261713</t>
  </si>
  <si>
    <t>Mountain-500 Silver, 42</t>
  </si>
  <si>
    <t>000261714</t>
  </si>
  <si>
    <t>000261715</t>
  </si>
  <si>
    <t>Oregon</t>
  </si>
  <si>
    <t>000261716</t>
  </si>
  <si>
    <t>Mountain-500 Black, 42</t>
  </si>
  <si>
    <t>000261717</t>
  </si>
  <si>
    <t>Victoria</t>
  </si>
  <si>
    <t>Mountain-100 Black, 38</t>
  </si>
  <si>
    <t>000261718</t>
  </si>
  <si>
    <t>Hamburg</t>
  </si>
  <si>
    <t>000261719</t>
  </si>
  <si>
    <t>000261720</t>
  </si>
  <si>
    <t>000261721</t>
  </si>
  <si>
    <t>000261722</t>
  </si>
  <si>
    <t>Mountain-500 Black, 40</t>
  </si>
  <si>
    <t>000261723</t>
  </si>
  <si>
    <t>Mountain-100 Silver, 44</t>
  </si>
  <si>
    <t>000261724</t>
  </si>
  <si>
    <t>000261725</t>
  </si>
  <si>
    <t>France</t>
  </si>
  <si>
    <t>Seine (Paris)</t>
  </si>
  <si>
    <t>000261726</t>
  </si>
  <si>
    <t>000261727</t>
  </si>
  <si>
    <t>000261728</t>
  </si>
  <si>
    <t>000261729</t>
  </si>
  <si>
    <t>000261730</t>
  </si>
  <si>
    <t>000261731</t>
  </si>
  <si>
    <t>000261732</t>
  </si>
  <si>
    <t>000261733</t>
  </si>
  <si>
    <t>000261734</t>
  </si>
  <si>
    <t>000261735</t>
  </si>
  <si>
    <t>000261736</t>
  </si>
  <si>
    <t>Mountain-500 Silver, 40</t>
  </si>
  <si>
    <t>000261737</t>
  </si>
  <si>
    <t>000261738</t>
  </si>
  <si>
    <t>000261739</t>
  </si>
  <si>
    <t>000261740</t>
  </si>
  <si>
    <t>000261741</t>
  </si>
  <si>
    <t>000261742</t>
  </si>
  <si>
    <t>000261743</t>
  </si>
  <si>
    <t>000261744</t>
  </si>
  <si>
    <t>000261745</t>
  </si>
  <si>
    <t>Seine et Marne</t>
  </si>
  <si>
    <t>Mountain-200 Silver, 46</t>
  </si>
  <si>
    <t>000261746</t>
  </si>
  <si>
    <t>000261747</t>
  </si>
  <si>
    <t>000261748</t>
  </si>
  <si>
    <t>000261749</t>
  </si>
  <si>
    <t>000261750</t>
  </si>
  <si>
    <t>000261751</t>
  </si>
  <si>
    <t>Seine Saint Denis</t>
  </si>
  <si>
    <t>000261752</t>
  </si>
  <si>
    <t>000261753</t>
  </si>
  <si>
    <t>000261754</t>
  </si>
  <si>
    <t>000261755</t>
  </si>
  <si>
    <t>000261756</t>
  </si>
  <si>
    <t>Nord</t>
  </si>
  <si>
    <t>000261757</t>
  </si>
  <si>
    <t>Mountain-500 Black, 44</t>
  </si>
  <si>
    <t>000261758</t>
  </si>
  <si>
    <t>000261759</t>
  </si>
  <si>
    <t>Mountain-100 Black, 48</t>
  </si>
  <si>
    <t>000261760</t>
  </si>
  <si>
    <t>000261761</t>
  </si>
  <si>
    <t>000261762</t>
  </si>
  <si>
    <t>000261763</t>
  </si>
  <si>
    <t>South Australia</t>
  </si>
  <si>
    <t>000261764</t>
  </si>
  <si>
    <t>Hessen</t>
  </si>
  <si>
    <t>000261765</t>
  </si>
  <si>
    <t>000261766</t>
  </si>
  <si>
    <t>000261767</t>
  </si>
  <si>
    <t>000261768</t>
  </si>
  <si>
    <t>Mountain-500 Black, 52</t>
  </si>
  <si>
    <t>000261769</t>
  </si>
  <si>
    <t>000261770</t>
  </si>
  <si>
    <t>000261771</t>
  </si>
  <si>
    <t>Somme</t>
  </si>
  <si>
    <t>000261772</t>
  </si>
  <si>
    <t>000261773</t>
  </si>
  <si>
    <t>000261774</t>
  </si>
  <si>
    <t>000261775</t>
  </si>
  <si>
    <t>000261776</t>
  </si>
  <si>
    <t>000261777</t>
  </si>
  <si>
    <t>000261778</t>
  </si>
  <si>
    <t>000261779</t>
  </si>
  <si>
    <t>000261780</t>
  </si>
  <si>
    <t>000261781</t>
  </si>
  <si>
    <t>000261782</t>
  </si>
  <si>
    <t>NA</t>
  </si>
  <si>
    <t>Female</t>
  </si>
  <si>
    <t>Male</t>
  </si>
  <si>
    <t>Row Labels</t>
  </si>
  <si>
    <t>Grand Total</t>
  </si>
  <si>
    <t>Sum of Revenue</t>
  </si>
  <si>
    <t xml:space="preserve">Sum of  Profit </t>
  </si>
  <si>
    <t>Values</t>
  </si>
  <si>
    <t>Sales</t>
  </si>
  <si>
    <t>Profit</t>
  </si>
  <si>
    <t>Target</t>
  </si>
  <si>
    <t>Sales Completion</t>
  </si>
  <si>
    <t>Sales Incompletion</t>
  </si>
  <si>
    <t>Profit Comp</t>
  </si>
  <si>
    <t>Incomp</t>
  </si>
  <si>
    <t>Revenue Comp</t>
  </si>
  <si>
    <t>Incmp</t>
  </si>
  <si>
    <t xml:space="preserve">Sum of  Unit_Price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</si>
</sst>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8" formatCode="&quot;$&quot;#,##0.00_);[Red]\(&quot;$&quot;#,##0.00\)"/>
    <numFmt numFmtId="170" formatCode="_-[$$-409]* #,##0_ ;_-[$$-409]* \-#,##0\ ;_-[$$-409]* &quot;-&quot;_ ;_-@_ "/>
    <numFmt numFmtId="172" formatCode="_(&quot;$&quot;* #,##0_);_(&quot;$&quot;* \(#,##0\);_(&quot;$&quot;* &quot;-&quot;??_);_(@_)"/>
    <numFmt numFmtId="177" formatCode="_-[$$-409]* #,##0_ ;_-[$$-409]* \-#,##0\ ;_-[$$-409]* &quot;-&quot;??_ ;_-@_ "/>
  </numFmts>
  <fonts count="9">
    <font>
      <sz val="12"/>
      <color theme="1"/>
      <name val="Calibri"/>
      <family val="2"/>
      <scheme val="minor"/>
    </font>
    <font>
      <sz val="12"/>
      <color theme="1"/>
      <name val="Calibri"/>
      <family val="2"/>
      <scheme val="minor"/>
    </font>
    <font>
      <sz val="11"/>
      <color indexed="8"/>
      <name val="Calibri"/>
      <charset val="134"/>
    </font>
    <font>
      <b/>
      <sz val="11"/>
      <color indexed="8"/>
      <name val="Calibri"/>
      <charset val="134"/>
    </font>
    <font>
      <sz val="11"/>
      <name val="Calibri"/>
      <charset val="134"/>
    </font>
    <font>
      <b/>
      <sz val="11"/>
      <color rgb="FF92D050"/>
      <name val="Calibri"/>
      <family val="2"/>
    </font>
    <font>
      <sz val="11"/>
      <color indexed="8"/>
      <name val="Calibri"/>
      <family val="2"/>
    </font>
    <font>
      <sz val="8"/>
      <name val="Calibri"/>
      <family val="2"/>
      <scheme val="minor"/>
    </font>
    <font>
      <b/>
      <sz val="12"/>
      <color rgb="FF92D05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4" tint="-0.499984740745262"/>
        <bgColor indexed="64"/>
      </patternFill>
    </fill>
    <fill>
      <patternFill patternType="solid">
        <fgColor theme="0" tint="-0.34998626667073579"/>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0" borderId="0" xfId="0" applyAlignment="1">
      <alignment horizontal="left"/>
    </xf>
    <xf numFmtId="0" fontId="2" fillId="0" borderId="0" xfId="0" applyNumberFormat="1" applyFont="1" applyFill="1" applyBorder="1" applyAlignment="1" applyProtection="1"/>
    <xf numFmtId="0" fontId="2" fillId="0" borderId="0" xfId="0" applyNumberFormat="1" applyFont="1" applyFill="1" applyBorder="1" applyAlignment="1" applyProtection="1">
      <alignment horizontal="center"/>
    </xf>
    <xf numFmtId="0" fontId="3" fillId="0" borderId="0" xfId="0" applyNumberFormat="1" applyFont="1" applyFill="1" applyBorder="1" applyAlignment="1" applyProtection="1"/>
    <xf numFmtId="0" fontId="3" fillId="0" borderId="0" xfId="0" applyNumberFormat="1" applyFont="1" applyFill="1" applyBorder="1" applyAlignment="1" applyProtection="1">
      <alignment horizontal="center"/>
    </xf>
    <xf numFmtId="49" fontId="2" fillId="0" borderId="0" xfId="0" applyNumberFormat="1" applyFont="1" applyFill="1" applyBorder="1" applyAlignment="1" applyProtection="1">
      <alignment horizontal="right"/>
    </xf>
    <xf numFmtId="14" fontId="2" fillId="0" borderId="0" xfId="0" applyNumberFormat="1" applyFont="1" applyFill="1" applyBorder="1" applyAlignment="1" applyProtection="1"/>
    <xf numFmtId="168" fontId="2" fillId="0" borderId="0" xfId="0" applyNumberFormat="1" applyFont="1" applyFill="1" applyBorder="1" applyAlignment="1" applyProtection="1"/>
    <xf numFmtId="0" fontId="4" fillId="0" borderId="0" xfId="0" applyNumberFormat="1" applyFont="1" applyFill="1" applyBorder="1" applyAlignment="1" applyProtection="1"/>
    <xf numFmtId="49" fontId="4" fillId="0" borderId="0" xfId="0" applyNumberFormat="1" applyFont="1" applyFill="1" applyBorder="1" applyAlignment="1" applyProtection="1">
      <alignment horizontal="right"/>
    </xf>
    <xf numFmtId="14" fontId="4" fillId="0" borderId="0" xfId="0" applyNumberFormat="1" applyFont="1" applyFill="1" applyBorder="1" applyAlignment="1" applyProtection="1"/>
    <xf numFmtId="0" fontId="4" fillId="0" borderId="0" xfId="0" applyNumberFormat="1" applyFont="1" applyFill="1" applyBorder="1" applyAlignment="1" applyProtection="1">
      <alignment horizontal="center"/>
    </xf>
    <xf numFmtId="168" fontId="4" fillId="0" borderId="0" xfId="0" applyNumberFormat="1" applyFont="1" applyFill="1" applyBorder="1" applyAlignment="1" applyProtection="1"/>
    <xf numFmtId="0" fontId="5" fillId="2" borderId="0" xfId="0" applyNumberFormat="1" applyFont="1" applyFill="1" applyBorder="1" applyAlignment="1" applyProtection="1"/>
    <xf numFmtId="0" fontId="5" fillId="2" borderId="0" xfId="0" applyNumberFormat="1" applyFont="1" applyFill="1" applyBorder="1" applyAlignment="1" applyProtection="1">
      <alignment horizontal="center"/>
    </xf>
    <xf numFmtId="0" fontId="6" fillId="0" borderId="0" xfId="0" applyNumberFormat="1" applyFont="1" applyFill="1" applyBorder="1" applyAlignment="1" applyProtection="1"/>
    <xf numFmtId="0" fontId="0" fillId="0" borderId="0" xfId="0" pivotButton="1"/>
    <xf numFmtId="49" fontId="5" fillId="2" borderId="0" xfId="0" applyNumberFormat="1" applyFont="1" applyFill="1" applyBorder="1" applyAlignment="1" applyProtection="1"/>
    <xf numFmtId="49" fontId="2" fillId="0" borderId="0" xfId="0" applyNumberFormat="1" applyFont="1" applyFill="1" applyBorder="1" applyAlignment="1" applyProtection="1"/>
    <xf numFmtId="49" fontId="6" fillId="0" borderId="0" xfId="0" applyNumberFormat="1" applyFont="1" applyFill="1" applyBorder="1" applyAlignment="1" applyProtection="1"/>
    <xf numFmtId="49" fontId="4" fillId="0" borderId="0" xfId="0" applyNumberFormat="1" applyFont="1" applyFill="1" applyBorder="1" applyAlignment="1" applyProtection="1"/>
    <xf numFmtId="49" fontId="0" fillId="0" borderId="0" xfId="0" applyNumberFormat="1"/>
    <xf numFmtId="170" fontId="0" fillId="0" borderId="0" xfId="0" applyNumberFormat="1"/>
    <xf numFmtId="0" fontId="0" fillId="3" borderId="0" xfId="0" applyFill="1"/>
    <xf numFmtId="0" fontId="0" fillId="4" borderId="0" xfId="0" applyFill="1"/>
    <xf numFmtId="172" fontId="6" fillId="0" borderId="0" xfId="0" applyNumberFormat="1" applyFont="1" applyFill="1" applyBorder="1" applyAlignment="1" applyProtection="1">
      <alignment vertical="center"/>
    </xf>
    <xf numFmtId="9" fontId="0" fillId="0" borderId="0" xfId="0" applyNumberFormat="1" applyBorder="1"/>
    <xf numFmtId="0" fontId="8" fillId="2" borderId="3" xfId="0" applyFont="1" applyFill="1" applyBorder="1"/>
    <xf numFmtId="0" fontId="8" fillId="2" borderId="4" xfId="0" applyFont="1" applyFill="1" applyBorder="1"/>
    <xf numFmtId="0" fontId="8" fillId="2" borderId="2" xfId="0" applyFont="1" applyFill="1" applyBorder="1"/>
    <xf numFmtId="9" fontId="0" fillId="0" borderId="0" xfId="1" applyFont="1"/>
    <xf numFmtId="0" fontId="0" fillId="0" borderId="1" xfId="0" applyBorder="1"/>
    <xf numFmtId="0" fontId="0" fillId="0" borderId="1" xfId="0" applyFill="1" applyBorder="1"/>
    <xf numFmtId="177" fontId="0" fillId="0" borderId="1" xfId="0" applyNumberFormat="1" applyBorder="1"/>
    <xf numFmtId="172" fontId="6" fillId="0" borderId="1" xfId="0" applyNumberFormat="1" applyFont="1" applyFill="1" applyBorder="1" applyAlignment="1" applyProtection="1">
      <alignment vertical="center"/>
    </xf>
    <xf numFmtId="9" fontId="0" fillId="0" borderId="1" xfId="1" applyFont="1" applyBorder="1"/>
  </cellXfs>
  <cellStyles count="2">
    <cellStyle name="Normal" xfId="0" builtinId="0"/>
    <cellStyle name="Percent" xfId="1" builtinId="5"/>
  </cellStyles>
  <dxfs count="163">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font>
        <color rgb="FF9C0006"/>
      </font>
      <fill>
        <patternFill>
          <bgColor rgb="FFFFC7CE"/>
        </patternFill>
      </fill>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font>
        <b/>
        <i val="0"/>
        <color theme="4" tint="-0.499984740745262"/>
      </font>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numFmt numFmtId="170" formatCode="_-[$$-409]* #,##0_ ;_-[$$-409]* \-#,##0\ ;_-[$$-409]* &quot;-&quot;_ ;_-@_ "/>
    </dxf>
    <dxf>
      <font>
        <color rgb="FF9C0006"/>
      </font>
      <fill>
        <patternFill>
          <bgColor rgb="FFFFC7CE"/>
        </patternFill>
      </fill>
    </dxf>
  </dxfs>
  <tableStyles count="1" defaultTableStyle="TableStyleMedium2" defaultPivotStyle="PivotStyleLight16">
    <tableStyle name="Slicer Style 1" pivot="0" table="0" count="6" xr9:uid="{1CD84736-D6AA-441E-AD2D-48FDEAD30E14}">
      <tableStyleElement type="headerRow" dxfId="133"/>
    </tableStyle>
  </tableStyles>
  <colors>
    <mruColors>
      <color rgb="FF0000CC"/>
      <color rgb="FF0000FF"/>
    </mruColors>
  </colors>
  <extLst>
    <ext xmlns:x14="http://schemas.microsoft.com/office/spreadsheetml/2009/9/main" uri="{46F421CA-312F-682f-3DD2-61675219B42D}">
      <x14:dxfs count="10">
        <dxf>
          <font>
            <b/>
            <i val="0"/>
            <color theme="0"/>
          </font>
          <fill>
            <gradientFill degree="90">
              <stop position="0">
                <color rgb="FFFF0000"/>
              </stop>
              <stop position="1">
                <color theme="5" tint="-0.49803155613879818"/>
              </stop>
            </gradientFill>
          </fill>
        </dxf>
        <dxf>
          <fill>
            <gradientFill degree="270">
              <stop position="0">
                <color rgb="FFFF0000"/>
              </stop>
              <stop position="1">
                <color theme="5" tint="-0.25098422193060094"/>
              </stop>
            </gradientFill>
          </fill>
        </dxf>
        <dxf>
          <font>
            <color theme="0"/>
          </font>
          <fill>
            <gradientFill degree="90">
              <stop position="0">
                <color theme="4" tint="-0.49803155613879818"/>
              </stop>
              <stop position="1">
                <color theme="4" tint="-0.25098422193060094"/>
              </stop>
            </gradientFill>
          </fill>
        </dxf>
        <dxf>
          <font>
            <color theme="0"/>
          </font>
          <fill>
            <gradientFill degree="90">
              <stop position="0">
                <color theme="4" tint="-0.49803155613879818"/>
              </stop>
              <stop position="1">
                <color theme="4" tint="-0.25098422193060094"/>
              </stop>
            </gradientFill>
          </fill>
        </dxf>
        <dxf>
          <font>
            <b/>
            <i val="0"/>
            <color theme="0"/>
          </font>
          <fill>
            <patternFill>
              <bgColor theme="0" tint="-0.24994659260841701"/>
            </patternFill>
          </fill>
        </dxf>
        <dxf>
          <fill>
            <gradientFill degree="270">
              <stop position="0">
                <color rgb="FFFF0000"/>
              </stop>
              <stop position="1">
                <color theme="5" tint="-0.25098422193060094"/>
              </stop>
            </gradientFill>
          </fill>
        </dxf>
        <dxf>
          <fill>
            <gradientFill degree="90">
              <stop position="0">
                <color rgb="FFFF0000"/>
              </stop>
              <stop position="1">
                <color theme="5" tint="-0.49803155613879818"/>
              </stop>
            </gradientFill>
          </fill>
        </dxf>
        <dxf>
          <fill>
            <patternFill>
              <bgColor theme="0" tint="-0.24994659260841701"/>
            </patternFill>
          </fill>
        </dxf>
        <dxf>
          <fill>
            <gradientFill degree="90">
              <stop position="0">
                <color theme="4" tint="-0.49803155613879818"/>
              </stop>
              <stop position="1">
                <color theme="4" tint="-0.25098422193060094"/>
              </stop>
            </gradientFill>
          </fill>
        </dxf>
        <dxf>
          <fill>
            <gradientFill degree="90">
              <stop position="0">
                <color theme="4" tint="-0.49803155613879818"/>
              </stop>
              <stop position="1">
                <color theme="4" tint="-0.25098422193060094"/>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432140346618525"/>
          <c:y val="4.2242703533026116E-2"/>
          <c:w val="0.56234050945943892"/>
          <c:h val="0.86867024686430327"/>
        </c:manualLayout>
      </c:layout>
      <c:barChart>
        <c:barDir val="bar"/>
        <c:grouping val="clustered"/>
        <c:varyColors val="0"/>
        <c:ser>
          <c:idx val="0"/>
          <c:order val="0"/>
          <c:tx>
            <c:strRef>
              <c:f>'Pivot Table'!$B$1</c:f>
              <c:strCache>
                <c:ptCount val="1"/>
                <c:pt idx="0">
                  <c:v>Total</c:v>
                </c:pt>
              </c:strCache>
            </c:strRef>
          </c:tx>
          <c:spPr>
            <a:solidFill>
              <a:schemeClr val="accent1">
                <a:lumMod val="50000"/>
              </a:schemeClr>
            </a:solidFill>
            <a:ln>
              <a:noFill/>
            </a:ln>
            <a:effectLst/>
          </c:spPr>
          <c:invertIfNegative val="0"/>
          <c:cat>
            <c:strRef>
              <c:f>'Pivot Table'!$A$2:$A$21</c:f>
              <c:strCache>
                <c:ptCount val="19"/>
                <c:pt idx="0">
                  <c:v>Mountain-200 Black, 46</c:v>
                </c:pt>
                <c:pt idx="1">
                  <c:v>Mountain-200 Black, 38</c:v>
                </c:pt>
                <c:pt idx="2">
                  <c:v>Mountain-200 Silver, 38</c:v>
                </c:pt>
                <c:pt idx="3">
                  <c:v>Mountain-200 Black, 42</c:v>
                </c:pt>
                <c:pt idx="4">
                  <c:v>Mountain-200 Silver, 42</c:v>
                </c:pt>
                <c:pt idx="5">
                  <c:v>Mountain-200 Silver, 46</c:v>
                </c:pt>
                <c:pt idx="6">
                  <c:v>Mountain-100 Black, 38</c:v>
                </c:pt>
                <c:pt idx="7">
                  <c:v>Mountain-100 Black, 48</c:v>
                </c:pt>
                <c:pt idx="8">
                  <c:v>Mountain-400-W Silver, 46</c:v>
                </c:pt>
                <c:pt idx="9">
                  <c:v>Mountain-500 Silver, 42</c:v>
                </c:pt>
                <c:pt idx="10">
                  <c:v>Mountain-400-W Silver, 38</c:v>
                </c:pt>
                <c:pt idx="11">
                  <c:v>NA</c:v>
                </c:pt>
                <c:pt idx="12">
                  <c:v>Mountain-400-W Silver, 42</c:v>
                </c:pt>
                <c:pt idx="13">
                  <c:v>Mountain-100 Silver, 44</c:v>
                </c:pt>
                <c:pt idx="14">
                  <c:v>Mountain-500 Black, 44</c:v>
                </c:pt>
                <c:pt idx="15">
                  <c:v>Mountain-500 Black, 52</c:v>
                </c:pt>
                <c:pt idx="16">
                  <c:v>Mountain-500 Black, 40</c:v>
                </c:pt>
                <c:pt idx="17">
                  <c:v>Mountain-500 Silver, 40</c:v>
                </c:pt>
                <c:pt idx="18">
                  <c:v>Mountain-500 Black, 42</c:v>
                </c:pt>
              </c:strCache>
            </c:strRef>
          </c:cat>
          <c:val>
            <c:numRef>
              <c:f>'Pivot Table'!$B$2:$B$21</c:f>
              <c:numCache>
                <c:formatCode>_-[$$-409]* #,##0_ ;_-[$$-409]* \-#,##0\ ;_-[$$-409]* "-"_ ;_-@_ </c:formatCode>
                <c:ptCount val="19"/>
                <c:pt idx="0">
                  <c:v>73440</c:v>
                </c:pt>
                <c:pt idx="1">
                  <c:v>61965</c:v>
                </c:pt>
                <c:pt idx="2">
                  <c:v>58000</c:v>
                </c:pt>
                <c:pt idx="3">
                  <c:v>36720</c:v>
                </c:pt>
                <c:pt idx="4">
                  <c:v>34800</c:v>
                </c:pt>
                <c:pt idx="5">
                  <c:v>23200</c:v>
                </c:pt>
                <c:pt idx="6">
                  <c:v>20250</c:v>
                </c:pt>
                <c:pt idx="7">
                  <c:v>13500</c:v>
                </c:pt>
                <c:pt idx="8">
                  <c:v>9997</c:v>
                </c:pt>
                <c:pt idx="9">
                  <c:v>5085</c:v>
                </c:pt>
                <c:pt idx="10">
                  <c:v>4614</c:v>
                </c:pt>
                <c:pt idx="11">
                  <c:v>4590</c:v>
                </c:pt>
                <c:pt idx="12">
                  <c:v>3845</c:v>
                </c:pt>
                <c:pt idx="13">
                  <c:v>3400</c:v>
                </c:pt>
                <c:pt idx="14">
                  <c:v>2160</c:v>
                </c:pt>
                <c:pt idx="15">
                  <c:v>1620</c:v>
                </c:pt>
                <c:pt idx="16">
                  <c:v>1620</c:v>
                </c:pt>
                <c:pt idx="17">
                  <c:v>565</c:v>
                </c:pt>
                <c:pt idx="18">
                  <c:v>540</c:v>
                </c:pt>
              </c:numCache>
            </c:numRef>
          </c:val>
          <c:extLst>
            <c:ext xmlns:c16="http://schemas.microsoft.com/office/drawing/2014/chart" uri="{C3380CC4-5D6E-409C-BE32-E72D297353CC}">
              <c16:uniqueId val="{00000000-252B-4657-909D-289B8FC1D4F7}"/>
            </c:ext>
          </c:extLst>
        </c:ser>
        <c:dLbls>
          <c:showLegendKey val="0"/>
          <c:showVal val="0"/>
          <c:showCatName val="0"/>
          <c:showSerName val="0"/>
          <c:showPercent val="0"/>
          <c:showBubbleSize val="0"/>
        </c:dLbls>
        <c:gapWidth val="30"/>
        <c:axId val="1471790143"/>
        <c:axId val="1471791103"/>
      </c:barChart>
      <c:catAx>
        <c:axId val="1471790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1471791103"/>
        <c:crosses val="autoZero"/>
        <c:auto val="1"/>
        <c:lblAlgn val="ctr"/>
        <c:lblOffset val="100"/>
        <c:noMultiLvlLbl val="0"/>
      </c:catAx>
      <c:valAx>
        <c:axId val="1471791103"/>
        <c:scaling>
          <c:orientation val="minMax"/>
        </c:scaling>
        <c:delete val="0"/>
        <c:axPos val="b"/>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NG"/>
          </a:p>
        </c:txPr>
        <c:crossAx val="147179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Table!PivotTable32</c:name>
    <c:fmtId val="2"/>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c:f>
              <c:strCache>
                <c:ptCount val="1"/>
                <c:pt idx="0">
                  <c:v>Total</c:v>
                </c:pt>
              </c:strCache>
            </c:strRef>
          </c:tx>
          <c:spPr>
            <a:solidFill>
              <a:schemeClr val="accent1">
                <a:lumMod val="50000"/>
              </a:schemeClr>
            </a:solidFill>
            <a:ln>
              <a:noFill/>
            </a:ln>
            <a:effectLst/>
          </c:spPr>
          <c:invertIfNegative val="0"/>
          <c:cat>
            <c:strRef>
              <c:f>'Pivot Table'!$G$3:$G$6</c:f>
              <c:strCache>
                <c:ptCount val="3"/>
                <c:pt idx="0">
                  <c:v>Adults (35-64)</c:v>
                </c:pt>
                <c:pt idx="1">
                  <c:v>Young Adults (25-34)</c:v>
                </c:pt>
                <c:pt idx="2">
                  <c:v>Youth (&lt;25)</c:v>
                </c:pt>
              </c:strCache>
            </c:strRef>
          </c:cat>
          <c:val>
            <c:numRef>
              <c:f>'Pivot Table'!$H$3:$H$6</c:f>
              <c:numCache>
                <c:formatCode>_-[$$-409]* #,##0_ ;_-[$$-409]* \-#,##0\ ;_-[$$-409]* "-"_ ;_-@_ </c:formatCode>
                <c:ptCount val="3"/>
                <c:pt idx="0">
                  <c:v>94539</c:v>
                </c:pt>
                <c:pt idx="1">
                  <c:v>53962</c:v>
                </c:pt>
                <c:pt idx="2">
                  <c:v>16050</c:v>
                </c:pt>
              </c:numCache>
            </c:numRef>
          </c:val>
          <c:extLst>
            <c:ext xmlns:c16="http://schemas.microsoft.com/office/drawing/2014/chart" uri="{C3380CC4-5D6E-409C-BE32-E72D297353CC}">
              <c16:uniqueId val="{00000000-1482-4F18-86AA-68D4785DEC82}"/>
            </c:ext>
          </c:extLst>
        </c:ser>
        <c:dLbls>
          <c:showLegendKey val="0"/>
          <c:showVal val="0"/>
          <c:showCatName val="0"/>
          <c:showSerName val="0"/>
          <c:showPercent val="0"/>
          <c:showBubbleSize val="0"/>
        </c:dLbls>
        <c:gapWidth val="219"/>
        <c:overlap val="-27"/>
        <c:axId val="1106255599"/>
        <c:axId val="1106258479"/>
      </c:barChart>
      <c:catAx>
        <c:axId val="11062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6258479"/>
        <c:crosses val="autoZero"/>
        <c:auto val="1"/>
        <c:lblAlgn val="ctr"/>
        <c:lblOffset val="100"/>
        <c:noMultiLvlLbl val="0"/>
      </c:catAx>
      <c:valAx>
        <c:axId val="1106258479"/>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06255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Table!PivotTable31</c:name>
    <c:fmtId val="3"/>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6"/>
          <c:spPr>
            <a:solidFill>
              <a:srgbClr val="FF0000"/>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6"/>
          <c:spPr>
            <a:solidFill>
              <a:srgbClr val="FF0000"/>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6"/>
          <c:spPr>
            <a:solidFill>
              <a:srgbClr val="FF0000"/>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c:f>
              <c:strCache>
                <c:ptCount val="1"/>
                <c:pt idx="0">
                  <c:v>Total</c:v>
                </c:pt>
              </c:strCache>
            </c:strRef>
          </c:tx>
          <c:spPr>
            <a:ln w="22225" cap="rnd" cmpd="sng" algn="ctr">
              <a:solidFill>
                <a:schemeClr val="accent1"/>
              </a:solidFill>
              <a:round/>
            </a:ln>
            <a:effectLst/>
          </c:spPr>
          <c:marker>
            <c:symbol val="circle"/>
            <c:size val="6"/>
            <c:spPr>
              <a:solidFill>
                <a:srgbClr val="FF0000"/>
              </a:solidFill>
              <a:ln w="9525" cap="flat" cmpd="sng" algn="ctr">
                <a:solidFill>
                  <a:schemeClr val="accent1"/>
                </a:solidFill>
                <a:round/>
              </a:ln>
              <a:effectLst/>
            </c:spPr>
          </c:marker>
          <c:cat>
            <c:strRef>
              <c:f>'Pivot Table'!$D$2:$D$19</c:f>
              <c:strCache>
                <c:ptCount val="17"/>
                <c:pt idx="0">
                  <c:v>California</c:v>
                </c:pt>
                <c:pt idx="1">
                  <c:v>New South Wales</c:v>
                </c:pt>
                <c:pt idx="2">
                  <c:v>Queensland</c:v>
                </c:pt>
                <c:pt idx="3">
                  <c:v>Washington</c:v>
                </c:pt>
                <c:pt idx="4">
                  <c:v>Oregon</c:v>
                </c:pt>
                <c:pt idx="5">
                  <c:v>Victoria</c:v>
                </c:pt>
                <c:pt idx="6">
                  <c:v>Nordrhein-Westfalen</c:v>
                </c:pt>
                <c:pt idx="7">
                  <c:v>Seine (Paris)</c:v>
                </c:pt>
                <c:pt idx="8">
                  <c:v>British Columbia</c:v>
                </c:pt>
                <c:pt idx="9">
                  <c:v>England</c:v>
                </c:pt>
                <c:pt idx="10">
                  <c:v>Nord</c:v>
                </c:pt>
                <c:pt idx="11">
                  <c:v>Somme</c:v>
                </c:pt>
                <c:pt idx="12">
                  <c:v>Seine Saint Denis</c:v>
                </c:pt>
                <c:pt idx="13">
                  <c:v>Hessen</c:v>
                </c:pt>
                <c:pt idx="14">
                  <c:v>Hamburg</c:v>
                </c:pt>
                <c:pt idx="15">
                  <c:v>Seine et Marne</c:v>
                </c:pt>
                <c:pt idx="16">
                  <c:v>South Australia</c:v>
                </c:pt>
              </c:strCache>
            </c:strRef>
          </c:cat>
          <c:val>
            <c:numRef>
              <c:f>'Pivot Table'!$E$2:$E$19</c:f>
              <c:numCache>
                <c:formatCode>_-[$$-409]* #,##0_ ;_-[$$-409]* \-#,##0\ ;_-[$$-409]* "-"_ ;_-@_ </c:formatCode>
                <c:ptCount val="17"/>
                <c:pt idx="0">
                  <c:v>74464</c:v>
                </c:pt>
                <c:pt idx="1">
                  <c:v>40391</c:v>
                </c:pt>
                <c:pt idx="2">
                  <c:v>39140</c:v>
                </c:pt>
                <c:pt idx="3">
                  <c:v>31190</c:v>
                </c:pt>
                <c:pt idx="4">
                  <c:v>29590</c:v>
                </c:pt>
                <c:pt idx="5">
                  <c:v>27819</c:v>
                </c:pt>
                <c:pt idx="6">
                  <c:v>20780</c:v>
                </c:pt>
                <c:pt idx="7">
                  <c:v>20655</c:v>
                </c:pt>
                <c:pt idx="8">
                  <c:v>20080</c:v>
                </c:pt>
                <c:pt idx="9">
                  <c:v>19972</c:v>
                </c:pt>
                <c:pt idx="10">
                  <c:v>9280</c:v>
                </c:pt>
                <c:pt idx="11">
                  <c:v>6960</c:v>
                </c:pt>
                <c:pt idx="12">
                  <c:v>6960</c:v>
                </c:pt>
                <c:pt idx="13">
                  <c:v>6910</c:v>
                </c:pt>
                <c:pt idx="14">
                  <c:v>2320</c:v>
                </c:pt>
                <c:pt idx="15">
                  <c:v>2320</c:v>
                </c:pt>
                <c:pt idx="16">
                  <c:v>1080</c:v>
                </c:pt>
              </c:numCache>
            </c:numRef>
          </c:val>
          <c:smooth val="0"/>
          <c:extLst>
            <c:ext xmlns:c16="http://schemas.microsoft.com/office/drawing/2014/chart" uri="{C3380CC4-5D6E-409C-BE32-E72D297353CC}">
              <c16:uniqueId val="{00000000-7D27-4300-BFE1-6ABD8048D358}"/>
            </c:ext>
          </c:extLst>
        </c:ser>
        <c:dLbls>
          <c:showLegendKey val="0"/>
          <c:showVal val="0"/>
          <c:showCatName val="0"/>
          <c:showSerName val="0"/>
          <c:showPercent val="0"/>
          <c:showBubbleSize val="0"/>
        </c:dLbls>
        <c:dropLines>
          <c:spPr>
            <a:ln w="28575" cap="flat" cmpd="sng" algn="ctr">
              <a:solidFill>
                <a:schemeClr val="accent1">
                  <a:lumMod val="50000"/>
                  <a:alpha val="80000"/>
                </a:schemeClr>
              </a:solidFill>
              <a:round/>
            </a:ln>
            <a:effectLst/>
          </c:spPr>
        </c:dropLines>
        <c:marker val="1"/>
        <c:smooth val="0"/>
        <c:axId val="1237666015"/>
        <c:axId val="1237661215"/>
      </c:lineChart>
      <c:catAx>
        <c:axId val="12376660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1237661215"/>
        <c:crosses val="autoZero"/>
        <c:auto val="1"/>
        <c:lblAlgn val="ctr"/>
        <c:lblOffset val="100"/>
        <c:noMultiLvlLbl val="0"/>
      </c:catAx>
      <c:valAx>
        <c:axId val="1237661215"/>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123766601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C5C3-4185-ABE4-4126A5091B4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C5C3-4185-ABE4-4126A5091B40}"/>
              </c:ext>
            </c:extLst>
          </c:dPt>
          <c:dLbls>
            <c:dLbl>
              <c:idx val="0"/>
              <c:layout>
                <c:manualLayout>
                  <c:x val="-3.9111111111111109E-3"/>
                  <c:y val="-1.5781944444444446E-2"/>
                </c:manualLayout>
              </c:layout>
              <c:tx>
                <c:rich>
                  <a:bodyPr rot="0" spcFirstLastPara="1" vertOverflow="ellipsis" vert="horz" wrap="square" lIns="38100" tIns="19050" rIns="38100" bIns="19050" anchor="ctr" anchorCtr="1">
                    <a:noAutofit/>
                  </a:bodyPr>
                  <a:lstStyle/>
                  <a:p>
                    <a:pPr>
                      <a:defRPr sz="1200" b="0" i="0" u="none" strike="noStrike" kern="1200" baseline="0">
                        <a:solidFill>
                          <a:schemeClr val="accent1">
                            <a:lumMod val="50000"/>
                          </a:schemeClr>
                        </a:solidFill>
                        <a:latin typeface="+mn-lt"/>
                        <a:ea typeface="+mn-ea"/>
                        <a:cs typeface="+mn-cs"/>
                      </a:defRPr>
                    </a:pPr>
                    <a:fld id="{984CB0B7-A077-4F01-B790-58E03A9C8AC9}" type="VALUE">
                      <a:rPr lang="en-US" b="1"/>
                      <a:pPr>
                        <a:defRPr sz="1200">
                          <a:solidFill>
                            <a:schemeClr val="accent1">
                              <a:lumMod val="50000"/>
                            </a:schemeClr>
                          </a:solidFill>
                        </a:defRPr>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96489523809523814"/>
                      <c:h val="0.98421851851851827"/>
                    </c:manualLayout>
                  </c15:layout>
                  <c15:dlblFieldTable/>
                  <c15:showDataLabelsRange val="0"/>
                </c:ext>
                <c:ext xmlns:c16="http://schemas.microsoft.com/office/drawing/2014/chart" uri="{C3380CC4-5D6E-409C-BE32-E72D297353CC}">
                  <c16:uniqueId val="{00000001-C5C3-4185-ABE4-4126A5091B40}"/>
                </c:ext>
              </c:extLst>
            </c:dLbl>
            <c:dLbl>
              <c:idx val="1"/>
              <c:delete val="1"/>
              <c:extLst>
                <c:ext xmlns:c15="http://schemas.microsoft.com/office/drawing/2012/chart" uri="{CE6537A1-D6FC-4f65-9D91-7224C49458BB}"/>
                <c:ext xmlns:c16="http://schemas.microsoft.com/office/drawing/2014/chart" uri="{C3380CC4-5D6E-409C-BE32-E72D297353CC}">
                  <c16:uniqueId val="{00000003-C5C3-4185-ABE4-4126A5091B4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Table'!$J$17:$J$18</c:f>
              <c:strCache>
                <c:ptCount val="2"/>
                <c:pt idx="0">
                  <c:v>Sales Completion</c:v>
                </c:pt>
                <c:pt idx="1">
                  <c:v>Sales Incompletion</c:v>
                </c:pt>
              </c:strCache>
            </c:strRef>
          </c:cat>
          <c:val>
            <c:numRef>
              <c:f>'Pivot Table'!$K$17:$K$18</c:f>
              <c:numCache>
                <c:formatCode>0%</c:formatCode>
                <c:ptCount val="2"/>
                <c:pt idx="0">
                  <c:v>0.88422173852637431</c:v>
                </c:pt>
                <c:pt idx="1">
                  <c:v>0.11577826147362569</c:v>
                </c:pt>
              </c:numCache>
            </c:numRef>
          </c:val>
          <c:extLst>
            <c:ext xmlns:c16="http://schemas.microsoft.com/office/drawing/2014/chart" uri="{C3380CC4-5D6E-409C-BE32-E72D297353CC}">
              <c16:uniqueId val="{00000004-C5C3-4185-ABE4-4126A5091B4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383-46DB-9E1A-A7303F497EF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383-46DB-9E1A-A7303F497EF2}"/>
              </c:ext>
            </c:extLst>
          </c:dPt>
          <c:dLbls>
            <c:dLbl>
              <c:idx val="0"/>
              <c:layout>
                <c:manualLayout>
                  <c:x val="-3.2513492063492064E-2"/>
                  <c:y val="-1.5484722222222223E-2"/>
                </c:manualLayout>
              </c:layout>
              <c:tx>
                <c:rich>
                  <a:bodyPr rot="0" spcFirstLastPara="1" vertOverflow="ellipsis" vert="horz" wrap="square" lIns="38100" tIns="19050" rIns="38100" bIns="19050" anchor="ctr" anchorCtr="0">
                    <a:noAutofit/>
                  </a:bodyPr>
                  <a:lstStyle/>
                  <a:p>
                    <a:pPr algn="ctr">
                      <a:defRPr lang="en-US" sz="1200" b="0" i="0" u="none" strike="noStrike" kern="1200" baseline="0">
                        <a:solidFill>
                          <a:schemeClr val="accent1">
                            <a:lumMod val="50000"/>
                          </a:schemeClr>
                        </a:solidFill>
                        <a:latin typeface="+mn-lt"/>
                        <a:ea typeface="+mn-ea"/>
                        <a:cs typeface="+mn-cs"/>
                      </a:defRPr>
                    </a:pPr>
                    <a:fld id="{ED94FE3F-A394-48A2-973E-013F79DC896B}" type="VALUE">
                      <a:rPr lang="en-US" b="1"/>
                      <a:pPr algn="ctr">
                        <a:defRPr lang="en-US" sz="1200">
                          <a:solidFill>
                            <a:schemeClr val="accent1">
                              <a:lumMod val="50000"/>
                            </a:schemeClr>
                          </a:solidFill>
                        </a:defRPr>
                      </a:pPr>
                      <a:t>[VALUE]</a:t>
                    </a:fld>
                    <a:endParaRPr lang="en-NG"/>
                  </a:p>
                </c:rich>
              </c:tx>
              <c:spPr>
                <a:noFill/>
                <a:ln>
                  <a:noFill/>
                </a:ln>
                <a:effectLst/>
              </c:spPr>
              <c:txPr>
                <a:bodyPr rot="0" spcFirstLastPara="1" vertOverflow="ellipsis" vert="horz" wrap="square" lIns="38100" tIns="19050" rIns="38100" bIns="19050" anchor="ctr" anchorCtr="0">
                  <a:noAutofit/>
                </a:bodyPr>
                <a:lstStyle/>
                <a:p>
                  <a:pPr algn="ctr">
                    <a:defRPr lang="en-US" sz="12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92568174603174602"/>
                      <c:h val="0.9477064814814814"/>
                    </c:manualLayout>
                  </c15:layout>
                  <c15:dlblFieldTable/>
                  <c15:showDataLabelsRange val="0"/>
                </c:ext>
                <c:ext xmlns:c16="http://schemas.microsoft.com/office/drawing/2014/chart" uri="{C3380CC4-5D6E-409C-BE32-E72D297353CC}">
                  <c16:uniqueId val="{00000001-6383-46DB-9E1A-A7303F497EF2}"/>
                </c:ext>
              </c:extLst>
            </c:dLbl>
            <c:dLbl>
              <c:idx val="1"/>
              <c:delete val="1"/>
              <c:extLst>
                <c:ext xmlns:c15="http://schemas.microsoft.com/office/drawing/2012/chart" uri="{CE6537A1-D6FC-4f65-9D91-7224C49458BB}"/>
                <c:ext xmlns:c16="http://schemas.microsoft.com/office/drawing/2014/chart" uri="{C3380CC4-5D6E-409C-BE32-E72D297353CC}">
                  <c16:uniqueId val="{00000003-6383-46DB-9E1A-A7303F497EF2}"/>
                </c:ext>
              </c:extLst>
            </c:dLbl>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Table'!$J$20:$J$21</c:f>
              <c:strCache>
                <c:ptCount val="2"/>
                <c:pt idx="0">
                  <c:v>Profit Comp</c:v>
                </c:pt>
                <c:pt idx="1">
                  <c:v>Incomp</c:v>
                </c:pt>
              </c:strCache>
            </c:strRef>
          </c:cat>
          <c:val>
            <c:numRef>
              <c:f>'Pivot Table'!$K$20:$K$21</c:f>
              <c:numCache>
                <c:formatCode>0%</c:formatCode>
                <c:ptCount val="2"/>
                <c:pt idx="0">
                  <c:v>0.8602257051005463</c:v>
                </c:pt>
                <c:pt idx="1">
                  <c:v>0.1397742948994537</c:v>
                </c:pt>
              </c:numCache>
            </c:numRef>
          </c:val>
          <c:extLst>
            <c:ext xmlns:c16="http://schemas.microsoft.com/office/drawing/2014/chart" uri="{C3380CC4-5D6E-409C-BE32-E72D297353CC}">
              <c16:uniqueId val="{00000004-6383-46DB-9E1A-A7303F497EF2}"/>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1AA0-496E-8941-001F9BD5144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AA0-496E-8941-001F9BD5144F}"/>
              </c:ext>
            </c:extLst>
          </c:dPt>
          <c:dLbls>
            <c:dLbl>
              <c:idx val="0"/>
              <c:layout>
                <c:manualLayout>
                  <c:x val="-3.43626984126984E-2"/>
                  <c:y val="-4.0851851851851737E-2"/>
                </c:manualLayout>
              </c:layout>
              <c:tx>
                <c:rich>
                  <a:bodyPr rot="0" spcFirstLastPara="1" vertOverflow="ellipsis" vert="horz" wrap="square" lIns="38100" tIns="19050" rIns="38100" bIns="19050" anchor="ctr" anchorCtr="0">
                    <a:noAutofit/>
                  </a:bodyPr>
                  <a:lstStyle/>
                  <a:p>
                    <a:pPr algn="ctr">
                      <a:defRPr lang="en-US" sz="1200" b="0" i="0" u="none" strike="noStrike" kern="1200" baseline="0">
                        <a:solidFill>
                          <a:schemeClr val="accent1">
                            <a:lumMod val="50000"/>
                          </a:schemeClr>
                        </a:solidFill>
                        <a:latin typeface="+mn-lt"/>
                        <a:ea typeface="+mn-ea"/>
                        <a:cs typeface="+mn-cs"/>
                      </a:defRPr>
                    </a:pPr>
                    <a:fld id="{8E94740B-857A-466C-809E-2206BEEEFC40}" type="VALUE">
                      <a:rPr lang="en-US" b="1"/>
                      <a:pPr algn="ctr">
                        <a:defRPr lang="en-US" sz="1200">
                          <a:solidFill>
                            <a:schemeClr val="accent1">
                              <a:lumMod val="50000"/>
                            </a:schemeClr>
                          </a:solidFill>
                        </a:defRPr>
                      </a:pPr>
                      <a:t>[VALUE]</a:t>
                    </a:fld>
                    <a:endParaRPr lang="en-NG"/>
                  </a:p>
                </c:rich>
              </c:tx>
              <c:spPr>
                <a:noFill/>
                <a:ln>
                  <a:noFill/>
                </a:ln>
                <a:effectLst/>
              </c:spPr>
              <c:txPr>
                <a:bodyPr rot="0" spcFirstLastPara="1" vertOverflow="ellipsis" vert="horz" wrap="square" lIns="38100" tIns="19050" rIns="38100" bIns="19050" anchor="ctr" anchorCtr="0">
                  <a:noAutofit/>
                </a:bodyPr>
                <a:lstStyle/>
                <a:p>
                  <a:pPr algn="ctr">
                    <a:defRPr lang="en-US" sz="12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92415317460317459"/>
                      <c:h val="0.94400648148148159"/>
                    </c:manualLayout>
                  </c15:layout>
                  <c15:dlblFieldTable/>
                  <c15:showDataLabelsRange val="0"/>
                </c:ext>
                <c:ext xmlns:c16="http://schemas.microsoft.com/office/drawing/2014/chart" uri="{C3380CC4-5D6E-409C-BE32-E72D297353CC}">
                  <c16:uniqueId val="{00000001-1AA0-496E-8941-001F9BD5144F}"/>
                </c:ext>
              </c:extLst>
            </c:dLbl>
            <c:dLbl>
              <c:idx val="1"/>
              <c:delete val="1"/>
              <c:extLst>
                <c:ext xmlns:c15="http://schemas.microsoft.com/office/drawing/2012/chart" uri="{CE6537A1-D6FC-4f65-9D91-7224C49458BB}"/>
                <c:ext xmlns:c16="http://schemas.microsoft.com/office/drawing/2014/chart" uri="{C3380CC4-5D6E-409C-BE32-E72D297353CC}">
                  <c16:uniqueId val="{00000003-1AA0-496E-8941-001F9BD5144F}"/>
                </c:ext>
              </c:extLst>
            </c:dLbl>
            <c:spPr>
              <a:noFill/>
              <a:ln>
                <a:noFill/>
              </a:ln>
              <a:effectLst/>
            </c:spPr>
            <c:txPr>
              <a:bodyPr rot="0" spcFirstLastPara="1" vertOverflow="ellipsis" vert="horz" wrap="square" lIns="38100" tIns="19050" rIns="38100" bIns="19050" anchor="ctr" anchorCtr="0">
                <a:spAutoFit/>
              </a:bodyPr>
              <a:lstStyle/>
              <a:p>
                <a:pPr algn="ctr">
                  <a:defRPr lang="en-US" sz="1200" b="0" i="0" u="none" strike="noStrike" kern="1200" baseline="0">
                    <a:solidFill>
                      <a:schemeClr val="accent1">
                        <a:lumMod val="50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Table'!$J$23:$J$24</c:f>
              <c:strCache>
                <c:ptCount val="2"/>
                <c:pt idx="0">
                  <c:v>Revenue Comp</c:v>
                </c:pt>
                <c:pt idx="1">
                  <c:v>Incmp</c:v>
                </c:pt>
              </c:strCache>
            </c:strRef>
          </c:cat>
          <c:val>
            <c:numRef>
              <c:f>'Pivot Table'!$K$23:$K$24</c:f>
              <c:numCache>
                <c:formatCode>0%</c:formatCode>
                <c:ptCount val="2"/>
                <c:pt idx="0">
                  <c:v>0.88886141296042631</c:v>
                </c:pt>
                <c:pt idx="1">
                  <c:v>0.11113858703957369</c:v>
                </c:pt>
              </c:numCache>
            </c:numRef>
          </c:val>
          <c:extLst>
            <c:ext xmlns:c16="http://schemas.microsoft.com/office/drawing/2014/chart" uri="{C3380CC4-5D6E-409C-BE32-E72D297353CC}">
              <c16:uniqueId val="{00000004-1AA0-496E-8941-001F9BD5144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ernestopriego.com/2015/10/21/mapping-the-and-elseviers-2015-2016-arts-and-humanities-subject-ranking-top-100/"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ttps://creativecommons.org/licenses/by-sa/3.0/" TargetMode="External"/></Relationships>
</file>

<file path=xl/drawings/drawing1.xml><?xml version="1.0" encoding="utf-8"?>
<xdr:wsDr xmlns:xdr="http://schemas.openxmlformats.org/drawingml/2006/spreadsheetDrawing" xmlns:a="http://schemas.openxmlformats.org/drawingml/2006/main">
  <xdr:twoCellAnchor>
    <xdr:from>
      <xdr:col>1</xdr:col>
      <xdr:colOff>53340</xdr:colOff>
      <xdr:row>0</xdr:row>
      <xdr:rowOff>38100</xdr:rowOff>
    </xdr:from>
    <xdr:to>
      <xdr:col>18</xdr:col>
      <xdr:colOff>190500</xdr:colOff>
      <xdr:row>3</xdr:row>
      <xdr:rowOff>129540</xdr:rowOff>
    </xdr:to>
    <xdr:sp macro="" textlink="">
      <xdr:nvSpPr>
        <xdr:cNvPr id="39" name="Rectangle: Rounded Corners 38">
          <a:extLst>
            <a:ext uri="{FF2B5EF4-FFF2-40B4-BE49-F238E27FC236}">
              <a16:creationId xmlns:a16="http://schemas.microsoft.com/office/drawing/2014/main" id="{598C4093-CB85-F0DD-8C27-E8752019F7F1}"/>
            </a:ext>
          </a:extLst>
        </xdr:cNvPr>
        <xdr:cNvSpPr/>
      </xdr:nvSpPr>
      <xdr:spPr>
        <a:xfrm>
          <a:off x="723900" y="38100"/>
          <a:ext cx="11536680" cy="685800"/>
        </a:xfrm>
        <a:prstGeom prst="roundRect">
          <a:avLst>
            <a:gd name="adj" fmla="val 12223"/>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4</xdr:col>
      <xdr:colOff>152400</xdr:colOff>
      <xdr:row>8</xdr:row>
      <xdr:rowOff>22860</xdr:rowOff>
    </xdr:from>
    <xdr:to>
      <xdr:col>10</xdr:col>
      <xdr:colOff>502920</xdr:colOff>
      <xdr:row>25</xdr:row>
      <xdr:rowOff>167640</xdr:rowOff>
    </xdr:to>
    <xdr:sp macro="" textlink="">
      <xdr:nvSpPr>
        <xdr:cNvPr id="40" name="Rectangle: Rounded Corners 39">
          <a:extLst>
            <a:ext uri="{FF2B5EF4-FFF2-40B4-BE49-F238E27FC236}">
              <a16:creationId xmlns:a16="http://schemas.microsoft.com/office/drawing/2014/main" id="{3943A713-665F-3BE6-2178-B092DCF74B24}"/>
            </a:ext>
          </a:extLst>
        </xdr:cNvPr>
        <xdr:cNvSpPr/>
      </xdr:nvSpPr>
      <xdr:spPr>
        <a:xfrm>
          <a:off x="2834640" y="1607820"/>
          <a:ext cx="4373880" cy="3512820"/>
        </a:xfrm>
        <a:prstGeom prst="roundRect">
          <a:avLst>
            <a:gd name="adj" fmla="val 3439"/>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4</xdr:col>
      <xdr:colOff>152400</xdr:colOff>
      <xdr:row>3</xdr:row>
      <xdr:rowOff>190500</xdr:rowOff>
    </xdr:from>
    <xdr:to>
      <xdr:col>8</xdr:col>
      <xdr:colOff>571500</xdr:colOff>
      <xdr:row>7</xdr:row>
      <xdr:rowOff>167640</xdr:rowOff>
    </xdr:to>
    <xdr:sp macro="" textlink="">
      <xdr:nvSpPr>
        <xdr:cNvPr id="41" name="Rectangle: Rounded Corners 40">
          <a:extLst>
            <a:ext uri="{FF2B5EF4-FFF2-40B4-BE49-F238E27FC236}">
              <a16:creationId xmlns:a16="http://schemas.microsoft.com/office/drawing/2014/main" id="{332254F8-20C8-D39B-370E-6F52D0A61CA6}"/>
            </a:ext>
          </a:extLst>
        </xdr:cNvPr>
        <xdr:cNvSpPr/>
      </xdr:nvSpPr>
      <xdr:spPr>
        <a:xfrm>
          <a:off x="2834640" y="784860"/>
          <a:ext cx="3101340" cy="769620"/>
        </a:xfrm>
        <a:prstGeom prst="roundRect">
          <a:avLst>
            <a:gd name="adj" fmla="val 8746"/>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8</xdr:col>
      <xdr:colOff>624840</xdr:colOff>
      <xdr:row>3</xdr:row>
      <xdr:rowOff>190500</xdr:rowOff>
    </xdr:from>
    <xdr:to>
      <xdr:col>13</xdr:col>
      <xdr:colOff>373380</xdr:colOff>
      <xdr:row>7</xdr:row>
      <xdr:rowOff>167640</xdr:rowOff>
    </xdr:to>
    <xdr:sp macro="" textlink="">
      <xdr:nvSpPr>
        <xdr:cNvPr id="42" name="Rectangle: Rounded Corners 41">
          <a:extLst>
            <a:ext uri="{FF2B5EF4-FFF2-40B4-BE49-F238E27FC236}">
              <a16:creationId xmlns:a16="http://schemas.microsoft.com/office/drawing/2014/main" id="{3440FD45-E51A-50BE-DC28-C98FDDE57514}"/>
            </a:ext>
          </a:extLst>
        </xdr:cNvPr>
        <xdr:cNvSpPr/>
      </xdr:nvSpPr>
      <xdr:spPr>
        <a:xfrm>
          <a:off x="5989320" y="784860"/>
          <a:ext cx="3101340" cy="769620"/>
        </a:xfrm>
        <a:prstGeom prst="roundRect">
          <a:avLst>
            <a:gd name="adj" fmla="val 8746"/>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13</xdr:col>
      <xdr:colOff>426720</xdr:colOff>
      <xdr:row>3</xdr:row>
      <xdr:rowOff>190500</xdr:rowOff>
    </xdr:from>
    <xdr:to>
      <xdr:col>18</xdr:col>
      <xdr:colOff>175260</xdr:colOff>
      <xdr:row>7</xdr:row>
      <xdr:rowOff>167640</xdr:rowOff>
    </xdr:to>
    <xdr:sp macro="" textlink="">
      <xdr:nvSpPr>
        <xdr:cNvPr id="43" name="Rectangle: Rounded Corners 42">
          <a:extLst>
            <a:ext uri="{FF2B5EF4-FFF2-40B4-BE49-F238E27FC236}">
              <a16:creationId xmlns:a16="http://schemas.microsoft.com/office/drawing/2014/main" id="{BD455903-BE76-E07C-3D78-7350D9356525}"/>
            </a:ext>
          </a:extLst>
        </xdr:cNvPr>
        <xdr:cNvSpPr/>
      </xdr:nvSpPr>
      <xdr:spPr>
        <a:xfrm>
          <a:off x="9144000" y="784860"/>
          <a:ext cx="3101340" cy="769620"/>
        </a:xfrm>
        <a:prstGeom prst="roundRect">
          <a:avLst>
            <a:gd name="adj" fmla="val 6766"/>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10</xdr:col>
      <xdr:colOff>563880</xdr:colOff>
      <xdr:row>8</xdr:row>
      <xdr:rowOff>22860</xdr:rowOff>
    </xdr:from>
    <xdr:to>
      <xdr:col>18</xdr:col>
      <xdr:colOff>205740</xdr:colOff>
      <xdr:row>17</xdr:row>
      <xdr:rowOff>7620</xdr:rowOff>
    </xdr:to>
    <xdr:sp macro="" textlink="">
      <xdr:nvSpPr>
        <xdr:cNvPr id="44" name="Rectangle: Rounded Corners 43">
          <a:extLst>
            <a:ext uri="{FF2B5EF4-FFF2-40B4-BE49-F238E27FC236}">
              <a16:creationId xmlns:a16="http://schemas.microsoft.com/office/drawing/2014/main" id="{D2425E0F-54B1-FCB2-7F3B-D2889740F306}"/>
            </a:ext>
          </a:extLst>
        </xdr:cNvPr>
        <xdr:cNvSpPr/>
      </xdr:nvSpPr>
      <xdr:spPr>
        <a:xfrm>
          <a:off x="7269480" y="1607820"/>
          <a:ext cx="5006340" cy="1767840"/>
        </a:xfrm>
        <a:prstGeom prst="roundRect">
          <a:avLst>
            <a:gd name="adj" fmla="val 3439"/>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10</xdr:col>
      <xdr:colOff>563880</xdr:colOff>
      <xdr:row>17</xdr:row>
      <xdr:rowOff>60960</xdr:rowOff>
    </xdr:from>
    <xdr:to>
      <xdr:col>18</xdr:col>
      <xdr:colOff>205740</xdr:colOff>
      <xdr:row>25</xdr:row>
      <xdr:rowOff>167640</xdr:rowOff>
    </xdr:to>
    <xdr:sp macro="" textlink="">
      <xdr:nvSpPr>
        <xdr:cNvPr id="45" name="Rectangle: Rounded Corners 44">
          <a:extLst>
            <a:ext uri="{FF2B5EF4-FFF2-40B4-BE49-F238E27FC236}">
              <a16:creationId xmlns:a16="http://schemas.microsoft.com/office/drawing/2014/main" id="{85CA09AB-C3F1-42F8-2835-C4FCA925CF4B}"/>
            </a:ext>
          </a:extLst>
        </xdr:cNvPr>
        <xdr:cNvSpPr/>
      </xdr:nvSpPr>
      <xdr:spPr>
        <a:xfrm>
          <a:off x="7269480" y="3429000"/>
          <a:ext cx="5006340" cy="1691640"/>
        </a:xfrm>
        <a:prstGeom prst="roundRect">
          <a:avLst>
            <a:gd name="adj" fmla="val 3439"/>
          </a:avLst>
        </a:prstGeom>
        <a:solidFill>
          <a:sysClr val="window" lastClr="FFFFF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xdr:from>
      <xdr:col>1</xdr:col>
      <xdr:colOff>533400</xdr:colOff>
      <xdr:row>0</xdr:row>
      <xdr:rowOff>144780</xdr:rowOff>
    </xdr:from>
    <xdr:to>
      <xdr:col>15</xdr:col>
      <xdr:colOff>76200</xdr:colOff>
      <xdr:row>3</xdr:row>
      <xdr:rowOff>7620</xdr:rowOff>
    </xdr:to>
    <xdr:sp macro="" textlink="">
      <xdr:nvSpPr>
        <xdr:cNvPr id="47" name="TextBox 46">
          <a:extLst>
            <a:ext uri="{FF2B5EF4-FFF2-40B4-BE49-F238E27FC236}">
              <a16:creationId xmlns:a16="http://schemas.microsoft.com/office/drawing/2014/main" id="{9218DC45-E9B4-B845-FFB6-682D40F3B134}"/>
            </a:ext>
          </a:extLst>
        </xdr:cNvPr>
        <xdr:cNvSpPr txBox="1"/>
      </xdr:nvSpPr>
      <xdr:spPr>
        <a:xfrm>
          <a:off x="1203960" y="144780"/>
          <a:ext cx="893064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rgbClr val="FF0000"/>
              </a:solidFill>
            </a:rPr>
            <a:t>B</a:t>
          </a:r>
          <a:r>
            <a:rPr lang="en-US" sz="2800" b="1" kern="1200">
              <a:solidFill>
                <a:schemeClr val="accent1">
                  <a:lumMod val="50000"/>
                </a:schemeClr>
              </a:solidFill>
            </a:rPr>
            <a:t>ike Sales Interactive Dashboard For December 2021</a:t>
          </a:r>
        </a:p>
        <a:p>
          <a:endParaRPr lang="en-NG" sz="2800" b="1" kern="1200">
            <a:solidFill>
              <a:schemeClr val="accent1">
                <a:lumMod val="50000"/>
              </a:schemeClr>
            </a:solidFill>
          </a:endParaRPr>
        </a:p>
      </xdr:txBody>
    </xdr:sp>
    <xdr:clientData/>
  </xdr:twoCellAnchor>
  <xdr:twoCellAnchor>
    <xdr:from>
      <xdr:col>13</xdr:col>
      <xdr:colOff>368300</xdr:colOff>
      <xdr:row>3</xdr:row>
      <xdr:rowOff>152400</xdr:rowOff>
    </xdr:from>
    <xdr:to>
      <xdr:col>14</xdr:col>
      <xdr:colOff>480978</xdr:colOff>
      <xdr:row>5</xdr:row>
      <xdr:rowOff>15240</xdr:rowOff>
    </xdr:to>
    <xdr:sp macro="" textlink="">
      <xdr:nvSpPr>
        <xdr:cNvPr id="48" name="Text Box 15">
          <a:extLst>
            <a:ext uri="{FF2B5EF4-FFF2-40B4-BE49-F238E27FC236}">
              <a16:creationId xmlns:a16="http://schemas.microsoft.com/office/drawing/2014/main" id="{6F00F11F-8808-A415-B51B-BDD8357A2017}"/>
            </a:ext>
          </a:extLst>
        </xdr:cNvPr>
        <xdr:cNvSpPr txBox="1"/>
      </xdr:nvSpPr>
      <xdr:spPr>
        <a:xfrm>
          <a:off x="9085580" y="746760"/>
          <a:ext cx="783238" cy="259080"/>
        </a:xfrm>
        <a:prstGeom prst="rect">
          <a:avLst/>
        </a:prstGeom>
        <a:noFill/>
        <a:ln w="9525" cmpd="sng">
          <a:noFill/>
        </a:ln>
        <a:extLst>
          <a:ext uri="{909E8E84-426E-40DD-AFC4-6F175D3DCCD1}">
            <a14:hiddenFill xmlns:a14="http://schemas.microsoft.com/office/drawing/2010/main">
              <a:solidFill>
                <a:schemeClr val="accent1">
                  <a:lumMod val="75000"/>
                </a:schemeClr>
              </a:solidFill>
            </a14:hiddenFill>
          </a:ext>
        </a:extLst>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chemeClr val="accent1">
                  <a:lumMod val="50000"/>
                </a:schemeClr>
              </a:solidFill>
            </a:rPr>
            <a:t>Revenue</a:t>
          </a:r>
        </a:p>
      </xdr:txBody>
    </xdr:sp>
    <xdr:clientData/>
  </xdr:twoCellAnchor>
  <xdr:twoCellAnchor>
    <xdr:from>
      <xdr:col>8</xdr:col>
      <xdr:colOff>584200</xdr:colOff>
      <xdr:row>3</xdr:row>
      <xdr:rowOff>154940</xdr:rowOff>
    </xdr:from>
    <xdr:to>
      <xdr:col>9</xdr:col>
      <xdr:colOff>479456</xdr:colOff>
      <xdr:row>5</xdr:row>
      <xdr:rowOff>17780</xdr:rowOff>
    </xdr:to>
    <xdr:sp macro="" textlink="">
      <xdr:nvSpPr>
        <xdr:cNvPr id="49" name="Text Box 16">
          <a:extLst>
            <a:ext uri="{FF2B5EF4-FFF2-40B4-BE49-F238E27FC236}">
              <a16:creationId xmlns:a16="http://schemas.microsoft.com/office/drawing/2014/main" id="{36A05B4B-C487-45BD-BDE2-970FEFC5AC82}"/>
            </a:ext>
          </a:extLst>
        </xdr:cNvPr>
        <xdr:cNvSpPr txBox="1"/>
      </xdr:nvSpPr>
      <xdr:spPr>
        <a:xfrm>
          <a:off x="5948680" y="749300"/>
          <a:ext cx="565816" cy="259080"/>
        </a:xfrm>
        <a:prstGeom prst="rect">
          <a:avLst/>
        </a:prstGeom>
        <a:noFill/>
        <a:ln w="9525" cmpd="sng">
          <a:noFill/>
        </a:ln>
        <a:extLst>
          <a:ext uri="{909E8E84-426E-40DD-AFC4-6F175D3DCCD1}">
            <a14:hiddenFill xmlns:a14="http://schemas.microsoft.com/office/drawing/2010/main">
              <a:solidFill>
                <a:schemeClr val="accent1">
                  <a:lumMod val="75000"/>
                </a:schemeClr>
              </a:solidFill>
            </a14:hiddenFill>
          </a:ext>
        </a:extLst>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chemeClr val="accent1">
                  <a:lumMod val="50000"/>
                </a:schemeClr>
              </a:solidFill>
            </a:rPr>
            <a:t>Profit</a:t>
          </a:r>
        </a:p>
      </xdr:txBody>
    </xdr:sp>
    <xdr:clientData/>
  </xdr:twoCellAnchor>
  <xdr:twoCellAnchor>
    <xdr:from>
      <xdr:col>4</xdr:col>
      <xdr:colOff>121920</xdr:colOff>
      <xdr:row>3</xdr:row>
      <xdr:rowOff>149225</xdr:rowOff>
    </xdr:from>
    <xdr:to>
      <xdr:col>5</xdr:col>
      <xdr:colOff>38100</xdr:colOff>
      <xdr:row>5</xdr:row>
      <xdr:rowOff>12065</xdr:rowOff>
    </xdr:to>
    <xdr:sp macro="" textlink="">
      <xdr:nvSpPr>
        <xdr:cNvPr id="50" name="Text Box 17">
          <a:extLst>
            <a:ext uri="{FF2B5EF4-FFF2-40B4-BE49-F238E27FC236}">
              <a16:creationId xmlns:a16="http://schemas.microsoft.com/office/drawing/2014/main" id="{BD3F0F7F-75AD-84FD-CDFD-882A75C6BEFF}"/>
            </a:ext>
          </a:extLst>
        </xdr:cNvPr>
        <xdr:cNvSpPr txBox="1"/>
      </xdr:nvSpPr>
      <xdr:spPr>
        <a:xfrm>
          <a:off x="2804160" y="743585"/>
          <a:ext cx="586740" cy="259080"/>
        </a:xfrm>
        <a:prstGeom prst="rect">
          <a:avLst/>
        </a:prstGeom>
        <a:noFill/>
        <a:ln w="9525" cmpd="sng">
          <a:noFill/>
        </a:ln>
        <a:extLst>
          <a:ext uri="{909E8E84-426E-40DD-AFC4-6F175D3DCCD1}">
            <a14:hiddenFill xmlns:a14="http://schemas.microsoft.com/office/drawing/2010/main">
              <a:solidFill>
                <a:schemeClr val="accent1">
                  <a:lumMod val="75000"/>
                </a:schemeClr>
              </a:solidFill>
            </a14:hiddenFill>
          </a:ext>
        </a:extLst>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chemeClr val="accent1">
                  <a:lumMod val="50000"/>
                </a:schemeClr>
              </a:solidFill>
            </a:rPr>
            <a:t>Sales</a:t>
          </a:r>
        </a:p>
      </xdr:txBody>
    </xdr:sp>
    <xdr:clientData/>
  </xdr:twoCellAnchor>
  <xdr:twoCellAnchor>
    <xdr:from>
      <xdr:col>4</xdr:col>
      <xdr:colOff>114300</xdr:colOff>
      <xdr:row>8</xdr:row>
      <xdr:rowOff>1905</xdr:rowOff>
    </xdr:from>
    <xdr:to>
      <xdr:col>6</xdr:col>
      <xdr:colOff>160655</xdr:colOff>
      <xdr:row>9</xdr:row>
      <xdr:rowOff>62865</xdr:rowOff>
    </xdr:to>
    <xdr:sp macro="" textlink="">
      <xdr:nvSpPr>
        <xdr:cNvPr id="51" name="Text Box 13">
          <a:extLst>
            <a:ext uri="{FF2B5EF4-FFF2-40B4-BE49-F238E27FC236}">
              <a16:creationId xmlns:a16="http://schemas.microsoft.com/office/drawing/2014/main" id="{50D123E2-F9EA-AB9A-A215-D73C81FB186B}"/>
            </a:ext>
          </a:extLst>
        </xdr:cNvPr>
        <xdr:cNvSpPr txBox="1"/>
      </xdr:nvSpPr>
      <xdr:spPr>
        <a:xfrm>
          <a:off x="2796540" y="1586865"/>
          <a:ext cx="1387475" cy="259080"/>
        </a:xfrm>
        <a:prstGeom prst="rect">
          <a:avLst/>
        </a:prstGeom>
        <a:noFill/>
        <a:ln w="9525" cmpd="sng">
          <a:noFill/>
        </a:ln>
        <a:extLst>
          <a:ext uri="{909E8E84-426E-40DD-AFC4-6F175D3DCCD1}">
            <a14:hiddenFill xmlns:a14="http://schemas.microsoft.com/office/drawing/2010/main">
              <a:solidFill>
                <a:schemeClr val="accent1">
                  <a:lumMod val="75000"/>
                </a:schemeClr>
              </a:solidFill>
            </a14:hiddenFill>
          </a:ext>
        </a:extLst>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chemeClr val="accent1">
                  <a:lumMod val="50000"/>
                </a:schemeClr>
              </a:solidFill>
            </a:rPr>
            <a:t>Revenue by Product</a:t>
          </a:r>
        </a:p>
      </xdr:txBody>
    </xdr:sp>
    <xdr:clientData/>
  </xdr:twoCellAnchor>
  <xdr:twoCellAnchor>
    <xdr:from>
      <xdr:col>10</xdr:col>
      <xdr:colOff>508000</xdr:colOff>
      <xdr:row>7</xdr:row>
      <xdr:rowOff>182880</xdr:rowOff>
    </xdr:from>
    <xdr:to>
      <xdr:col>12</xdr:col>
      <xdr:colOff>554355</xdr:colOff>
      <xdr:row>9</xdr:row>
      <xdr:rowOff>45720</xdr:rowOff>
    </xdr:to>
    <xdr:sp macro="" textlink="">
      <xdr:nvSpPr>
        <xdr:cNvPr id="52" name="Text Box 14">
          <a:extLst>
            <a:ext uri="{FF2B5EF4-FFF2-40B4-BE49-F238E27FC236}">
              <a16:creationId xmlns:a16="http://schemas.microsoft.com/office/drawing/2014/main" id="{B50405AE-1771-9A32-2326-611D93BCAA59}"/>
            </a:ext>
          </a:extLst>
        </xdr:cNvPr>
        <xdr:cNvSpPr txBox="1"/>
      </xdr:nvSpPr>
      <xdr:spPr>
        <a:xfrm>
          <a:off x="7213600" y="1569720"/>
          <a:ext cx="1387475" cy="259080"/>
        </a:xfrm>
        <a:prstGeom prst="rect">
          <a:avLst/>
        </a:prstGeom>
        <a:noFill/>
        <a:ln w="9525" cmpd="sng">
          <a:noFill/>
        </a:ln>
        <a:extLst>
          <a:ext uri="{909E8E84-426E-40DD-AFC4-6F175D3DCCD1}">
            <a14:hiddenFill xmlns:a14="http://schemas.microsoft.com/office/drawing/2010/main">
              <a:solidFill>
                <a:schemeClr val="accent1">
                  <a:lumMod val="75000"/>
                </a:schemeClr>
              </a:solidFill>
            </a14:hiddenFill>
          </a:ext>
        </a:extLst>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chemeClr val="accent1">
                  <a:lumMod val="50000"/>
                </a:schemeClr>
              </a:solidFill>
            </a:rPr>
            <a:t>Profit by Region</a:t>
          </a:r>
        </a:p>
      </xdr:txBody>
    </xdr:sp>
    <xdr:clientData/>
  </xdr:twoCellAnchor>
  <xdr:twoCellAnchor>
    <xdr:from>
      <xdr:col>10</xdr:col>
      <xdr:colOff>513080</xdr:colOff>
      <xdr:row>17</xdr:row>
      <xdr:rowOff>46990</xdr:rowOff>
    </xdr:from>
    <xdr:to>
      <xdr:col>13</xdr:col>
      <xdr:colOff>208280</xdr:colOff>
      <xdr:row>18</xdr:row>
      <xdr:rowOff>107950</xdr:rowOff>
    </xdr:to>
    <xdr:sp macro="" textlink="">
      <xdr:nvSpPr>
        <xdr:cNvPr id="53" name="Text Box 18">
          <a:extLst>
            <a:ext uri="{FF2B5EF4-FFF2-40B4-BE49-F238E27FC236}">
              <a16:creationId xmlns:a16="http://schemas.microsoft.com/office/drawing/2014/main" id="{E8380DE2-61DF-68AB-0C0C-B15C53507DCF}"/>
            </a:ext>
          </a:extLst>
        </xdr:cNvPr>
        <xdr:cNvSpPr txBox="1"/>
      </xdr:nvSpPr>
      <xdr:spPr>
        <a:xfrm>
          <a:off x="7218680" y="3415030"/>
          <a:ext cx="1706880" cy="259080"/>
        </a:xfrm>
        <a:prstGeom prst="rect">
          <a:avLst/>
        </a:prstGeom>
        <a:noFill/>
        <a:ln w="9525" cmpd="sng">
          <a:noFill/>
        </a:ln>
        <a:extLst>
          <a:ext uri="{909E8E84-426E-40DD-AFC4-6F175D3DCCD1}">
            <a14:hiddenFill xmlns:a14="http://schemas.microsoft.com/office/drawing/2010/main">
              <a:solidFill>
                <a:schemeClr val="accent1">
                  <a:lumMod val="75000"/>
                </a:schemeClr>
              </a:solidFill>
            </a14:hiddenFill>
          </a:ext>
        </a:extLst>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chemeClr val="accent1">
                  <a:lumMod val="50000"/>
                </a:schemeClr>
              </a:solidFill>
            </a:rPr>
            <a:t>Revenue by Age Group</a:t>
          </a:r>
        </a:p>
      </xdr:txBody>
    </xdr:sp>
    <xdr:clientData/>
  </xdr:twoCellAnchor>
  <xdr:twoCellAnchor>
    <xdr:from>
      <xdr:col>1</xdr:col>
      <xdr:colOff>53340</xdr:colOff>
      <xdr:row>0</xdr:row>
      <xdr:rowOff>38100</xdr:rowOff>
    </xdr:from>
    <xdr:to>
      <xdr:col>1</xdr:col>
      <xdr:colOff>53340</xdr:colOff>
      <xdr:row>3</xdr:row>
      <xdr:rowOff>15240</xdr:rowOff>
    </xdr:to>
    <xdr:cxnSp macro="">
      <xdr:nvCxnSpPr>
        <xdr:cNvPr id="54" name="Straight Connector 53">
          <a:extLst>
            <a:ext uri="{FF2B5EF4-FFF2-40B4-BE49-F238E27FC236}">
              <a16:creationId xmlns:a16="http://schemas.microsoft.com/office/drawing/2014/main" id="{1531D38A-8554-0279-9C66-2C8D8A3F3211}"/>
            </a:ext>
          </a:extLst>
        </xdr:cNvPr>
        <xdr:cNvCxnSpPr/>
      </xdr:nvCxnSpPr>
      <xdr:spPr>
        <a:xfrm>
          <a:off x="723900" y="38100"/>
          <a:ext cx="0" cy="571500"/>
        </a:xfrm>
        <a:prstGeom prst="line">
          <a:avLst/>
        </a:prstGeom>
      </xdr:spPr>
      <xdr:style>
        <a:lnRef idx="2">
          <a:schemeClr val="accent1"/>
        </a:lnRef>
        <a:fillRef idx="0">
          <a:srgbClr val="FFFFFF"/>
        </a:fillRef>
        <a:effectRef idx="0">
          <a:srgbClr val="FFFFFF"/>
        </a:effectRef>
        <a:fontRef idx="minor">
          <a:schemeClr val="tx1"/>
        </a:fontRef>
      </xdr:style>
    </xdr:cxnSp>
    <xdr:clientData/>
  </xdr:twoCellAnchor>
  <xdr:twoCellAnchor>
    <xdr:from>
      <xdr:col>4</xdr:col>
      <xdr:colOff>167640</xdr:colOff>
      <xdr:row>5</xdr:row>
      <xdr:rowOff>45720</xdr:rowOff>
    </xdr:from>
    <xdr:to>
      <xdr:col>7</xdr:col>
      <xdr:colOff>137160</xdr:colOff>
      <xdr:row>7</xdr:row>
      <xdr:rowOff>91440</xdr:rowOff>
    </xdr:to>
    <xdr:sp macro="" textlink="'Pivot Table'!K10">
      <xdr:nvSpPr>
        <xdr:cNvPr id="56" name="TextBox 55">
          <a:extLst>
            <a:ext uri="{FF2B5EF4-FFF2-40B4-BE49-F238E27FC236}">
              <a16:creationId xmlns:a16="http://schemas.microsoft.com/office/drawing/2014/main" id="{CC9BC761-C923-417B-06E5-2A8B7B962FF9}"/>
            </a:ext>
          </a:extLst>
        </xdr:cNvPr>
        <xdr:cNvSpPr txBox="1"/>
      </xdr:nvSpPr>
      <xdr:spPr>
        <a:xfrm>
          <a:off x="2849880" y="1036320"/>
          <a:ext cx="1981200" cy="44196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529DF5-F628-4F8E-AACB-068131744723}" type="TxLink">
            <a:rPr lang="en-US" sz="2800" b="1" i="0" u="none" strike="noStrike" kern="1200">
              <a:solidFill>
                <a:schemeClr val="accent1">
                  <a:lumMod val="50000"/>
                </a:schemeClr>
              </a:solidFill>
              <a:latin typeface="Calibri"/>
              <a:ea typeface="Calibri"/>
              <a:cs typeface="Calibri"/>
            </a:rPr>
            <a:t> $172,744 </a:t>
          </a:fld>
          <a:endParaRPr lang="en-NG" sz="5400" b="1" i="0" u="none" strike="noStrike" kern="1200">
            <a:solidFill>
              <a:schemeClr val="accent1">
                <a:lumMod val="50000"/>
              </a:schemeClr>
            </a:solidFill>
            <a:latin typeface="Calibri"/>
            <a:ea typeface="Calibri"/>
            <a:cs typeface="Calibri"/>
          </a:endParaRPr>
        </a:p>
      </xdr:txBody>
    </xdr:sp>
    <xdr:clientData/>
  </xdr:twoCellAnchor>
  <xdr:twoCellAnchor>
    <xdr:from>
      <xdr:col>9</xdr:col>
      <xdr:colOff>0</xdr:colOff>
      <xdr:row>5</xdr:row>
      <xdr:rowOff>91440</xdr:rowOff>
    </xdr:from>
    <xdr:to>
      <xdr:col>11</xdr:col>
      <xdr:colOff>640080</xdr:colOff>
      <xdr:row>7</xdr:row>
      <xdr:rowOff>137160</xdr:rowOff>
    </xdr:to>
    <xdr:sp macro="" textlink="'Pivot Table'!$K$11">
      <xdr:nvSpPr>
        <xdr:cNvPr id="57" name="TextBox 56">
          <a:extLst>
            <a:ext uri="{FF2B5EF4-FFF2-40B4-BE49-F238E27FC236}">
              <a16:creationId xmlns:a16="http://schemas.microsoft.com/office/drawing/2014/main" id="{5B4B7540-E088-76A7-F801-280EEC07C213}"/>
            </a:ext>
          </a:extLst>
        </xdr:cNvPr>
        <xdr:cNvSpPr txBox="1"/>
      </xdr:nvSpPr>
      <xdr:spPr>
        <a:xfrm>
          <a:off x="6035040" y="1082040"/>
          <a:ext cx="1981200" cy="44196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C20B8B-FDDA-43B3-9C33-A39B3C0224A3}" type="TxLink">
            <a:rPr lang="en-US" sz="2800" b="1" i="0" u="none" strike="noStrike" kern="1200">
              <a:solidFill>
                <a:schemeClr val="accent1">
                  <a:lumMod val="50000"/>
                </a:schemeClr>
              </a:solidFill>
              <a:latin typeface="Calibri"/>
              <a:ea typeface="Calibri"/>
              <a:cs typeface="Calibri"/>
            </a:rPr>
            <a:pPr marL="0" indent="0"/>
            <a:t> $164,551 </a:t>
          </a:fld>
          <a:endParaRPr lang="en-NG" sz="2800" b="1" i="0" u="none" strike="noStrike" kern="1200">
            <a:solidFill>
              <a:schemeClr val="accent1">
                <a:lumMod val="50000"/>
              </a:schemeClr>
            </a:solidFill>
            <a:latin typeface="Calibri"/>
            <a:ea typeface="Calibri"/>
            <a:cs typeface="Calibri"/>
          </a:endParaRPr>
        </a:p>
      </xdr:txBody>
    </xdr:sp>
    <xdr:clientData/>
  </xdr:twoCellAnchor>
  <xdr:twoCellAnchor>
    <xdr:from>
      <xdr:col>13</xdr:col>
      <xdr:colOff>457200</xdr:colOff>
      <xdr:row>5</xdr:row>
      <xdr:rowOff>91440</xdr:rowOff>
    </xdr:from>
    <xdr:to>
      <xdr:col>16</xdr:col>
      <xdr:colOff>312420</xdr:colOff>
      <xdr:row>7</xdr:row>
      <xdr:rowOff>137160</xdr:rowOff>
    </xdr:to>
    <xdr:sp macro="" textlink="'Pivot Table'!$K$12">
      <xdr:nvSpPr>
        <xdr:cNvPr id="58" name="TextBox 57">
          <a:extLst>
            <a:ext uri="{FF2B5EF4-FFF2-40B4-BE49-F238E27FC236}">
              <a16:creationId xmlns:a16="http://schemas.microsoft.com/office/drawing/2014/main" id="{0688A6C4-6C15-ED9E-59EA-D665D855ED4C}"/>
            </a:ext>
          </a:extLst>
        </xdr:cNvPr>
        <xdr:cNvSpPr txBox="1"/>
      </xdr:nvSpPr>
      <xdr:spPr>
        <a:xfrm>
          <a:off x="9174480" y="1082040"/>
          <a:ext cx="1866900" cy="44196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23BDFC-1428-4B92-94DF-78235D1FBF2F}" type="TxLink">
            <a:rPr lang="en-US" sz="2800" b="1" i="0" u="none" strike="noStrike" kern="1200">
              <a:solidFill>
                <a:schemeClr val="accent1">
                  <a:lumMod val="50000"/>
                </a:schemeClr>
              </a:solidFill>
              <a:latin typeface="Calibri"/>
              <a:ea typeface="Calibri"/>
              <a:cs typeface="Calibri"/>
            </a:rPr>
            <a:pPr marL="0" indent="0"/>
            <a:t> $359,911 </a:t>
          </a:fld>
          <a:endParaRPr lang="en-NG" sz="2800" b="1" i="0" u="none" strike="noStrike" kern="1200">
            <a:solidFill>
              <a:schemeClr val="accent1">
                <a:lumMod val="50000"/>
              </a:schemeClr>
            </a:solidFill>
            <a:latin typeface="Calibri"/>
            <a:ea typeface="Calibri"/>
            <a:cs typeface="Calibri"/>
          </a:endParaRPr>
        </a:p>
      </xdr:txBody>
    </xdr:sp>
    <xdr:clientData/>
  </xdr:twoCellAnchor>
  <xdr:twoCellAnchor>
    <xdr:from>
      <xdr:col>4</xdr:col>
      <xdr:colOff>243840</xdr:colOff>
      <xdr:row>8</xdr:row>
      <xdr:rowOff>152400</xdr:rowOff>
    </xdr:from>
    <xdr:to>
      <xdr:col>10</xdr:col>
      <xdr:colOff>388620</xdr:colOff>
      <xdr:row>25</xdr:row>
      <xdr:rowOff>91440</xdr:rowOff>
    </xdr:to>
    <xdr:graphicFrame macro="">
      <xdr:nvGraphicFramePr>
        <xdr:cNvPr id="59" name="Chart 58">
          <a:extLst>
            <a:ext uri="{FF2B5EF4-FFF2-40B4-BE49-F238E27FC236}">
              <a16:creationId xmlns:a16="http://schemas.microsoft.com/office/drawing/2014/main" id="{64E0013E-E604-4647-BCAD-A15287595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632460</xdr:colOff>
      <xdr:row>18</xdr:row>
      <xdr:rowOff>76200</xdr:rowOff>
    </xdr:from>
    <xdr:to>
      <xdr:col>18</xdr:col>
      <xdr:colOff>99060</xdr:colOff>
      <xdr:row>25</xdr:row>
      <xdr:rowOff>129540</xdr:rowOff>
    </xdr:to>
    <xdr:graphicFrame macro="">
      <xdr:nvGraphicFramePr>
        <xdr:cNvPr id="60" name="Chart 59">
          <a:extLst>
            <a:ext uri="{FF2B5EF4-FFF2-40B4-BE49-F238E27FC236}">
              <a16:creationId xmlns:a16="http://schemas.microsoft.com/office/drawing/2014/main" id="{5B157C85-75C2-4B53-8060-FA023C4DB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601980</xdr:colOff>
      <xdr:row>8</xdr:row>
      <xdr:rowOff>160020</xdr:rowOff>
    </xdr:from>
    <xdr:to>
      <xdr:col>18</xdr:col>
      <xdr:colOff>125730</xdr:colOff>
      <xdr:row>17</xdr:row>
      <xdr:rowOff>68580</xdr:rowOff>
    </xdr:to>
    <xdr:graphicFrame macro="">
      <xdr:nvGraphicFramePr>
        <xdr:cNvPr id="61" name="Chart 60">
          <a:extLst>
            <a:ext uri="{FF2B5EF4-FFF2-40B4-BE49-F238E27FC236}">
              <a16:creationId xmlns:a16="http://schemas.microsoft.com/office/drawing/2014/main" id="{696C3219-30F5-4209-88FA-0C5F2AD2B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xdr:colOff>
      <xdr:row>3</xdr:row>
      <xdr:rowOff>45720</xdr:rowOff>
    </xdr:from>
    <xdr:to>
      <xdr:col>8</xdr:col>
      <xdr:colOff>650400</xdr:colOff>
      <xdr:row>8</xdr:row>
      <xdr:rowOff>135120</xdr:rowOff>
    </xdr:to>
    <xdr:graphicFrame macro="">
      <xdr:nvGraphicFramePr>
        <xdr:cNvPr id="62" name="Chart 61">
          <a:extLst>
            <a:ext uri="{FF2B5EF4-FFF2-40B4-BE49-F238E27FC236}">
              <a16:creationId xmlns:a16="http://schemas.microsoft.com/office/drawing/2014/main" id="{5D6D4B75-5313-4FF9-8427-6A59F11E1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556260</xdr:colOff>
      <xdr:row>3</xdr:row>
      <xdr:rowOff>53340</xdr:rowOff>
    </xdr:from>
    <xdr:to>
      <xdr:col>13</xdr:col>
      <xdr:colOff>475140</xdr:colOff>
      <xdr:row>8</xdr:row>
      <xdr:rowOff>142740</xdr:rowOff>
    </xdr:to>
    <xdr:graphicFrame macro="">
      <xdr:nvGraphicFramePr>
        <xdr:cNvPr id="63" name="Chart 62">
          <a:extLst>
            <a:ext uri="{FF2B5EF4-FFF2-40B4-BE49-F238E27FC236}">
              <a16:creationId xmlns:a16="http://schemas.microsoft.com/office/drawing/2014/main" id="{5AC95508-BFFC-4D97-8BC8-BC0AFFF51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342900</xdr:colOff>
      <xdr:row>3</xdr:row>
      <xdr:rowOff>60960</xdr:rowOff>
    </xdr:from>
    <xdr:to>
      <xdr:col>18</xdr:col>
      <xdr:colOff>261780</xdr:colOff>
      <xdr:row>8</xdr:row>
      <xdr:rowOff>150360</xdr:rowOff>
    </xdr:to>
    <xdr:graphicFrame macro="">
      <xdr:nvGraphicFramePr>
        <xdr:cNvPr id="64" name="Chart 63">
          <a:extLst>
            <a:ext uri="{FF2B5EF4-FFF2-40B4-BE49-F238E27FC236}">
              <a16:creationId xmlns:a16="http://schemas.microsoft.com/office/drawing/2014/main" id="{E3BC0361-4BCC-4222-ADBF-4C57CB933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45720</xdr:colOff>
      <xdr:row>3</xdr:row>
      <xdr:rowOff>160020</xdr:rowOff>
    </xdr:from>
    <xdr:to>
      <xdr:col>4</xdr:col>
      <xdr:colOff>121920</xdr:colOff>
      <xdr:row>25</xdr:row>
      <xdr:rowOff>182880</xdr:rowOff>
    </xdr:to>
    <xdr:sp macro="" textlink="">
      <xdr:nvSpPr>
        <xdr:cNvPr id="69" name="Rectangle: Rounded Corners 68">
          <a:extLst>
            <a:ext uri="{FF2B5EF4-FFF2-40B4-BE49-F238E27FC236}">
              <a16:creationId xmlns:a16="http://schemas.microsoft.com/office/drawing/2014/main" id="{3BE219E2-C20A-BED9-466D-ECCD3980684E}"/>
            </a:ext>
          </a:extLst>
        </xdr:cNvPr>
        <xdr:cNvSpPr/>
      </xdr:nvSpPr>
      <xdr:spPr>
        <a:xfrm>
          <a:off x="716280" y="754380"/>
          <a:ext cx="2087880" cy="4381500"/>
        </a:xfrm>
        <a:prstGeom prst="roundRect">
          <a:avLst>
            <a:gd name="adj" fmla="val 1812"/>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kern="1200"/>
        </a:p>
      </xdr:txBody>
    </xdr:sp>
    <xdr:clientData/>
  </xdr:twoCellAnchor>
  <xdr:twoCellAnchor editAs="oneCell">
    <xdr:from>
      <xdr:col>1</xdr:col>
      <xdr:colOff>45720</xdr:colOff>
      <xdr:row>3</xdr:row>
      <xdr:rowOff>190501</xdr:rowOff>
    </xdr:from>
    <xdr:to>
      <xdr:col>4</xdr:col>
      <xdr:colOff>106680</xdr:colOff>
      <xdr:row>7</xdr:row>
      <xdr:rowOff>114300</xdr:rowOff>
    </xdr:to>
    <mc:AlternateContent xmlns:mc="http://schemas.openxmlformats.org/markup-compatibility/2006">
      <mc:Choice xmlns:a14="http://schemas.microsoft.com/office/drawing/2010/main" Requires="a14">
        <xdr:graphicFrame macro="">
          <xdr:nvGraphicFramePr>
            <xdr:cNvPr id="66" name="Customer_Gender">
              <a:extLst>
                <a:ext uri="{FF2B5EF4-FFF2-40B4-BE49-F238E27FC236}">
                  <a16:creationId xmlns:a16="http://schemas.microsoft.com/office/drawing/2014/main" id="{3D283343-F9A0-F110-DA62-2EE045C41D4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dr:sp macro="" textlink="">
          <xdr:nvSpPr>
            <xdr:cNvPr id="0" name=""/>
            <xdr:cNvSpPr>
              <a:spLocks noTextEdit="1"/>
            </xdr:cNvSpPr>
          </xdr:nvSpPr>
          <xdr:spPr>
            <a:xfrm>
              <a:off x="716280" y="784861"/>
              <a:ext cx="2072640" cy="7162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xdr:col>
      <xdr:colOff>45720</xdr:colOff>
      <xdr:row>7</xdr:row>
      <xdr:rowOff>38101</xdr:rowOff>
    </xdr:from>
    <xdr:to>
      <xdr:col>4</xdr:col>
      <xdr:colOff>100020</xdr:colOff>
      <xdr:row>14</xdr:row>
      <xdr:rowOff>76201</xdr:rowOff>
    </xdr:to>
    <mc:AlternateContent xmlns:mc="http://schemas.openxmlformats.org/markup-compatibility/2006">
      <mc:Choice xmlns:a14="http://schemas.microsoft.com/office/drawing/2010/main" Requires="a14">
        <xdr:graphicFrame macro="">
          <xdr:nvGraphicFramePr>
            <xdr:cNvPr id="65" name="Age_Group">
              <a:extLst>
                <a:ext uri="{FF2B5EF4-FFF2-40B4-BE49-F238E27FC236}">
                  <a16:creationId xmlns:a16="http://schemas.microsoft.com/office/drawing/2014/main" id="{99157AFE-6DBD-7A82-2F9C-6C000FFC9A9A}"/>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716280" y="1424941"/>
              <a:ext cx="2065980" cy="14249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xdr:colOff>
      <xdr:row>13</xdr:row>
      <xdr:rowOff>45721</xdr:rowOff>
    </xdr:from>
    <xdr:to>
      <xdr:col>4</xdr:col>
      <xdr:colOff>100440</xdr:colOff>
      <xdr:row>26</xdr:row>
      <xdr:rowOff>1</xdr:rowOff>
    </xdr:to>
    <mc:AlternateContent xmlns:mc="http://schemas.openxmlformats.org/markup-compatibility/2006">
      <mc:Choice xmlns:a14="http://schemas.microsoft.com/office/drawing/2010/main" Requires="a14">
        <xdr:graphicFrame macro="">
          <xdr:nvGraphicFramePr>
            <xdr:cNvPr id="67" name="Country">
              <a:extLst>
                <a:ext uri="{FF2B5EF4-FFF2-40B4-BE49-F238E27FC236}">
                  <a16:creationId xmlns:a16="http://schemas.microsoft.com/office/drawing/2014/main" id="{5A7D8A18-D2C9-0B40-2073-A56725AECF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16280" y="2621281"/>
              <a:ext cx="2066400" cy="25298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38099</xdr:colOff>
      <xdr:row>0</xdr:row>
      <xdr:rowOff>68581</xdr:rowOff>
    </xdr:from>
    <xdr:to>
      <xdr:col>1</xdr:col>
      <xdr:colOff>632460</xdr:colOff>
      <xdr:row>3</xdr:row>
      <xdr:rowOff>99060</xdr:rowOff>
    </xdr:to>
    <xdr:pic>
      <xdr:nvPicPr>
        <xdr:cNvPr id="71" name="Picture 70">
          <a:extLst>
            <a:ext uri="{FF2B5EF4-FFF2-40B4-BE49-F238E27FC236}">
              <a16:creationId xmlns:a16="http://schemas.microsoft.com/office/drawing/2014/main" id="{5C4E6687-CABD-3F24-30A3-E760B4CAF36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708659" y="68581"/>
          <a:ext cx="594361" cy="624839"/>
        </a:xfrm>
        <a:prstGeom prst="rect">
          <a:avLst/>
        </a:prstGeom>
        <a:noFill/>
        <a:ln>
          <a:noFill/>
        </a:ln>
      </xdr:spPr>
    </xdr:pic>
    <xdr:clientData/>
  </xdr:twoCellAnchor>
  <xdr:oneCellAnchor>
    <xdr:from>
      <xdr:col>2</xdr:col>
      <xdr:colOff>419100</xdr:colOff>
      <xdr:row>31</xdr:row>
      <xdr:rowOff>99058</xdr:rowOff>
    </xdr:from>
    <xdr:ext cx="739140" cy="955334"/>
    <xdr:sp macro="" textlink="">
      <xdr:nvSpPr>
        <xdr:cNvPr id="72" name="TextBox 71">
          <a:extLst>
            <a:ext uri="{FF2B5EF4-FFF2-40B4-BE49-F238E27FC236}">
              <a16:creationId xmlns:a16="http://schemas.microsoft.com/office/drawing/2014/main" id="{05D2913E-F5CD-722B-9BA3-F3AC1DB6C124}"/>
            </a:ext>
          </a:extLst>
        </xdr:cNvPr>
        <xdr:cNvSpPr txBox="1"/>
      </xdr:nvSpPr>
      <xdr:spPr>
        <a:xfrm>
          <a:off x="1760220" y="6240778"/>
          <a:ext cx="739140" cy="955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G" sz="900">
              <a:hlinkClick xmlns:r="http://schemas.openxmlformats.org/officeDocument/2006/relationships" r:id="rId8" tooltip="https://ernestopriego.com/2015/10/21/mapping-the-and-elseviers-2015-2016-arts-and-humanities-subject-ranking-top-100/"/>
            </a:rPr>
            <a:t>This Photo</a:t>
          </a:r>
          <a:r>
            <a:rPr lang="en-NG" sz="900"/>
            <a:t> by Unknown Author is licensed under </a:t>
          </a:r>
          <a:r>
            <a:rPr lang="en-NG" sz="900">
              <a:hlinkClick xmlns:r="http://schemas.openxmlformats.org/officeDocument/2006/relationships" r:id="rId9" tooltip="https://creativecommons.org/licenses/by-sa/3.0/"/>
            </a:rPr>
            <a:t>CC BY-SA</a:t>
          </a:r>
          <a:endParaRPr lang="en-NG"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althrolledin" refreshedDate="45667.446923842595" createdVersion="8" refreshedVersion="8" minRefreshableVersion="3" recordCount="89" xr:uid="{77A3C023-CACA-48A6-A15F-6BE1134B2F07}">
  <cacheSource type="worksheet">
    <worksheetSource ref="A1:X90" sheet="working data"/>
  </cacheSource>
  <cacheFields count="24">
    <cacheField name="Sales_Order #" numFmtId="49">
      <sharedItems/>
    </cacheField>
    <cacheField name="Date" numFmtId="14">
      <sharedItems containsSemiMixedTypes="0" containsNonDate="0" containsDate="1" containsString="0" minDate="2021-12-01T00:00:00" maxDate="2021-12-25T00:00:00"/>
    </cacheField>
    <cacheField name="Day" numFmtId="0">
      <sharedItems containsSemiMixedTypes="0" containsString="0" containsNumber="1" containsInteger="1" minValue="1" maxValue="24"/>
    </cacheField>
    <cacheField name="Month" numFmtId="0">
      <sharedItems/>
    </cacheField>
    <cacheField name="Year" numFmtId="0">
      <sharedItems containsSemiMixedTypes="0" containsString="0" containsNumber="1" containsInteger="1" minValue="2021" maxValue="2021"/>
    </cacheField>
    <cacheField name="Customer_Age" numFmtId="0">
      <sharedItems containsSemiMixedTypes="0" containsString="0" containsNumber="1" containsInteger="1" minValue="17" maxValue="63"/>
    </cacheField>
    <cacheField name="Age_Group" numFmtId="0">
      <sharedItems count="3">
        <s v="Adults (35-64)"/>
        <s v="Young Adults (25-34)"/>
        <s v="Youth (&lt;25)"/>
      </sharedItems>
    </cacheField>
    <cacheField name="Customer_Gender" numFmtId="0">
      <sharedItems count="2">
        <s v="Female"/>
        <s v="Male"/>
      </sharedItems>
    </cacheField>
    <cacheField name="Country" numFmtId="49">
      <sharedItems count="7">
        <s v="United States"/>
        <s v="United Kingdom"/>
        <s v="Australia"/>
        <s v="United States "/>
        <s v="Germany"/>
        <s v="Canada"/>
        <s v="France"/>
      </sharedItems>
    </cacheField>
    <cacheField name="State" numFmtId="0">
      <sharedItems count="17">
        <s v="California"/>
        <s v="England"/>
        <s v="New South Wales"/>
        <s v="Washington"/>
        <s v="Nordrhein-Westfalen"/>
        <s v="Queensland"/>
        <s v="British Columbia"/>
        <s v="Oregon"/>
        <s v="Victoria"/>
        <s v="Hamburg"/>
        <s v="Seine (Paris)"/>
        <s v="Seine et Marne"/>
        <s v="Seine Saint Denis"/>
        <s v="Nord"/>
        <s v="South Australia"/>
        <s v="Hessen"/>
        <s v="Somme"/>
      </sharedItems>
    </cacheField>
    <cacheField name="Product_Category" numFmtId="0">
      <sharedItems/>
    </cacheField>
    <cacheField name="Sub_Category" numFmtId="0">
      <sharedItems/>
    </cacheField>
    <cacheField name="Product_Description" numFmtId="0">
      <sharedItems count="19">
        <s v="Mountain-200 Black, 46"/>
        <s v="Mountain-200 Silver, 42"/>
        <s v="Mountain-400-W Silver, 46"/>
        <s v="Mountain-400-W Silver, 42"/>
        <s v="Mountain-200 Black, 38"/>
        <s v="Mountain-200 Silver, 38"/>
        <s v="Mountain-200 Black, 42"/>
        <s v="Mountain-400-W Silver, 38"/>
        <s v="Mountain-500 Silver, 42"/>
        <s v="NA"/>
        <s v="Mountain-500 Black, 42"/>
        <s v="Mountain-100 Black, 38"/>
        <s v="Mountain-500 Black, 40"/>
        <s v="Mountain-100 Silver, 44"/>
        <s v="Mountain-500 Silver, 40"/>
        <s v="Mountain-200 Silver, 46"/>
        <s v="Mountain-500 Black, 44"/>
        <s v="Mountain-100 Black, 48"/>
        <s v="Mountain-500 Black, 52"/>
      </sharedItems>
    </cacheField>
    <cacheField name="Order_Quantity" numFmtId="0">
      <sharedItems containsMixedTypes="1" containsNumber="1" containsInteger="1" minValue="1" maxValue="4"/>
    </cacheField>
    <cacheField name="Unit_Cost " numFmtId="168">
      <sharedItems containsSemiMixedTypes="0" containsString="0" containsNumber="1" containsInteger="1" minValue="0" maxValue="1912"/>
    </cacheField>
    <cacheField name=" Unit_Price " numFmtId="168">
      <sharedItems containsSemiMixedTypes="0" containsString="0" containsNumber="1" containsInteger="1" minValue="0" maxValue="3400"/>
    </cacheField>
    <cacheField name=" Profit " numFmtId="168">
      <sharedItems containsSemiMixedTypes="0" containsString="0" containsNumber="1" containsInteger="1" minValue="245" maxValue="5908"/>
    </cacheField>
    <cacheField name=" Cost " numFmtId="168">
      <sharedItems containsMixedTypes="1" containsNumber="1" containsInteger="1" minValue="0" maxValue="7592"/>
    </cacheField>
    <cacheField name="Revenue" numFmtId="168">
      <sharedItems containsMixedTypes="1" containsNumber="1" containsInteger="1" minValue="0" maxValue="13500" count="23">
        <n v="9180"/>
        <n v="2320"/>
        <n v="1538"/>
        <n v="769"/>
        <n v="4590"/>
        <n v="2295"/>
        <n v="0"/>
        <n v="2307"/>
        <n v="3076"/>
        <n v="4640"/>
        <n v="2260"/>
        <n v="9280"/>
        <s v="NA"/>
        <n v="6750"/>
        <n v="540"/>
        <n v="3400"/>
        <n v="6885"/>
        <n v="6960"/>
        <n v="565"/>
        <n v="2160"/>
        <n v="13500"/>
        <n v="1080"/>
        <n v="1620"/>
      </sharedItems>
    </cacheField>
    <cacheField name="Sum" numFmtId="0">
      <sharedItems containsBlank="1" count="4">
        <s v="Sum of Sales"/>
        <s v="Sum of Profit"/>
        <s v="Sum of Revenue"/>
        <m/>
      </sharedItems>
    </cacheField>
    <cacheField name="Values2" numFmtId="0">
      <sharedItems containsString="0" containsBlank="1" containsNumber="1" containsInteger="1" minValue="164551" maxValue="359911"/>
    </cacheField>
    <cacheField name="Target" numFmtId="0">
      <sharedItems containsString="0" containsBlank="1" containsNumber="1" containsInteger="1" minValue="20000" maxValue="40000"/>
    </cacheField>
    <cacheField name="Percentage" numFmtId="0">
      <sharedItems containsString="0" containsBlank="1" containsNumber="1" minValue="0.8602257051005463" maxValue="0.88886141296042631" count="4">
        <n v="0.88422173852637431"/>
        <n v="0.8602257051005463"/>
        <n v="0.88886141296042631"/>
        <m/>
      </sharedItems>
    </cacheField>
    <cacheField name="Incomplete" numFmtId="0">
      <sharedItems containsString="0" containsBlank="1" containsNumber="1" minValue="0.11113858703957369" maxValue="0.1397742948994537" count="4">
        <n v="0.11577826147362569"/>
        <n v="0.1397742948994537"/>
        <n v="0.11113858703957369"/>
        <m/>
      </sharedItems>
    </cacheField>
  </cacheFields>
  <extLst>
    <ext xmlns:x14="http://schemas.microsoft.com/office/spreadsheetml/2009/9/main" uri="{725AE2AE-9491-48be-B2B4-4EB974FC3084}">
      <x14:pivotCacheDefinition pivotCacheId="2072675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000261695"/>
    <d v="2021-12-01T00:00:00"/>
    <n v="1"/>
    <s v="December"/>
    <n v="2021"/>
    <n v="39"/>
    <x v="0"/>
    <x v="0"/>
    <x v="0"/>
    <x v="0"/>
    <s v="Bikes"/>
    <s v="Mountain Bikes"/>
    <x v="0"/>
    <n v="4"/>
    <n v="1252"/>
    <n v="2295"/>
    <n v="4172"/>
    <n v="5008"/>
    <x v="0"/>
    <x v="0"/>
    <n v="172744"/>
    <n v="20000"/>
    <x v="0"/>
    <x v="0"/>
  </r>
  <r>
    <s v="000261695"/>
    <d v="2021-12-01T00:00:00"/>
    <n v="1"/>
    <s v="December"/>
    <n v="2021"/>
    <n v="44"/>
    <x v="0"/>
    <x v="1"/>
    <x v="1"/>
    <x v="1"/>
    <s v="Bikes"/>
    <s v="Mountain Bikes"/>
    <x v="1"/>
    <n v="1"/>
    <n v="1266"/>
    <n v="2320"/>
    <n v="1054"/>
    <n v="1266"/>
    <x v="1"/>
    <x v="1"/>
    <n v="164551"/>
    <n v="23000"/>
    <x v="1"/>
    <x v="1"/>
  </r>
  <r>
    <s v="000261697"/>
    <d v="2021-12-02T00:00:00"/>
    <n v="2"/>
    <s v="December"/>
    <n v="2021"/>
    <n v="37"/>
    <x v="0"/>
    <x v="1"/>
    <x v="0"/>
    <x v="0"/>
    <s v="Bikes"/>
    <s v="Mountain Bikes"/>
    <x v="2"/>
    <n v="2"/>
    <n v="420"/>
    <n v="769"/>
    <n v="698"/>
    <n v="840"/>
    <x v="2"/>
    <x v="2"/>
    <n v="359911"/>
    <n v="40000"/>
    <x v="2"/>
    <x v="2"/>
  </r>
  <r>
    <s v="000261698"/>
    <d v="2021-12-02T00:00:00"/>
    <n v="2"/>
    <s v="December"/>
    <n v="2021"/>
    <n v="31"/>
    <x v="1"/>
    <x v="0"/>
    <x v="2"/>
    <x v="2"/>
    <s v="Bikes"/>
    <s v="Mountain Bikes"/>
    <x v="3"/>
    <n v="1"/>
    <n v="420"/>
    <n v="769"/>
    <n v="349"/>
    <n v="420"/>
    <x v="3"/>
    <x v="3"/>
    <m/>
    <m/>
    <x v="3"/>
    <x v="3"/>
  </r>
  <r>
    <s v="000261699"/>
    <d v="2021-12-03T00:00:00"/>
    <n v="3"/>
    <s v="December"/>
    <n v="2021"/>
    <n v="37"/>
    <x v="0"/>
    <x v="0"/>
    <x v="0"/>
    <x v="0"/>
    <s v="Bikes"/>
    <s v="Mountain Bikes"/>
    <x v="0"/>
    <n v="2"/>
    <n v="0"/>
    <n v="2295"/>
    <n v="2086"/>
    <n v="0"/>
    <x v="4"/>
    <x v="3"/>
    <m/>
    <m/>
    <x v="3"/>
    <x v="3"/>
  </r>
  <r>
    <s v="000261700"/>
    <d v="2021-12-03T00:00:00"/>
    <n v="3"/>
    <s v="December"/>
    <n v="2021"/>
    <n v="24"/>
    <x v="2"/>
    <x v="0"/>
    <x v="1"/>
    <x v="1"/>
    <s v="Bikes"/>
    <s v="Mountain Bikes"/>
    <x v="4"/>
    <n v="1"/>
    <n v="1252"/>
    <n v="2295"/>
    <n v="1043"/>
    <n v="1252"/>
    <x v="5"/>
    <x v="3"/>
    <m/>
    <m/>
    <x v="3"/>
    <x v="3"/>
  </r>
  <r>
    <s v="000261701"/>
    <d v="2021-12-03T00:00:00"/>
    <n v="3"/>
    <s v="December"/>
    <n v="2021"/>
    <n v="37"/>
    <x v="0"/>
    <x v="1"/>
    <x v="3"/>
    <x v="3"/>
    <s v="Bikes"/>
    <s v="Mountain Bikes"/>
    <x v="0"/>
    <n v="1"/>
    <n v="1252"/>
    <n v="2295"/>
    <n v="1043"/>
    <n v="1252"/>
    <x v="5"/>
    <x v="3"/>
    <m/>
    <m/>
    <x v="3"/>
    <x v="3"/>
  </r>
  <r>
    <s v="000261701"/>
    <d v="2021-12-03T00:00:00"/>
    <n v="3"/>
    <s v="December"/>
    <n v="2021"/>
    <n v="37"/>
    <x v="0"/>
    <x v="1"/>
    <x v="0"/>
    <x v="3"/>
    <s v="Bikes"/>
    <s v="Mountain Bikes"/>
    <x v="0"/>
    <n v="1"/>
    <n v="1252"/>
    <n v="2295"/>
    <n v="1043"/>
    <n v="1252"/>
    <x v="5"/>
    <x v="3"/>
    <m/>
    <m/>
    <x v="3"/>
    <x v="3"/>
  </r>
  <r>
    <s v="000261702"/>
    <d v="2021-12-04T00:00:00"/>
    <n v="4"/>
    <s v="December"/>
    <n v="2021"/>
    <n v="31"/>
    <x v="1"/>
    <x v="0"/>
    <x v="2"/>
    <x v="2"/>
    <s v="Bikes"/>
    <s v="Mountain Bikes"/>
    <x v="3"/>
    <n v="4"/>
    <n v="420"/>
    <n v="0"/>
    <n v="1396"/>
    <n v="1680"/>
    <x v="6"/>
    <x v="3"/>
    <m/>
    <m/>
    <x v="3"/>
    <x v="3"/>
  </r>
  <r>
    <s v="000261703"/>
    <d v="2021-12-05T00:00:00"/>
    <n v="5"/>
    <s v="December"/>
    <n v="2021"/>
    <n v="39"/>
    <x v="0"/>
    <x v="0"/>
    <x v="0"/>
    <x v="0"/>
    <s v="Bikes"/>
    <s v="Mountain Bikes"/>
    <x v="0"/>
    <n v="4"/>
    <n v="1252"/>
    <n v="2295"/>
    <n v="4172"/>
    <n v="5008"/>
    <x v="0"/>
    <x v="3"/>
    <m/>
    <m/>
    <x v="3"/>
    <x v="3"/>
  </r>
  <r>
    <s v="000261704"/>
    <d v="2021-12-05T00:00:00"/>
    <n v="5"/>
    <s v="December"/>
    <n v="2021"/>
    <n v="42"/>
    <x v="0"/>
    <x v="1"/>
    <x v="4"/>
    <x v="4"/>
    <s v="Bikes"/>
    <s v="Mountain Bikes"/>
    <x v="4"/>
    <n v="4"/>
    <n v="1252"/>
    <n v="2295"/>
    <n v="4172"/>
    <n v="5008"/>
    <x v="0"/>
    <x v="3"/>
    <m/>
    <m/>
    <x v="3"/>
    <x v="3"/>
  </r>
  <r>
    <s v="000261705"/>
    <d v="2021-12-05T00:00:00"/>
    <n v="5"/>
    <s v="December"/>
    <n v="2021"/>
    <n v="35"/>
    <x v="0"/>
    <x v="0"/>
    <x v="2"/>
    <x v="5"/>
    <s v="Bikes"/>
    <s v="Mountain Bikes"/>
    <x v="5"/>
    <n v="1"/>
    <n v="1266"/>
    <n v="2320"/>
    <n v="1054"/>
    <n v="1266"/>
    <x v="1"/>
    <x v="3"/>
    <m/>
    <m/>
    <x v="3"/>
    <x v="3"/>
  </r>
  <r>
    <s v="000261706"/>
    <d v="2021-12-05T00:00:00"/>
    <n v="5"/>
    <s v="December"/>
    <n v="2021"/>
    <n v="37"/>
    <x v="0"/>
    <x v="0"/>
    <x v="0"/>
    <x v="0"/>
    <s v="Bikes"/>
    <s v="Mountain Bikes"/>
    <x v="0"/>
    <n v="1"/>
    <n v="1252"/>
    <n v="2295"/>
    <n v="1043"/>
    <n v="1252"/>
    <x v="5"/>
    <x v="3"/>
    <m/>
    <m/>
    <x v="3"/>
    <x v="3"/>
  </r>
  <r>
    <s v="000261707"/>
    <d v="2021-12-06T00:00:00"/>
    <n v="6"/>
    <s v="December"/>
    <n v="2021"/>
    <n v="23"/>
    <x v="2"/>
    <x v="1"/>
    <x v="1"/>
    <x v="1"/>
    <s v="Bikes"/>
    <s v="Mountain Bikes"/>
    <x v="2"/>
    <n v="3"/>
    <n v="420"/>
    <n v="769"/>
    <n v="1047"/>
    <n v="1260"/>
    <x v="7"/>
    <x v="3"/>
    <m/>
    <m/>
    <x v="3"/>
    <x v="3"/>
  </r>
  <r>
    <s v="000261708"/>
    <d v="2021-12-06T00:00:00"/>
    <n v="6"/>
    <s v="December"/>
    <n v="2021"/>
    <n v="27"/>
    <x v="1"/>
    <x v="1"/>
    <x v="5"/>
    <x v="6"/>
    <s v="Bikes"/>
    <s v="Mountain Bikes"/>
    <x v="0"/>
    <n v="1"/>
    <n v="1252"/>
    <n v="2295"/>
    <n v="1043"/>
    <n v="1252"/>
    <x v="5"/>
    <x v="3"/>
    <m/>
    <m/>
    <x v="3"/>
    <x v="3"/>
  </r>
  <r>
    <s v="000261709"/>
    <d v="2021-12-06T00:00:00"/>
    <n v="6"/>
    <s v="December"/>
    <n v="2021"/>
    <n v="36"/>
    <x v="0"/>
    <x v="1"/>
    <x v="2"/>
    <x v="2"/>
    <s v="Bikes"/>
    <s v="Mountain Bikes"/>
    <x v="6"/>
    <n v="1"/>
    <n v="1252"/>
    <n v="2295"/>
    <n v="1043"/>
    <n v="1252"/>
    <x v="5"/>
    <x v="3"/>
    <m/>
    <m/>
    <x v="3"/>
    <x v="3"/>
  </r>
  <r>
    <s v="000261710"/>
    <d v="2021-12-06T00:00:00"/>
    <n v="6"/>
    <s v="December"/>
    <n v="2021"/>
    <n v="47"/>
    <x v="0"/>
    <x v="1"/>
    <x v="1"/>
    <x v="1"/>
    <s v="Bikes"/>
    <s v="Mountain Bikes"/>
    <x v="5"/>
    <n v="1"/>
    <n v="1266"/>
    <n v="2320"/>
    <n v="1054"/>
    <n v="1266"/>
    <x v="1"/>
    <x v="3"/>
    <m/>
    <m/>
    <x v="3"/>
    <x v="3"/>
  </r>
  <r>
    <s v="000261711"/>
    <d v="2021-12-07T00:00:00"/>
    <n v="7"/>
    <s v="Decmber"/>
    <n v="2021"/>
    <n v="30"/>
    <x v="1"/>
    <x v="1"/>
    <x v="0"/>
    <x v="0"/>
    <s v="Bikes"/>
    <s v="Mountain Bikes"/>
    <x v="7"/>
    <n v="4"/>
    <n v="420"/>
    <n v="769"/>
    <n v="1396"/>
    <n v="1680"/>
    <x v="8"/>
    <x v="3"/>
    <m/>
    <m/>
    <x v="3"/>
    <x v="3"/>
  </r>
  <r>
    <s v="000261712"/>
    <d v="2021-12-07T00:00:00"/>
    <n v="7"/>
    <s v="December"/>
    <n v="2021"/>
    <n v="38"/>
    <x v="0"/>
    <x v="1"/>
    <x v="0"/>
    <x v="0"/>
    <s v="Bikes"/>
    <s v="Mountain Bikes"/>
    <x v="1"/>
    <n v="2"/>
    <n v="1266"/>
    <n v="2320"/>
    <n v="2108"/>
    <n v="2532"/>
    <x v="9"/>
    <x v="3"/>
    <m/>
    <m/>
    <x v="3"/>
    <x v="3"/>
  </r>
  <r>
    <s v="000261713"/>
    <d v="2021-12-08T00:00:00"/>
    <n v="8"/>
    <s v="December"/>
    <n v="2021"/>
    <n v="19"/>
    <x v="2"/>
    <x v="0"/>
    <x v="2"/>
    <x v="2"/>
    <s v="Bikes"/>
    <s v="Mountain Bikes"/>
    <x v="8"/>
    <n v="4"/>
    <n v="308"/>
    <n v="565"/>
    <n v="1028"/>
    <n v="1232"/>
    <x v="10"/>
    <x v="3"/>
    <m/>
    <m/>
    <x v="3"/>
    <x v="3"/>
  </r>
  <r>
    <s v="000261714"/>
    <d v="2021-12-08T00:00:00"/>
    <n v="8"/>
    <s v="December"/>
    <n v="2021"/>
    <n v="30"/>
    <x v="1"/>
    <x v="0"/>
    <x v="5"/>
    <x v="6"/>
    <s v="Bikes"/>
    <s v="Mountain Bikes"/>
    <x v="5"/>
    <n v="4"/>
    <n v="1266"/>
    <n v="2320"/>
    <n v="4216"/>
    <n v="5064"/>
    <x v="11"/>
    <x v="3"/>
    <m/>
    <m/>
    <x v="3"/>
    <x v="3"/>
  </r>
  <r>
    <s v="000261715"/>
    <d v="2021-12-08T00:00:00"/>
    <n v="8"/>
    <s v="December"/>
    <n v="2021"/>
    <n v="39"/>
    <x v="0"/>
    <x v="0"/>
    <x v="0"/>
    <x v="7"/>
    <s v="Bikes"/>
    <s v="Mountain Bikes"/>
    <x v="9"/>
    <n v="2"/>
    <n v="1252"/>
    <n v="2295"/>
    <n v="2086"/>
    <n v="2504"/>
    <x v="4"/>
    <x v="3"/>
    <m/>
    <m/>
    <x v="3"/>
    <x v="3"/>
  </r>
  <r>
    <s v="000261716"/>
    <d v="2021-12-08T00:00:00"/>
    <n v="8"/>
    <s v="December"/>
    <n v="2021"/>
    <n v="35"/>
    <x v="0"/>
    <x v="0"/>
    <x v="0"/>
    <x v="0"/>
    <s v="Bikes"/>
    <s v="Mountain Bikes"/>
    <x v="10"/>
    <s v="NA"/>
    <n v="295"/>
    <n v="540"/>
    <n v="245"/>
    <s v="NA"/>
    <x v="12"/>
    <x v="3"/>
    <m/>
    <m/>
    <x v="3"/>
    <x v="3"/>
  </r>
  <r>
    <s v="000261717"/>
    <d v="2021-12-09T00:00:00"/>
    <n v="9"/>
    <s v="December"/>
    <n v="2021"/>
    <n v="33"/>
    <x v="1"/>
    <x v="0"/>
    <x v="2"/>
    <x v="8"/>
    <s v="Bikes"/>
    <s v="Mountain Bikes"/>
    <x v="11"/>
    <n v="2"/>
    <n v="1898"/>
    <n v="3375"/>
    <n v="2954"/>
    <n v="3796"/>
    <x v="13"/>
    <x v="3"/>
    <m/>
    <m/>
    <x v="3"/>
    <x v="3"/>
  </r>
  <r>
    <s v="000261718"/>
    <d v="2021-12-09T00:00:00"/>
    <n v="9"/>
    <s v="December"/>
    <n v="2021"/>
    <n v="41"/>
    <x v="0"/>
    <x v="0"/>
    <x v="4"/>
    <x v="9"/>
    <s v="Bikes"/>
    <s v="Mountain Bikes"/>
    <x v="1"/>
    <n v="1"/>
    <n v="1266"/>
    <n v="2320"/>
    <n v="1054"/>
    <n v="1266"/>
    <x v="1"/>
    <x v="3"/>
    <m/>
    <m/>
    <x v="3"/>
    <x v="3"/>
  </r>
  <r>
    <s v="000261719"/>
    <d v="2021-12-10T00:00:00"/>
    <n v="10"/>
    <s v="December"/>
    <n v="2021"/>
    <n v="34"/>
    <x v="1"/>
    <x v="0"/>
    <x v="0"/>
    <x v="0"/>
    <s v="Bikes"/>
    <s v="Mountain Bikes"/>
    <x v="6"/>
    <n v="2"/>
    <n v="1252"/>
    <n v="2295"/>
    <n v="2086"/>
    <n v="2504"/>
    <x v="4"/>
    <x v="3"/>
    <m/>
    <m/>
    <x v="3"/>
    <x v="3"/>
  </r>
  <r>
    <s v="000261720"/>
    <d v="2021-12-10T00:00:00"/>
    <n v="10"/>
    <s v="December"/>
    <n v="2021"/>
    <n v="40"/>
    <x v="0"/>
    <x v="1"/>
    <x v="2"/>
    <x v="2"/>
    <s v="Bikes"/>
    <s v="Mountain Bikes"/>
    <x v="6"/>
    <n v="2"/>
    <n v="1252"/>
    <n v="2295"/>
    <n v="2086"/>
    <n v="2504"/>
    <x v="4"/>
    <x v="3"/>
    <m/>
    <m/>
    <x v="3"/>
    <x v="3"/>
  </r>
  <r>
    <s v="000261721"/>
    <d v="2021-12-10T00:00:00"/>
    <n v="10"/>
    <s v="December"/>
    <n v="2021"/>
    <n v="26"/>
    <x v="1"/>
    <x v="1"/>
    <x v="1"/>
    <x v="1"/>
    <s v="Bikes"/>
    <s v="Mountain Bikes"/>
    <x v="4"/>
    <n v="1"/>
    <n v="1252"/>
    <n v="2295"/>
    <n v="1043"/>
    <n v="1252"/>
    <x v="5"/>
    <x v="3"/>
    <m/>
    <m/>
    <x v="3"/>
    <x v="3"/>
  </r>
  <r>
    <s v="000261722"/>
    <d v="2021-12-10T00:00:00"/>
    <n v="10"/>
    <s v="December"/>
    <n v="2021"/>
    <n v="34"/>
    <x v="1"/>
    <x v="1"/>
    <x v="0"/>
    <x v="0"/>
    <s v="Bikes"/>
    <s v="Mountain Bikes"/>
    <x v="12"/>
    <n v="1"/>
    <n v="295"/>
    <n v="540"/>
    <n v="245"/>
    <n v="295"/>
    <x v="14"/>
    <x v="3"/>
    <m/>
    <m/>
    <x v="3"/>
    <x v="3"/>
  </r>
  <r>
    <s v="000261723"/>
    <d v="2021-12-10T00:00:00"/>
    <n v="10"/>
    <s v="December"/>
    <n v="2021"/>
    <n v="34"/>
    <x v="1"/>
    <x v="0"/>
    <x v="0"/>
    <x v="3"/>
    <s v="Bikes"/>
    <s v="Mountain Bikes"/>
    <x v="13"/>
    <n v="1"/>
    <n v="1912"/>
    <n v="3400"/>
    <n v="1488"/>
    <n v="1912"/>
    <x v="15"/>
    <x v="3"/>
    <m/>
    <m/>
    <x v="3"/>
    <x v="3"/>
  </r>
  <r>
    <s v="000261724"/>
    <d v="2021-12-10T00:00:00"/>
    <n v="10"/>
    <s v="December"/>
    <n v="2021"/>
    <n v="38"/>
    <x v="0"/>
    <x v="1"/>
    <x v="2"/>
    <x v="2"/>
    <s v="Bikes"/>
    <s v="Mountain Bikes"/>
    <x v="4"/>
    <n v="1"/>
    <n v="1252"/>
    <n v="2295"/>
    <n v="1043"/>
    <n v="1252"/>
    <x v="5"/>
    <x v="3"/>
    <m/>
    <m/>
    <x v="3"/>
    <x v="3"/>
  </r>
  <r>
    <s v="000261725"/>
    <d v="2021-12-11T00:00:00"/>
    <n v="11"/>
    <s v="December"/>
    <n v="2021"/>
    <n v="24"/>
    <x v="2"/>
    <x v="0"/>
    <x v="6"/>
    <x v="10"/>
    <s v="Bikes"/>
    <s v="Mountain Bikes"/>
    <x v="4"/>
    <n v="3"/>
    <n v="1252"/>
    <n v="2295"/>
    <n v="3129"/>
    <n v="3756"/>
    <x v="16"/>
    <x v="3"/>
    <m/>
    <m/>
    <x v="3"/>
    <x v="3"/>
  </r>
  <r>
    <s v="000261726"/>
    <d v="2021-12-11T00:00:00"/>
    <n v="11"/>
    <s v="December"/>
    <n v="2021"/>
    <n v="41"/>
    <x v="0"/>
    <x v="0"/>
    <x v="2"/>
    <x v="2"/>
    <s v="Bikes"/>
    <s v="Mountain Bikes"/>
    <x v="7"/>
    <n v="2"/>
    <n v="420"/>
    <n v="769"/>
    <n v="698"/>
    <n v="840"/>
    <x v="2"/>
    <x v="3"/>
    <m/>
    <m/>
    <x v="3"/>
    <x v="3"/>
  </r>
  <r>
    <s v="000261727"/>
    <d v="2021-12-11T00:00:00"/>
    <n v="11"/>
    <s v="December"/>
    <n v="2021"/>
    <n v="27"/>
    <x v="1"/>
    <x v="1"/>
    <x v="5"/>
    <x v="6"/>
    <s v="Bikes"/>
    <s v="Mountain Bikes"/>
    <x v="0"/>
    <n v="1"/>
    <n v="1252"/>
    <n v="2295"/>
    <n v="1043"/>
    <n v="1252"/>
    <x v="5"/>
    <x v="3"/>
    <m/>
    <m/>
    <x v="3"/>
    <x v="3"/>
  </r>
  <r>
    <s v="000261728"/>
    <d v="2021-12-11T00:00:00"/>
    <n v="11"/>
    <s v="December"/>
    <n v="2021"/>
    <n v="37"/>
    <x v="0"/>
    <x v="1"/>
    <x v="0"/>
    <x v="0"/>
    <s v="Bikes"/>
    <s v="Mountain Bikes"/>
    <x v="2"/>
    <n v="1"/>
    <n v="420"/>
    <n v="769"/>
    <n v="349"/>
    <n v="420"/>
    <x v="3"/>
    <x v="3"/>
    <m/>
    <m/>
    <x v="3"/>
    <x v="3"/>
  </r>
  <r>
    <s v="000261729"/>
    <d v="2021-12-11T00:00:00"/>
    <n v="11"/>
    <s v="December"/>
    <n v="2021"/>
    <n v="38"/>
    <x v="0"/>
    <x v="0"/>
    <x v="0"/>
    <x v="0"/>
    <s v="Bikes"/>
    <s v="Mountain Bikes"/>
    <x v="5"/>
    <n v="1"/>
    <n v="1266"/>
    <n v="2320"/>
    <n v="1054"/>
    <n v="1266"/>
    <x v="1"/>
    <x v="3"/>
    <m/>
    <m/>
    <x v="3"/>
    <x v="3"/>
  </r>
  <r>
    <s v="000261730"/>
    <d v="2021-12-12T00:00:00"/>
    <n v="12"/>
    <s v="December"/>
    <n v="2021"/>
    <n v="36"/>
    <x v="0"/>
    <x v="0"/>
    <x v="2"/>
    <x v="2"/>
    <s v="Bikes"/>
    <s v="Mountain Bikes"/>
    <x v="1"/>
    <n v="4"/>
    <n v="1266"/>
    <n v="2320"/>
    <n v="4216"/>
    <n v="5064"/>
    <x v="11"/>
    <x v="3"/>
    <m/>
    <m/>
    <x v="3"/>
    <x v="3"/>
  </r>
  <r>
    <s v="000261731"/>
    <d v="2021-12-12T00:00:00"/>
    <n v="12"/>
    <s v="December"/>
    <n v="2021"/>
    <n v="37"/>
    <x v="0"/>
    <x v="1"/>
    <x v="0"/>
    <x v="0"/>
    <s v="Bikes"/>
    <s v="Mountain Bikes"/>
    <x v="2"/>
    <n v="4"/>
    <n v="420"/>
    <n v="769"/>
    <n v="1396"/>
    <n v="1680"/>
    <x v="8"/>
    <x v="3"/>
    <m/>
    <m/>
    <x v="3"/>
    <x v="3"/>
  </r>
  <r>
    <s v="000261732"/>
    <d v="2021-12-12T00:00:00"/>
    <n v="12"/>
    <s v="December"/>
    <n v="2021"/>
    <n v="34"/>
    <x v="1"/>
    <x v="1"/>
    <x v="2"/>
    <x v="2"/>
    <s v="Bikes"/>
    <s v="Mountain Bikes"/>
    <x v="4"/>
    <n v="2"/>
    <n v="1252"/>
    <n v="2295"/>
    <n v="2086"/>
    <n v="2504"/>
    <x v="4"/>
    <x v="3"/>
    <m/>
    <m/>
    <x v="3"/>
    <x v="3"/>
  </r>
  <r>
    <s v="000261733"/>
    <d v="2021-12-12T00:00:00"/>
    <n v="12"/>
    <s v="December"/>
    <n v="2021"/>
    <n v="35"/>
    <x v="0"/>
    <x v="0"/>
    <x v="2"/>
    <x v="8"/>
    <s v="Bikes"/>
    <s v="Mountain Bikes"/>
    <x v="1"/>
    <n v="1"/>
    <n v="1266"/>
    <n v="2320"/>
    <n v="1054"/>
    <n v="1266"/>
    <x v="1"/>
    <x v="3"/>
    <m/>
    <m/>
    <x v="3"/>
    <x v="3"/>
  </r>
  <r>
    <s v="000261734"/>
    <d v="2021-12-12T00:00:00"/>
    <n v="12"/>
    <s v="December"/>
    <n v="2021"/>
    <n v="38"/>
    <x v="0"/>
    <x v="0"/>
    <x v="0"/>
    <x v="3"/>
    <s v="Bikes"/>
    <s v="Mountain Bikes"/>
    <x v="1"/>
    <n v="1"/>
    <n v="1266"/>
    <n v="2320"/>
    <n v="1054"/>
    <n v="1266"/>
    <x v="1"/>
    <x v="3"/>
    <m/>
    <m/>
    <x v="3"/>
    <x v="3"/>
  </r>
  <r>
    <s v="000261735"/>
    <d v="2021-12-13T00:00:00"/>
    <n v="13"/>
    <s v="December"/>
    <n v="2021"/>
    <n v="32"/>
    <x v="1"/>
    <x v="0"/>
    <x v="2"/>
    <x v="5"/>
    <s v="Bikes"/>
    <s v="Mountain Bikes"/>
    <x v="1"/>
    <n v="3"/>
    <n v="1266"/>
    <n v="2320"/>
    <n v="3162"/>
    <n v="3798"/>
    <x v="17"/>
    <x v="3"/>
    <m/>
    <m/>
    <x v="3"/>
    <x v="3"/>
  </r>
  <r>
    <s v="000261736"/>
    <d v="2021-12-13T00:00:00"/>
    <n v="13"/>
    <s v="December"/>
    <n v="2021"/>
    <n v="40"/>
    <x v="0"/>
    <x v="0"/>
    <x v="0"/>
    <x v="0"/>
    <s v="Bikes"/>
    <s v="Mountain Bikes"/>
    <x v="14"/>
    <n v="1"/>
    <n v="308"/>
    <n v="565"/>
    <n v="257"/>
    <n v="308"/>
    <x v="18"/>
    <x v="3"/>
    <m/>
    <m/>
    <x v="3"/>
    <x v="3"/>
  </r>
  <r>
    <s v="000261737"/>
    <d v="2021-12-13T00:00:00"/>
    <n v="13"/>
    <s v="December"/>
    <n v="2021"/>
    <n v="44"/>
    <x v="0"/>
    <x v="0"/>
    <x v="1"/>
    <x v="1"/>
    <s v="Bikes"/>
    <s v="Mountain Bikes"/>
    <x v="4"/>
    <n v="1"/>
    <n v="1252"/>
    <n v="2295"/>
    <n v="1043"/>
    <n v="1252"/>
    <x v="5"/>
    <x v="3"/>
    <m/>
    <m/>
    <x v="3"/>
    <x v="3"/>
  </r>
  <r>
    <s v="000261738"/>
    <d v="2021-12-13T00:00:00"/>
    <n v="13"/>
    <s v="December"/>
    <n v="2021"/>
    <n v="49"/>
    <x v="0"/>
    <x v="1"/>
    <x v="1"/>
    <x v="1"/>
    <s v="Bikes"/>
    <s v="Mountain Bikes"/>
    <x v="4"/>
    <n v="1"/>
    <n v="1252"/>
    <n v="2295"/>
    <n v="1043"/>
    <n v="1252"/>
    <x v="5"/>
    <x v="3"/>
    <m/>
    <m/>
    <x v="3"/>
    <x v="3"/>
  </r>
  <r>
    <s v="000261739"/>
    <d v="2021-12-14T00:00:00"/>
    <n v="14"/>
    <s v="December"/>
    <n v="2021"/>
    <n v="30"/>
    <x v="1"/>
    <x v="0"/>
    <x v="0"/>
    <x v="3"/>
    <s v="Bikes"/>
    <s v="Mountain Bikes"/>
    <x v="5"/>
    <n v="2"/>
    <n v="1266"/>
    <n v="2320"/>
    <n v="2108"/>
    <n v="2532"/>
    <x v="9"/>
    <x v="3"/>
    <m/>
    <m/>
    <x v="3"/>
    <x v="3"/>
  </r>
  <r>
    <s v="000261740"/>
    <d v="2021-12-14T00:00:00"/>
    <n v="14"/>
    <s v="December"/>
    <n v="2021"/>
    <n v="32"/>
    <x v="1"/>
    <x v="1"/>
    <x v="0"/>
    <x v="0"/>
    <s v="Bikes"/>
    <s v="Mountain Bikes"/>
    <x v="0"/>
    <n v="1"/>
    <n v="1252"/>
    <n v="2295"/>
    <n v="1043"/>
    <n v="1252"/>
    <x v="5"/>
    <x v="3"/>
    <m/>
    <m/>
    <x v="3"/>
    <x v="3"/>
  </r>
  <r>
    <s v="000261741"/>
    <d v="2021-12-14T00:00:00"/>
    <n v="14"/>
    <s v="December"/>
    <n v="2021"/>
    <n v="32"/>
    <x v="1"/>
    <x v="0"/>
    <x v="2"/>
    <x v="8"/>
    <s v="Bikes"/>
    <s v="Mountain Bikes"/>
    <x v="2"/>
    <n v="1"/>
    <n v="420"/>
    <n v="769"/>
    <n v="349"/>
    <n v="420"/>
    <x v="3"/>
    <x v="3"/>
    <m/>
    <m/>
    <x v="3"/>
    <x v="3"/>
  </r>
  <r>
    <s v="000261742"/>
    <d v="2021-12-15T00:00:00"/>
    <n v="15"/>
    <s v="December"/>
    <n v="2021"/>
    <n v="29"/>
    <x v="1"/>
    <x v="0"/>
    <x v="0"/>
    <x v="0"/>
    <s v="Bikes"/>
    <s v="Mountain Bikes"/>
    <x v="1"/>
    <n v="1"/>
    <n v="1266"/>
    <n v="2320"/>
    <n v="1054"/>
    <n v="1266"/>
    <x v="1"/>
    <x v="3"/>
    <m/>
    <m/>
    <x v="3"/>
    <x v="3"/>
  </r>
  <r>
    <s v="000261743"/>
    <d v="2021-12-16T00:00:00"/>
    <n v="16"/>
    <s v="December"/>
    <n v="2021"/>
    <n v="33"/>
    <x v="1"/>
    <x v="0"/>
    <x v="2"/>
    <x v="2"/>
    <s v="Bikes"/>
    <s v="Mountain Bikes"/>
    <x v="4"/>
    <n v="2"/>
    <n v="1252"/>
    <n v="2295"/>
    <n v="2086"/>
    <n v="2504"/>
    <x v="4"/>
    <x v="3"/>
    <m/>
    <m/>
    <x v="3"/>
    <x v="3"/>
  </r>
  <r>
    <s v="000261744"/>
    <d v="2021-12-16T00:00:00"/>
    <n v="16"/>
    <s v="December"/>
    <n v="2021"/>
    <n v="38"/>
    <x v="0"/>
    <x v="1"/>
    <x v="2"/>
    <x v="2"/>
    <s v="Bikes"/>
    <s v="Mountain Bikes"/>
    <x v="4"/>
    <n v="2"/>
    <n v="1252"/>
    <n v="2295"/>
    <n v="2086"/>
    <n v="2504"/>
    <x v="4"/>
    <x v="3"/>
    <m/>
    <m/>
    <x v="3"/>
    <x v="3"/>
  </r>
  <r>
    <s v="000261745"/>
    <d v="2021-12-16T00:00:00"/>
    <n v="16"/>
    <s v="December"/>
    <n v="2021"/>
    <n v="27"/>
    <x v="1"/>
    <x v="0"/>
    <x v="6"/>
    <x v="11"/>
    <s v="Bikes"/>
    <s v="Mountain Bikes"/>
    <x v="15"/>
    <n v="1"/>
    <n v="1266"/>
    <n v="2320"/>
    <n v="1054"/>
    <n v="1266"/>
    <x v="1"/>
    <x v="3"/>
    <m/>
    <m/>
    <x v="3"/>
    <x v="3"/>
  </r>
  <r>
    <s v="000261746"/>
    <d v="2021-12-17T00:00:00"/>
    <n v="17"/>
    <s v="December"/>
    <n v="2021"/>
    <n v="37"/>
    <x v="0"/>
    <x v="0"/>
    <x v="0"/>
    <x v="3"/>
    <s v="Bikes"/>
    <s v="Mountain Bikes"/>
    <x v="5"/>
    <n v="2"/>
    <n v="1266"/>
    <n v="2320"/>
    <n v="2108"/>
    <n v="2532"/>
    <x v="9"/>
    <x v="3"/>
    <m/>
    <m/>
    <x v="3"/>
    <x v="3"/>
  </r>
  <r>
    <s v="000261747"/>
    <d v="2021-12-17T00:00:00"/>
    <n v="17"/>
    <s v="December"/>
    <n v="2021"/>
    <n v="31"/>
    <x v="1"/>
    <x v="1"/>
    <x v="2"/>
    <x v="2"/>
    <s v="Bikes"/>
    <s v="Mountain Bikes"/>
    <x v="3"/>
    <n v="1"/>
    <n v="420"/>
    <n v="769"/>
    <n v="349"/>
    <n v="420"/>
    <x v="3"/>
    <x v="3"/>
    <m/>
    <m/>
    <x v="3"/>
    <x v="3"/>
  </r>
  <r>
    <s v="000261748"/>
    <d v="2021-12-17T00:00:00"/>
    <n v="17"/>
    <s v="December"/>
    <n v="2021"/>
    <n v="42"/>
    <x v="0"/>
    <x v="0"/>
    <x v="4"/>
    <x v="4"/>
    <s v="Bikes"/>
    <s v="Mountain Bikes"/>
    <x v="15"/>
    <n v="1"/>
    <n v="1266"/>
    <n v="2320"/>
    <n v="1054"/>
    <n v="1266"/>
    <x v="1"/>
    <x v="3"/>
    <m/>
    <m/>
    <x v="3"/>
    <x v="3"/>
  </r>
  <r>
    <s v="000261749"/>
    <d v="2021-12-18T00:00:00"/>
    <n v="18"/>
    <s v="December"/>
    <n v="2021"/>
    <n v="35"/>
    <x v="0"/>
    <x v="0"/>
    <x v="2"/>
    <x v="2"/>
    <s v="Bikes"/>
    <s v="Mountain Bikes"/>
    <x v="8"/>
    <n v="4"/>
    <n v="308"/>
    <n v="565"/>
    <n v="1028"/>
    <n v="1232"/>
    <x v="10"/>
    <x v="3"/>
    <m/>
    <m/>
    <x v="3"/>
    <x v="3"/>
  </r>
  <r>
    <s v="000261750"/>
    <d v="2021-12-18T00:00:00"/>
    <n v="18"/>
    <s v="December"/>
    <n v="2021"/>
    <n v="38"/>
    <x v="0"/>
    <x v="0"/>
    <x v="4"/>
    <x v="4"/>
    <s v="Bikes"/>
    <s v="Mountain Bikes"/>
    <x v="15"/>
    <n v="4"/>
    <n v="1266"/>
    <n v="2320"/>
    <n v="4216"/>
    <n v="5064"/>
    <x v="11"/>
    <x v="3"/>
    <m/>
    <m/>
    <x v="3"/>
    <x v="3"/>
  </r>
  <r>
    <s v="000261751"/>
    <d v="2021-12-18T00:00:00"/>
    <n v="18"/>
    <s v="December"/>
    <n v="2021"/>
    <n v="24"/>
    <x v="2"/>
    <x v="0"/>
    <x v="6"/>
    <x v="12"/>
    <s v="Bikes"/>
    <s v="Mountain Bikes"/>
    <x v="5"/>
    <n v="3"/>
    <n v="1266"/>
    <n v="2320"/>
    <n v="3162"/>
    <n v="3798"/>
    <x v="17"/>
    <x v="3"/>
    <m/>
    <m/>
    <x v="3"/>
    <x v="3"/>
  </r>
  <r>
    <s v="000261752"/>
    <d v="2021-12-18T00:00:00"/>
    <n v="18"/>
    <s v="December"/>
    <n v="2021"/>
    <n v="26"/>
    <x v="1"/>
    <x v="0"/>
    <x v="1"/>
    <x v="1"/>
    <s v="Bikes"/>
    <s v="Mountain Bikes"/>
    <x v="3"/>
    <n v="3"/>
    <n v="420"/>
    <n v="769"/>
    <n v="1047"/>
    <n v="1260"/>
    <x v="7"/>
    <x v="3"/>
    <m/>
    <m/>
    <x v="3"/>
    <x v="3"/>
  </r>
  <r>
    <s v="000261753"/>
    <d v="2021-12-18T00:00:00"/>
    <n v="18"/>
    <s v="December"/>
    <n v="2021"/>
    <n v="39"/>
    <x v="0"/>
    <x v="1"/>
    <x v="0"/>
    <x v="0"/>
    <s v="Bikes"/>
    <s v="Mountain Bikes"/>
    <x v="6"/>
    <n v="3"/>
    <n v="1252"/>
    <n v="2295"/>
    <n v="3129"/>
    <n v="3756"/>
    <x v="16"/>
    <x v="3"/>
    <m/>
    <m/>
    <x v="3"/>
    <x v="3"/>
  </r>
  <r>
    <s v="000261754"/>
    <d v="2021-12-18T00:00:00"/>
    <n v="18"/>
    <s v="December"/>
    <n v="2021"/>
    <n v="26"/>
    <x v="1"/>
    <x v="1"/>
    <x v="6"/>
    <x v="10"/>
    <s v="Bikes"/>
    <s v="Mountain Bikes"/>
    <x v="0"/>
    <n v="1"/>
    <n v="1252"/>
    <n v="2295"/>
    <n v="1043"/>
    <n v="1252"/>
    <x v="5"/>
    <x v="3"/>
    <m/>
    <m/>
    <x v="3"/>
    <x v="3"/>
  </r>
  <r>
    <s v="000261755"/>
    <d v="2021-12-18T00:00:00"/>
    <n v="18"/>
    <s v="December"/>
    <n v="2021"/>
    <n v="36"/>
    <x v="0"/>
    <x v="1"/>
    <x v="0"/>
    <x v="3"/>
    <s v="Bikes"/>
    <s v="Mountain Bikes"/>
    <x v="5"/>
    <n v="1"/>
    <n v="1266"/>
    <n v="2320"/>
    <n v="1054"/>
    <n v="1266"/>
    <x v="1"/>
    <x v="3"/>
    <m/>
    <m/>
    <x v="3"/>
    <x v="3"/>
  </r>
  <r>
    <s v="000261756"/>
    <d v="2021-12-19T00:00:00"/>
    <n v="19"/>
    <s v="December"/>
    <n v="2021"/>
    <n v="17"/>
    <x v="2"/>
    <x v="1"/>
    <x v="6"/>
    <x v="13"/>
    <s v="Bikes"/>
    <s v="Mountain Bikes"/>
    <x v="15"/>
    <n v="4"/>
    <n v="1266"/>
    <n v="2320"/>
    <n v="4216"/>
    <n v="5064"/>
    <x v="11"/>
    <x v="3"/>
    <m/>
    <m/>
    <x v="3"/>
    <x v="3"/>
  </r>
  <r>
    <s v="000261757"/>
    <d v="2021-12-19T00:00:00"/>
    <n v="19"/>
    <s v="December"/>
    <n v="2021"/>
    <n v="19"/>
    <x v="2"/>
    <x v="0"/>
    <x v="2"/>
    <x v="8"/>
    <s v="Bikes"/>
    <s v="Mountain Bikes"/>
    <x v="16"/>
    <n v="4"/>
    <n v="295"/>
    <n v="540"/>
    <n v="980"/>
    <n v="1180"/>
    <x v="19"/>
    <x v="3"/>
    <m/>
    <m/>
    <x v="3"/>
    <x v="3"/>
  </r>
  <r>
    <s v="000261758"/>
    <d v="2021-12-19T00:00:00"/>
    <n v="19"/>
    <s v="December"/>
    <n v="2021"/>
    <n v="25"/>
    <x v="1"/>
    <x v="1"/>
    <x v="6"/>
    <x v="10"/>
    <s v="Bikes"/>
    <s v="Mountain Bikes"/>
    <x v="4"/>
    <n v="4"/>
    <n v="1252"/>
    <n v="2295"/>
    <n v="4172"/>
    <n v="5008"/>
    <x v="0"/>
    <x v="3"/>
    <m/>
    <m/>
    <x v="3"/>
    <x v="3"/>
  </r>
  <r>
    <s v="000261759"/>
    <d v="2021-12-19T00:00:00"/>
    <n v="19"/>
    <s v="December"/>
    <n v="2021"/>
    <n v="35"/>
    <x v="0"/>
    <x v="0"/>
    <x v="0"/>
    <x v="7"/>
    <s v="Bikes"/>
    <s v="Mountain Bikes"/>
    <x v="17"/>
    <n v="4"/>
    <n v="1898"/>
    <n v="3375"/>
    <n v="5908"/>
    <n v="7592"/>
    <x v="20"/>
    <x v="3"/>
    <m/>
    <m/>
    <x v="3"/>
    <x v="3"/>
  </r>
  <r>
    <s v="000261760"/>
    <d v="2021-12-19T00:00:00"/>
    <n v="19"/>
    <s v="December"/>
    <n v="2021"/>
    <n v="37"/>
    <x v="0"/>
    <x v="1"/>
    <x v="0"/>
    <x v="7"/>
    <s v="Bikes"/>
    <s v="Mountain Bikes"/>
    <x v="4"/>
    <n v="4"/>
    <n v="1252"/>
    <n v="2295"/>
    <n v="4172"/>
    <n v="5008"/>
    <x v="0"/>
    <x v="3"/>
    <m/>
    <m/>
    <x v="3"/>
    <x v="3"/>
  </r>
  <r>
    <s v="000261761"/>
    <d v="2021-12-19T00:00:00"/>
    <n v="19"/>
    <s v="December"/>
    <n v="2021"/>
    <n v="39"/>
    <x v="0"/>
    <x v="0"/>
    <x v="0"/>
    <x v="0"/>
    <s v="Bikes"/>
    <s v="Mountain Bikes"/>
    <x v="0"/>
    <n v="4"/>
    <n v="1252"/>
    <n v="2295"/>
    <n v="4172"/>
    <n v="5008"/>
    <x v="0"/>
    <x v="3"/>
    <m/>
    <m/>
    <x v="3"/>
    <x v="3"/>
  </r>
  <r>
    <s v="000261762"/>
    <d v="2021-12-19T00:00:00"/>
    <n v="19"/>
    <s v="December"/>
    <n v="2021"/>
    <n v="63"/>
    <x v="0"/>
    <x v="0"/>
    <x v="2"/>
    <x v="5"/>
    <s v="Bikes"/>
    <s v="Mountain Bikes"/>
    <x v="0"/>
    <n v="4"/>
    <n v="1252"/>
    <n v="2295"/>
    <n v="4172"/>
    <n v="5008"/>
    <x v="0"/>
    <x v="3"/>
    <m/>
    <m/>
    <x v="3"/>
    <x v="3"/>
  </r>
  <r>
    <s v="000261763"/>
    <d v="2021-12-19T00:00:00"/>
    <n v="19"/>
    <s v="December"/>
    <n v="2021"/>
    <n v="18"/>
    <x v="2"/>
    <x v="1"/>
    <x v="2"/>
    <x v="14"/>
    <s v="Bikes"/>
    <s v="Mountain Bikes"/>
    <x v="12"/>
    <n v="2"/>
    <n v="295"/>
    <n v="540"/>
    <n v="490"/>
    <n v="590"/>
    <x v="21"/>
    <x v="3"/>
    <m/>
    <m/>
    <x v="3"/>
    <x v="3"/>
  </r>
  <r>
    <s v="000261764"/>
    <d v="2021-12-19T00:00:00"/>
    <n v="19"/>
    <s v="December"/>
    <n v="2021"/>
    <n v="56"/>
    <x v="0"/>
    <x v="0"/>
    <x v="4"/>
    <x v="15"/>
    <s v="Bikes"/>
    <s v="Mountain Bikes"/>
    <x v="0"/>
    <n v="2"/>
    <n v="1252"/>
    <n v="2295"/>
    <n v="2086"/>
    <n v="2504"/>
    <x v="4"/>
    <x v="3"/>
    <m/>
    <m/>
    <x v="3"/>
    <x v="3"/>
  </r>
  <r>
    <s v="000261765"/>
    <d v="2021-12-19T00:00:00"/>
    <n v="19"/>
    <s v="December"/>
    <n v="2021"/>
    <n v="39"/>
    <x v="0"/>
    <x v="0"/>
    <x v="0"/>
    <x v="3"/>
    <s v="Bikes"/>
    <s v="Mountain Bikes"/>
    <x v="5"/>
    <n v="1"/>
    <n v="1266"/>
    <n v="2320"/>
    <n v="1054"/>
    <n v="1266"/>
    <x v="1"/>
    <x v="3"/>
    <m/>
    <m/>
    <x v="3"/>
    <x v="3"/>
  </r>
  <r>
    <s v="000261766"/>
    <d v="2021-12-20T00:00:00"/>
    <n v="20"/>
    <s v="December"/>
    <n v="2021"/>
    <n v="33"/>
    <x v="1"/>
    <x v="0"/>
    <x v="2"/>
    <x v="8"/>
    <s v="Bikes"/>
    <s v="Mountain Bikes"/>
    <x v="11"/>
    <n v="4"/>
    <n v="1898"/>
    <n v="3375"/>
    <n v="5908"/>
    <n v="7592"/>
    <x v="20"/>
    <x v="3"/>
    <m/>
    <m/>
    <x v="3"/>
    <x v="3"/>
  </r>
  <r>
    <s v="000261767"/>
    <d v="2021-12-20T00:00:00"/>
    <n v="20"/>
    <s v="December"/>
    <n v="2021"/>
    <n v="57"/>
    <x v="0"/>
    <x v="1"/>
    <x v="2"/>
    <x v="5"/>
    <s v="Bikes"/>
    <s v="Mountain Bikes"/>
    <x v="0"/>
    <n v="4"/>
    <n v="1252"/>
    <n v="2295"/>
    <n v="4172"/>
    <n v="5008"/>
    <x v="0"/>
    <x v="3"/>
    <m/>
    <m/>
    <x v="3"/>
    <x v="3"/>
  </r>
  <r>
    <s v="000261768"/>
    <d v="2021-12-20T00:00:00"/>
    <n v="20"/>
    <s v="December"/>
    <n v="2021"/>
    <n v="29"/>
    <x v="1"/>
    <x v="1"/>
    <x v="5"/>
    <x v="6"/>
    <s v="Bikes"/>
    <s v="Mountain Bikes"/>
    <x v="18"/>
    <n v="3"/>
    <n v="295"/>
    <n v="540"/>
    <n v="735"/>
    <n v="885"/>
    <x v="22"/>
    <x v="3"/>
    <m/>
    <m/>
    <x v="3"/>
    <x v="3"/>
  </r>
  <r>
    <s v="000261769"/>
    <d v="2021-12-20T00:00:00"/>
    <n v="20"/>
    <s v="December"/>
    <n v="2021"/>
    <n v="35"/>
    <x v="0"/>
    <x v="0"/>
    <x v="2"/>
    <x v="5"/>
    <s v="Bikes"/>
    <s v="Mountain Bikes"/>
    <x v="5"/>
    <n v="1"/>
    <n v="1266"/>
    <n v="2320"/>
    <n v="1054"/>
    <n v="1266"/>
    <x v="1"/>
    <x v="3"/>
    <m/>
    <m/>
    <x v="3"/>
    <x v="3"/>
  </r>
  <r>
    <s v="000261770"/>
    <d v="2021-12-20T00:00:00"/>
    <n v="20"/>
    <s v="December"/>
    <n v="2021"/>
    <n v="35"/>
    <x v="0"/>
    <x v="1"/>
    <x v="2"/>
    <x v="8"/>
    <s v="Bikes"/>
    <s v="Mountain Bikes"/>
    <x v="5"/>
    <n v="1"/>
    <n v="1266"/>
    <n v="2320"/>
    <n v="1054"/>
    <n v="1266"/>
    <x v="1"/>
    <x v="3"/>
    <m/>
    <m/>
    <x v="3"/>
    <x v="3"/>
  </r>
  <r>
    <s v="000261771"/>
    <d v="2021-12-21T00:00:00"/>
    <n v="21"/>
    <s v="December"/>
    <n v="2021"/>
    <n v="26"/>
    <x v="1"/>
    <x v="1"/>
    <x v="6"/>
    <x v="16"/>
    <s v="Bikes"/>
    <s v="Mountain Bikes"/>
    <x v="5"/>
    <n v="3"/>
    <n v="1266"/>
    <n v="2320"/>
    <n v="3162"/>
    <n v="3798"/>
    <x v="17"/>
    <x v="3"/>
    <m/>
    <m/>
    <x v="3"/>
    <x v="3"/>
  </r>
  <r>
    <s v="000261772"/>
    <d v="2021-12-21T00:00:00"/>
    <n v="21"/>
    <s v="December"/>
    <n v="2021"/>
    <n v="23"/>
    <x v="2"/>
    <x v="1"/>
    <x v="1"/>
    <x v="1"/>
    <s v="Bikes"/>
    <s v="Mountain Bikes"/>
    <x v="2"/>
    <n v="2"/>
    <n v="420"/>
    <n v="769"/>
    <n v="698"/>
    <n v="840"/>
    <x v="2"/>
    <x v="3"/>
    <m/>
    <m/>
    <x v="3"/>
    <x v="3"/>
  </r>
  <r>
    <s v="000261773"/>
    <d v="2021-12-22T00:00:00"/>
    <n v="22"/>
    <s v="December"/>
    <n v="2021"/>
    <n v="30"/>
    <x v="1"/>
    <x v="0"/>
    <x v="0"/>
    <x v="3"/>
    <s v="Bikes"/>
    <s v="Mountain Bikes"/>
    <x v="5"/>
    <n v="3"/>
    <n v="1266"/>
    <n v="2320"/>
    <n v="3162"/>
    <n v="3798"/>
    <x v="17"/>
    <x v="3"/>
    <m/>
    <m/>
    <x v="3"/>
    <x v="3"/>
  </r>
  <r>
    <s v="000261774"/>
    <d v="2021-12-22T00:00:00"/>
    <n v="22"/>
    <s v="December"/>
    <n v="2021"/>
    <n v="41"/>
    <x v="0"/>
    <x v="1"/>
    <x v="0"/>
    <x v="0"/>
    <s v="Bikes"/>
    <s v="Mountain Bikes"/>
    <x v="6"/>
    <n v="3"/>
    <n v="1252"/>
    <n v="2295"/>
    <n v="3129"/>
    <n v="3756"/>
    <x v="16"/>
    <x v="3"/>
    <m/>
    <m/>
    <x v="3"/>
    <x v="3"/>
  </r>
  <r>
    <s v="000261775"/>
    <d v="2021-12-22T00:00:00"/>
    <n v="22"/>
    <s v="December"/>
    <n v="2021"/>
    <n v="19"/>
    <x v="2"/>
    <x v="0"/>
    <x v="2"/>
    <x v="2"/>
    <s v="Bikes"/>
    <s v="Mountain Bikes"/>
    <x v="8"/>
    <n v="1"/>
    <n v="308"/>
    <n v="565"/>
    <n v="257"/>
    <n v="308"/>
    <x v="18"/>
    <x v="3"/>
    <m/>
    <m/>
    <x v="3"/>
    <x v="3"/>
  </r>
  <r>
    <s v="000261776"/>
    <d v="2021-12-22T00:00:00"/>
    <n v="22"/>
    <s v="December"/>
    <n v="2021"/>
    <n v="25"/>
    <x v="1"/>
    <x v="1"/>
    <x v="6"/>
    <x v="10"/>
    <s v="Bikes"/>
    <s v="Mountain Bikes"/>
    <x v="4"/>
    <n v="1"/>
    <n v="1252"/>
    <n v="2295"/>
    <n v="1043"/>
    <n v="1252"/>
    <x v="5"/>
    <x v="3"/>
    <m/>
    <m/>
    <x v="3"/>
    <x v="3"/>
  </r>
  <r>
    <s v="000261777"/>
    <d v="2021-12-22T00:00:00"/>
    <n v="22"/>
    <s v="December"/>
    <n v="2021"/>
    <n v="27"/>
    <x v="1"/>
    <x v="0"/>
    <x v="5"/>
    <x v="6"/>
    <s v="Bikes"/>
    <s v="Mountain Bikes"/>
    <x v="0"/>
    <n v="1"/>
    <n v="1252"/>
    <n v="2295"/>
    <n v="1043"/>
    <n v="1252"/>
    <x v="5"/>
    <x v="3"/>
    <m/>
    <m/>
    <x v="3"/>
    <x v="3"/>
  </r>
  <r>
    <s v="000261778"/>
    <d v="2021-12-22T00:00:00"/>
    <n v="22"/>
    <s v="December"/>
    <n v="2021"/>
    <n v="41"/>
    <x v="0"/>
    <x v="1"/>
    <x v="4"/>
    <x v="15"/>
    <s v="Bikes"/>
    <s v="Mountain Bikes"/>
    <x v="5"/>
    <n v="1"/>
    <n v="1266"/>
    <n v="2320"/>
    <n v="1054"/>
    <n v="1266"/>
    <x v="1"/>
    <x v="3"/>
    <m/>
    <m/>
    <x v="3"/>
    <x v="3"/>
  </r>
  <r>
    <s v="000261779"/>
    <d v="2021-12-23T00:00:00"/>
    <n v="23"/>
    <s v="December"/>
    <n v="2021"/>
    <n v="30"/>
    <x v="1"/>
    <x v="0"/>
    <x v="0"/>
    <x v="7"/>
    <s v="Bikes"/>
    <s v="Mountain Bikes"/>
    <x v="1"/>
    <n v="1"/>
    <n v="1266"/>
    <n v="2320"/>
    <n v="1054"/>
    <n v="1266"/>
    <x v="1"/>
    <x v="3"/>
    <m/>
    <m/>
    <x v="3"/>
    <x v="3"/>
  </r>
  <r>
    <s v="000261780"/>
    <d v="2021-12-23T00:00:00"/>
    <n v="23"/>
    <s v="December"/>
    <n v="2021"/>
    <n v="31"/>
    <x v="1"/>
    <x v="0"/>
    <x v="5"/>
    <x v="6"/>
    <s v="Bikes"/>
    <s v="Mountain Bikes"/>
    <x v="6"/>
    <n v="1"/>
    <n v="1252"/>
    <n v="2295"/>
    <n v="1043"/>
    <n v="1252"/>
    <x v="5"/>
    <x v="3"/>
    <m/>
    <m/>
    <x v="3"/>
    <x v="3"/>
  </r>
  <r>
    <s v="000261781"/>
    <d v="2021-12-23T00:00:00"/>
    <n v="23"/>
    <s v="December"/>
    <n v="2021"/>
    <n v="35"/>
    <x v="0"/>
    <x v="0"/>
    <x v="0"/>
    <x v="0"/>
    <s v="Bikes"/>
    <s v="Mountain Bikes"/>
    <x v="10"/>
    <n v="1"/>
    <n v="295"/>
    <n v="540"/>
    <n v="245"/>
    <n v="295"/>
    <x v="14"/>
    <x v="3"/>
    <m/>
    <m/>
    <x v="3"/>
    <x v="3"/>
  </r>
  <r>
    <s v="000261782"/>
    <d v="2021-12-24T00:00:00"/>
    <n v="24"/>
    <s v="December"/>
    <n v="2021"/>
    <n v="38"/>
    <x v="0"/>
    <x v="1"/>
    <x v="2"/>
    <x v="5"/>
    <s v="Bikes"/>
    <s v="Mountain Bikes"/>
    <x v="6"/>
    <n v="4"/>
    <n v="1252"/>
    <n v="2295"/>
    <n v="4172"/>
    <n v="5008"/>
    <x v="0"/>
    <x v="3"/>
    <m/>
    <m/>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03C46-AB7F-4EF9-96AD-8466F52DD1A4}" name="PivotTable37"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9:H13" firstHeaderRow="1" firstDataRow="1" firstDataCol="1"/>
  <pivotFields count="24">
    <pivotField showAll="0"/>
    <pivotField numFmtId="14" showAll="0"/>
    <pivotField showAll="0"/>
    <pivotField showAll="0"/>
    <pivotField showAll="0"/>
    <pivotField showAll="0"/>
    <pivotField axis="axisRow" showAll="0">
      <items count="4">
        <item x="0"/>
        <item x="1"/>
        <item x="2"/>
        <item t="default"/>
      </items>
    </pivotField>
    <pivotField showAll="0">
      <items count="3">
        <item x="0"/>
        <item x="1"/>
        <item t="default"/>
      </items>
    </pivotField>
    <pivotField showAll="0">
      <items count="8">
        <item x="2"/>
        <item x="5"/>
        <item x="6"/>
        <item x="4"/>
        <item x="1"/>
        <item x="0"/>
        <item x="3"/>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20">
        <item x="11"/>
        <item x="17"/>
        <item x="13"/>
        <item x="4"/>
        <item x="6"/>
        <item x="0"/>
        <item x="5"/>
        <item x="1"/>
        <item x="15"/>
        <item x="7"/>
        <item x="3"/>
        <item x="2"/>
        <item x="12"/>
        <item x="10"/>
        <item x="16"/>
        <item x="18"/>
        <item x="14"/>
        <item x="8"/>
        <item x="9"/>
        <item t="default"/>
      </items>
    </pivotField>
    <pivotField showAll="0"/>
    <pivotField numFmtId="168" showAll="0"/>
    <pivotField dataField="1" numFmtId="168" showAll="0"/>
    <pivotField numFmtId="168" showAll="0"/>
    <pivotField showAll="0"/>
    <pivotField showAll="0">
      <items count="24">
        <item x="6"/>
        <item x="14"/>
        <item x="18"/>
        <item x="3"/>
        <item x="21"/>
        <item x="2"/>
        <item x="22"/>
        <item x="19"/>
        <item x="10"/>
        <item x="5"/>
        <item x="7"/>
        <item x="1"/>
        <item x="8"/>
        <item x="15"/>
        <item x="4"/>
        <item x="9"/>
        <item x="13"/>
        <item x="16"/>
        <item x="17"/>
        <item x="0"/>
        <item x="11"/>
        <item x="20"/>
        <item x="12"/>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Sum of  Unit_Price " fld="15" baseField="0" baseItem="0"/>
  </dataFields>
  <formats count="1">
    <format dxfId="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3B6DD-9381-4198-BED7-7A91F9E89CD4}" name="PivotTable32"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H6" firstHeaderRow="1" firstDataRow="1" firstDataCol="1"/>
  <pivotFields count="24">
    <pivotField showAll="0"/>
    <pivotField numFmtId="14" showAll="0"/>
    <pivotField showAll="0"/>
    <pivotField showAll="0"/>
    <pivotField showAll="0"/>
    <pivotField showAll="0"/>
    <pivotField axis="axisRow" showAll="0">
      <items count="4">
        <item x="0"/>
        <item x="1"/>
        <item x="2"/>
        <item t="default"/>
      </items>
    </pivotField>
    <pivotField showAll="0">
      <items count="3">
        <item x="0"/>
        <item x="1"/>
        <item t="default"/>
      </items>
    </pivotField>
    <pivotField showAll="0">
      <items count="8">
        <item x="2"/>
        <item x="5"/>
        <item x="6"/>
        <item x="4"/>
        <item x="1"/>
        <item x="0"/>
        <item x="3"/>
        <item t="default"/>
      </items>
    </pivotField>
    <pivotField showAll="0">
      <items count="18">
        <item x="6"/>
        <item x="0"/>
        <item x="1"/>
        <item x="9"/>
        <item x="15"/>
        <item x="2"/>
        <item x="13"/>
        <item x="4"/>
        <item x="7"/>
        <item x="5"/>
        <item x="10"/>
        <item x="11"/>
        <item x="12"/>
        <item x="16"/>
        <item x="14"/>
        <item x="8"/>
        <item x="3"/>
        <item t="default"/>
      </items>
    </pivotField>
    <pivotField showAll="0"/>
    <pivotField showAll="0"/>
    <pivotField showAll="0">
      <items count="20">
        <item x="11"/>
        <item x="17"/>
        <item x="13"/>
        <item x="4"/>
        <item x="6"/>
        <item x="0"/>
        <item x="5"/>
        <item x="1"/>
        <item x="15"/>
        <item x="7"/>
        <item x="3"/>
        <item x="2"/>
        <item x="12"/>
        <item x="10"/>
        <item x="16"/>
        <item x="18"/>
        <item x="14"/>
        <item x="8"/>
        <item x="9"/>
        <item t="default"/>
      </items>
    </pivotField>
    <pivotField showAll="0"/>
    <pivotField numFmtId="168" showAll="0"/>
    <pivotField numFmtId="168" showAll="0"/>
    <pivotField dataField="1" numFmtId="168" showAll="0"/>
    <pivotField showAll="0"/>
    <pivotField showAll="0">
      <items count="24">
        <item x="6"/>
        <item x="14"/>
        <item x="18"/>
        <item x="3"/>
        <item x="21"/>
        <item x="2"/>
        <item x="22"/>
        <item x="19"/>
        <item x="10"/>
        <item x="5"/>
        <item x="7"/>
        <item x="1"/>
        <item x="8"/>
        <item x="15"/>
        <item x="4"/>
        <item x="9"/>
        <item x="13"/>
        <item x="16"/>
        <item x="17"/>
        <item x="0"/>
        <item x="11"/>
        <item x="20"/>
        <item x="12"/>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Sum of  Profit " fld="16" baseField="0" baseItem="0"/>
  </dataFields>
  <formats count="1">
    <format dxfId="7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FBD501-D513-460E-B983-AC7353A80E05}" name="PivotTable31"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19" firstHeaderRow="1" firstDataRow="1" firstDataCol="1"/>
  <pivotFields count="24">
    <pivotField showAll="0"/>
    <pivotField numFmtId="14" showAll="0"/>
    <pivotField showAll="0"/>
    <pivotField showAll="0"/>
    <pivotField showAll="0"/>
    <pivotField showAll="0"/>
    <pivotField showAll="0">
      <items count="4">
        <item x="0"/>
        <item x="1"/>
        <item x="2"/>
        <item t="default"/>
      </items>
    </pivotField>
    <pivotField showAll="0">
      <items count="3">
        <item x="0"/>
        <item x="1"/>
        <item t="default"/>
      </items>
    </pivotField>
    <pivotField showAll="0">
      <items count="8">
        <item x="2"/>
        <item x="5"/>
        <item x="6"/>
        <item x="4"/>
        <item x="1"/>
        <item x="0"/>
        <item x="3"/>
        <item t="default"/>
      </items>
    </pivotField>
    <pivotField axis="axisRow" showAll="0" sortType="descending">
      <items count="18">
        <item x="6"/>
        <item x="0"/>
        <item x="1"/>
        <item x="9"/>
        <item x="15"/>
        <item x="2"/>
        <item x="13"/>
        <item x="4"/>
        <item x="7"/>
        <item x="5"/>
        <item x="10"/>
        <item x="11"/>
        <item x="12"/>
        <item x="16"/>
        <item x="14"/>
        <item x="8"/>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11"/>
        <item x="17"/>
        <item x="13"/>
        <item x="4"/>
        <item x="6"/>
        <item x="0"/>
        <item x="5"/>
        <item x="1"/>
        <item x="15"/>
        <item x="7"/>
        <item x="3"/>
        <item x="2"/>
        <item x="12"/>
        <item x="10"/>
        <item x="16"/>
        <item x="18"/>
        <item x="14"/>
        <item x="8"/>
        <item x="9"/>
        <item t="default"/>
      </items>
    </pivotField>
    <pivotField showAll="0"/>
    <pivotField numFmtId="168" showAll="0"/>
    <pivotField numFmtId="168" showAll="0"/>
    <pivotField numFmtId="168" showAll="0"/>
    <pivotField showAll="0"/>
    <pivotField dataField="1" showAll="0"/>
    <pivotField showAll="0"/>
    <pivotField showAll="0"/>
    <pivotField showAll="0"/>
    <pivotField showAll="0"/>
    <pivotField showAll="0"/>
  </pivotFields>
  <rowFields count="1">
    <field x="9"/>
  </rowFields>
  <rowItems count="18">
    <i>
      <x v="1"/>
    </i>
    <i>
      <x v="5"/>
    </i>
    <i>
      <x v="9"/>
    </i>
    <i>
      <x v="16"/>
    </i>
    <i>
      <x v="8"/>
    </i>
    <i>
      <x v="15"/>
    </i>
    <i>
      <x v="7"/>
    </i>
    <i>
      <x v="10"/>
    </i>
    <i>
      <x/>
    </i>
    <i>
      <x v="2"/>
    </i>
    <i>
      <x v="6"/>
    </i>
    <i>
      <x v="13"/>
    </i>
    <i>
      <x v="12"/>
    </i>
    <i>
      <x v="4"/>
    </i>
    <i>
      <x v="3"/>
    </i>
    <i>
      <x v="11"/>
    </i>
    <i>
      <x v="14"/>
    </i>
    <i t="grand">
      <x/>
    </i>
  </rowItems>
  <colItems count="1">
    <i/>
  </colItems>
  <dataFields count="1">
    <dataField name="Sum of Revenue" fld="18" baseField="9" baseItem="0"/>
  </dataFields>
  <formats count="1">
    <format dxfId="7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93A9A1-5FCB-41CC-AAEB-DB262419FFC9}" name="PivotTable30"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1" firstHeaderRow="1" firstDataRow="1" firstDataCol="1"/>
  <pivotFields count="24">
    <pivotField showAll="0"/>
    <pivotField numFmtId="14" showAll="0"/>
    <pivotField showAll="0"/>
    <pivotField showAll="0"/>
    <pivotField showAll="0"/>
    <pivotField showAll="0"/>
    <pivotField showAll="0">
      <items count="4">
        <item x="0"/>
        <item x="1"/>
        <item x="2"/>
        <item t="default"/>
      </items>
    </pivotField>
    <pivotField showAll="0">
      <items count="3">
        <item x="0"/>
        <item x="1"/>
        <item t="default"/>
      </items>
    </pivotField>
    <pivotField showAll="0">
      <items count="8">
        <item x="2"/>
        <item x="5"/>
        <item x="6"/>
        <item x="4"/>
        <item x="1"/>
        <item x="0"/>
        <item x="3"/>
        <item t="default"/>
      </items>
    </pivotField>
    <pivotField showAll="0"/>
    <pivotField showAll="0"/>
    <pivotField showAll="0"/>
    <pivotField axis="axisRow" showAll="0" sortType="descending">
      <items count="20">
        <item x="11"/>
        <item x="17"/>
        <item x="13"/>
        <item x="4"/>
        <item x="6"/>
        <item x="0"/>
        <item x="5"/>
        <item x="1"/>
        <item x="15"/>
        <item x="7"/>
        <item x="3"/>
        <item x="2"/>
        <item x="12"/>
        <item x="10"/>
        <item x="16"/>
        <item x="18"/>
        <item x="14"/>
        <item x="8"/>
        <item x="9"/>
        <item t="default"/>
      </items>
      <autoSortScope>
        <pivotArea dataOnly="0" outline="0" fieldPosition="0">
          <references count="1">
            <reference field="4294967294" count="1" selected="0">
              <x v="0"/>
            </reference>
          </references>
        </pivotArea>
      </autoSortScope>
    </pivotField>
    <pivotField showAll="0"/>
    <pivotField numFmtId="168" showAll="0"/>
    <pivotField numFmtId="168" showAll="0"/>
    <pivotField numFmtId="168" showAll="0"/>
    <pivotField showAll="0"/>
    <pivotField dataField="1" showAll="0"/>
    <pivotField showAll="0"/>
    <pivotField showAll="0"/>
    <pivotField showAll="0"/>
    <pivotField showAll="0"/>
    <pivotField showAll="0"/>
  </pivotFields>
  <rowFields count="1">
    <field x="12"/>
  </rowFields>
  <rowItems count="20">
    <i>
      <x v="5"/>
    </i>
    <i>
      <x v="3"/>
    </i>
    <i>
      <x v="6"/>
    </i>
    <i>
      <x v="4"/>
    </i>
    <i>
      <x v="7"/>
    </i>
    <i>
      <x v="8"/>
    </i>
    <i>
      <x/>
    </i>
    <i>
      <x v="1"/>
    </i>
    <i>
      <x v="11"/>
    </i>
    <i>
      <x v="17"/>
    </i>
    <i>
      <x v="9"/>
    </i>
    <i>
      <x v="18"/>
    </i>
    <i>
      <x v="10"/>
    </i>
    <i>
      <x v="2"/>
    </i>
    <i>
      <x v="14"/>
    </i>
    <i>
      <x v="15"/>
    </i>
    <i>
      <x v="12"/>
    </i>
    <i>
      <x v="16"/>
    </i>
    <i>
      <x v="13"/>
    </i>
    <i t="grand">
      <x/>
    </i>
  </rowItems>
  <colItems count="1">
    <i/>
  </colItems>
  <dataFields count="1">
    <dataField name="Sum of Revenue" fld="18" baseField="12" baseItem="0" numFmtId="170"/>
  </dataFields>
  <formats count="1">
    <format dxfId="7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65DCCF8-33A3-4391-B6F5-A7A92A92FCC2}" sourceName="Age_Group">
  <pivotTables>
    <pivotTable tabId="9" name="PivotTable30"/>
    <pivotTable tabId="9" name="PivotTable31"/>
    <pivotTable tabId="9" name="PivotTable32"/>
    <pivotTable tabId="9" name="PivotTable37"/>
  </pivotTables>
  <data>
    <tabular pivotCacheId="207267519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D828DB45-2556-4718-945D-D91D778B3C82}" sourceName="Customer_Gender">
  <pivotTables>
    <pivotTable tabId="9" name="PivotTable30"/>
    <pivotTable tabId="9" name="PivotTable31"/>
    <pivotTable tabId="9" name="PivotTable32"/>
    <pivotTable tabId="9" name="PivotTable37"/>
  </pivotTables>
  <data>
    <tabular pivotCacheId="20726751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EBE92E0-B710-4FC5-9258-2E3F608FF9BD}" sourceName="Country">
  <pivotTables>
    <pivotTable tabId="9" name="PivotTable30"/>
    <pivotTable tabId="9" name="PivotTable31"/>
    <pivotTable tabId="9" name="PivotTable32"/>
    <pivotTable tabId="9" name="PivotTable37"/>
  </pivotTables>
  <data>
    <tabular pivotCacheId="2072675197">
      <items count="7">
        <i x="2" s="1"/>
        <i x="5" s="1"/>
        <i x="6" s="1"/>
        <i x="4"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08267653-056B-499D-BA34-082651CC5703}" cache="Slicer_Age_Group" caption="Age_Group" style="Slicer Style 1" rowHeight="260350"/>
  <slicer name="Customer_Gender" xr10:uid="{5ADB0E00-39DB-47C3-984F-919EAAAF2ABE}" cache="Slicer_Customer_Gender" caption="Customer_Gender" columnCount="2" style="Slicer Style 1" rowHeight="260350"/>
  <slicer name="Country" xr10:uid="{F59A2B63-88DA-4BE2-B2C7-2AC8F86ABEB5}" cache="Slicer_Country" caption="Country" style="Slicer Style 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E61C-3688-4CBA-8C69-F82DD0F215CD}">
  <dimension ref="A1:S90"/>
  <sheetViews>
    <sheetView workbookViewId="0">
      <selection activeCell="F20" sqref="F20"/>
    </sheetView>
  </sheetViews>
  <sheetFormatPr defaultRowHeight="15.6"/>
  <cols>
    <col min="1" max="1" width="11.19921875" bestFit="1" customWidth="1"/>
    <col min="2" max="2" width="9.5" bestFit="1" customWidth="1"/>
    <col min="3" max="3" width="3.796875" bestFit="1" customWidth="1"/>
    <col min="4" max="4" width="8.3984375" bestFit="1" customWidth="1"/>
    <col min="5" max="5" width="4.5" bestFit="1" customWidth="1"/>
    <col min="6" max="6" width="12" bestFit="1" customWidth="1"/>
    <col min="7" max="7" width="16" bestFit="1" customWidth="1"/>
    <col min="8" max="8" width="14.69921875" bestFit="1" customWidth="1"/>
    <col min="9" max="9" width="12.5" bestFit="1" customWidth="1"/>
    <col min="10" max="10" width="16.5" bestFit="1" customWidth="1"/>
    <col min="11" max="11" width="14.69921875" bestFit="1" customWidth="1"/>
    <col min="12" max="12" width="12.19921875" bestFit="1" customWidth="1"/>
    <col min="13" max="13" width="20.59765625" bestFit="1" customWidth="1"/>
    <col min="14" max="14" width="12.69921875" bestFit="1" customWidth="1"/>
    <col min="15" max="15" width="8.69921875" bestFit="1" customWidth="1"/>
    <col min="16" max="16" width="9.5" bestFit="1" customWidth="1"/>
    <col min="17" max="18" width="8.59765625" bestFit="1" customWidth="1"/>
    <col min="19" max="19" width="9.5" bestFit="1" customWidth="1"/>
  </cols>
  <sheetData>
    <row r="1" spans="1:19">
      <c r="A1" s="4" t="s">
        <v>0</v>
      </c>
      <c r="B1" s="4" t="s">
        <v>1</v>
      </c>
      <c r="C1" s="4" t="s">
        <v>2</v>
      </c>
      <c r="D1" s="4" t="s">
        <v>3</v>
      </c>
      <c r="E1" s="4" t="s">
        <v>4</v>
      </c>
      <c r="F1" s="4" t="s">
        <v>5</v>
      </c>
      <c r="G1" s="5" t="s">
        <v>6</v>
      </c>
      <c r="H1" s="4" t="s">
        <v>7</v>
      </c>
      <c r="I1" s="4" t="s">
        <v>8</v>
      </c>
      <c r="J1" s="4" t="s">
        <v>9</v>
      </c>
      <c r="K1" s="4" t="s">
        <v>10</v>
      </c>
      <c r="L1" s="4" t="s">
        <v>11</v>
      </c>
      <c r="M1" s="4" t="s">
        <v>12</v>
      </c>
      <c r="N1" s="4" t="s">
        <v>13</v>
      </c>
      <c r="O1" s="5" t="s">
        <v>14</v>
      </c>
      <c r="P1" s="4" t="s">
        <v>15</v>
      </c>
      <c r="Q1" s="4" t="s">
        <v>16</v>
      </c>
      <c r="R1" s="4" t="s">
        <v>17</v>
      </c>
      <c r="S1" s="4" t="s">
        <v>18</v>
      </c>
    </row>
    <row r="2" spans="1:19">
      <c r="A2" s="6" t="s">
        <v>19</v>
      </c>
      <c r="B2" s="7">
        <v>44531</v>
      </c>
      <c r="C2" s="2">
        <v>1</v>
      </c>
      <c r="D2" s="2" t="s">
        <v>20</v>
      </c>
      <c r="E2" s="2">
        <v>2021</v>
      </c>
      <c r="F2" s="2">
        <v>39</v>
      </c>
      <c r="G2" s="3" t="s">
        <v>21</v>
      </c>
      <c r="H2" s="2" t="s">
        <v>22</v>
      </c>
      <c r="I2" s="2" t="s">
        <v>23</v>
      </c>
      <c r="J2" s="2" t="s">
        <v>24</v>
      </c>
      <c r="K2" s="2" t="s">
        <v>25</v>
      </c>
      <c r="L2" s="2" t="s">
        <v>26</v>
      </c>
      <c r="M2" s="2" t="s">
        <v>27</v>
      </c>
      <c r="N2" s="2">
        <v>4</v>
      </c>
      <c r="O2" s="8">
        <v>1252</v>
      </c>
      <c r="P2" s="8">
        <v>2295</v>
      </c>
      <c r="Q2" s="8">
        <v>4172</v>
      </c>
      <c r="R2" s="8">
        <f>N2*O2</f>
        <v>5008</v>
      </c>
      <c r="S2" s="8">
        <f>N2*P2</f>
        <v>9180</v>
      </c>
    </row>
    <row r="3" spans="1:19">
      <c r="A3" s="6" t="s">
        <v>19</v>
      </c>
      <c r="B3" s="7">
        <v>44531</v>
      </c>
      <c r="C3" s="2">
        <v>1</v>
      </c>
      <c r="D3" s="2" t="s">
        <v>20</v>
      </c>
      <c r="E3" s="2">
        <v>2021</v>
      </c>
      <c r="F3" s="2">
        <v>44</v>
      </c>
      <c r="G3" s="3" t="s">
        <v>21</v>
      </c>
      <c r="H3" s="2" t="s">
        <v>28</v>
      </c>
      <c r="I3" s="2" t="s">
        <v>29</v>
      </c>
      <c r="J3" s="2" t="s">
        <v>30</v>
      </c>
      <c r="K3" s="2" t="s">
        <v>25</v>
      </c>
      <c r="L3" s="2" t="s">
        <v>26</v>
      </c>
      <c r="M3" s="2" t="s">
        <v>31</v>
      </c>
      <c r="N3" s="2">
        <v>1</v>
      </c>
      <c r="O3" s="8">
        <v>1266</v>
      </c>
      <c r="P3" s="8">
        <v>2320</v>
      </c>
      <c r="Q3" s="8">
        <v>1054</v>
      </c>
      <c r="R3" s="8">
        <f>N3*O3</f>
        <v>1266</v>
      </c>
      <c r="S3" s="8">
        <f>N3*P3</f>
        <v>2320</v>
      </c>
    </row>
    <row r="4" spans="1:19">
      <c r="A4" s="6" t="s">
        <v>32</v>
      </c>
      <c r="B4" s="7">
        <v>44532</v>
      </c>
      <c r="C4" s="2">
        <v>2</v>
      </c>
      <c r="D4" s="2" t="s">
        <v>20</v>
      </c>
      <c r="E4" s="2">
        <v>2021</v>
      </c>
      <c r="F4" s="2">
        <v>37</v>
      </c>
      <c r="G4" s="3" t="s">
        <v>21</v>
      </c>
      <c r="H4" s="2" t="s">
        <v>28</v>
      </c>
      <c r="I4" s="2" t="s">
        <v>23</v>
      </c>
      <c r="J4" s="2" t="s">
        <v>24</v>
      </c>
      <c r="K4" s="2" t="s">
        <v>25</v>
      </c>
      <c r="L4" s="2" t="s">
        <v>26</v>
      </c>
      <c r="M4" s="2" t="s">
        <v>33</v>
      </c>
      <c r="N4" s="2">
        <v>2</v>
      </c>
      <c r="O4" s="8">
        <v>420</v>
      </c>
      <c r="P4" s="8">
        <v>769</v>
      </c>
      <c r="Q4" s="8">
        <v>698</v>
      </c>
      <c r="R4" s="8">
        <f>N4*O4</f>
        <v>840</v>
      </c>
      <c r="S4" s="8">
        <f>N4*P4</f>
        <v>1538</v>
      </c>
    </row>
    <row r="5" spans="1:19">
      <c r="A5" s="6" t="s">
        <v>34</v>
      </c>
      <c r="B5" s="7">
        <v>44532</v>
      </c>
      <c r="C5" s="2">
        <v>2</v>
      </c>
      <c r="D5" s="2" t="s">
        <v>20</v>
      </c>
      <c r="E5" s="2">
        <v>2021</v>
      </c>
      <c r="F5" s="2">
        <v>31</v>
      </c>
      <c r="G5" s="3" t="s">
        <v>35</v>
      </c>
      <c r="H5" s="2" t="s">
        <v>22</v>
      </c>
      <c r="I5" s="2" t="s">
        <v>36</v>
      </c>
      <c r="J5" s="2" t="s">
        <v>37</v>
      </c>
      <c r="K5" s="2" t="s">
        <v>25</v>
      </c>
      <c r="L5" s="2" t="s">
        <v>26</v>
      </c>
      <c r="M5" s="2" t="s">
        <v>38</v>
      </c>
      <c r="N5" s="2">
        <v>1</v>
      </c>
      <c r="O5" s="8">
        <v>420</v>
      </c>
      <c r="P5" s="8">
        <v>769</v>
      </c>
      <c r="Q5" s="8">
        <v>349</v>
      </c>
      <c r="R5" s="8">
        <f>N5*O5</f>
        <v>420</v>
      </c>
      <c r="S5" s="8">
        <f>N5*P5</f>
        <v>769</v>
      </c>
    </row>
    <row r="6" spans="1:19">
      <c r="A6" s="6" t="s">
        <v>39</v>
      </c>
      <c r="B6" s="7">
        <v>44533</v>
      </c>
      <c r="C6" s="2">
        <v>3</v>
      </c>
      <c r="D6" s="2" t="s">
        <v>20</v>
      </c>
      <c r="E6" s="2">
        <v>2021</v>
      </c>
      <c r="F6" s="2">
        <v>37</v>
      </c>
      <c r="G6" s="3" t="s">
        <v>21</v>
      </c>
      <c r="H6" s="2" t="s">
        <v>22</v>
      </c>
      <c r="I6" s="2" t="s">
        <v>40</v>
      </c>
      <c r="J6" s="2" t="s">
        <v>24</v>
      </c>
      <c r="K6" s="2" t="s">
        <v>25</v>
      </c>
      <c r="L6" s="2" t="s">
        <v>26</v>
      </c>
      <c r="M6" s="2" t="s">
        <v>27</v>
      </c>
      <c r="N6" s="2">
        <v>2</v>
      </c>
      <c r="O6" s="8">
        <v>0</v>
      </c>
      <c r="P6" s="8">
        <v>2295</v>
      </c>
      <c r="Q6" s="8">
        <v>2086</v>
      </c>
      <c r="R6" s="8">
        <f>N6*O6</f>
        <v>0</v>
      </c>
      <c r="S6" s="8">
        <f>N6*P6</f>
        <v>4590</v>
      </c>
    </row>
    <row r="7" spans="1:19">
      <c r="A7" s="6" t="s">
        <v>41</v>
      </c>
      <c r="B7" s="7">
        <v>44533</v>
      </c>
      <c r="C7" s="2">
        <v>3</v>
      </c>
      <c r="D7" s="2" t="s">
        <v>20</v>
      </c>
      <c r="E7" s="2">
        <v>2021</v>
      </c>
      <c r="F7" s="2">
        <v>24</v>
      </c>
      <c r="G7" s="3" t="s">
        <v>42</v>
      </c>
      <c r="H7" s="2" t="s">
        <v>22</v>
      </c>
      <c r="I7" s="2" t="s">
        <v>29</v>
      </c>
      <c r="J7" s="2" t="s">
        <v>30</v>
      </c>
      <c r="K7" s="2" t="s">
        <v>25</v>
      </c>
      <c r="L7" s="2" t="s">
        <v>26</v>
      </c>
      <c r="M7" s="2" t="s">
        <v>43</v>
      </c>
      <c r="N7" s="2">
        <v>1</v>
      </c>
      <c r="O7" s="8">
        <v>1252</v>
      </c>
      <c r="P7" s="8">
        <v>2295</v>
      </c>
      <c r="Q7" s="8">
        <v>1043</v>
      </c>
      <c r="R7" s="8">
        <f>N7*O7</f>
        <v>1252</v>
      </c>
      <c r="S7" s="8">
        <f>N7*P7</f>
        <v>2295</v>
      </c>
    </row>
    <row r="8" spans="1:19">
      <c r="A8" s="6" t="s">
        <v>44</v>
      </c>
      <c r="B8" s="7">
        <v>44533</v>
      </c>
      <c r="C8" s="2">
        <v>3</v>
      </c>
      <c r="D8" s="2" t="s">
        <v>20</v>
      </c>
      <c r="E8" s="2">
        <v>2021</v>
      </c>
      <c r="F8" s="2">
        <v>37</v>
      </c>
      <c r="G8" s="3" t="s">
        <v>21</v>
      </c>
      <c r="H8" s="2" t="s">
        <v>28</v>
      </c>
      <c r="I8" s="2" t="s">
        <v>45</v>
      </c>
      <c r="J8" s="2" t="s">
        <v>46</v>
      </c>
      <c r="K8" s="2" t="s">
        <v>25</v>
      </c>
      <c r="L8" s="2" t="s">
        <v>26</v>
      </c>
      <c r="M8" s="2" t="s">
        <v>27</v>
      </c>
      <c r="N8" s="2">
        <v>1</v>
      </c>
      <c r="O8" s="8">
        <v>1252</v>
      </c>
      <c r="P8" s="8">
        <v>2295</v>
      </c>
      <c r="Q8" s="8">
        <v>1043</v>
      </c>
      <c r="R8" s="8">
        <f>N8*O8</f>
        <v>1252</v>
      </c>
      <c r="S8" s="8">
        <f>N8*P8</f>
        <v>2295</v>
      </c>
    </row>
    <row r="9" spans="1:19">
      <c r="A9" s="10" t="s">
        <v>44</v>
      </c>
      <c r="B9" s="11">
        <v>44533</v>
      </c>
      <c r="C9" s="9">
        <v>3</v>
      </c>
      <c r="D9" s="9" t="s">
        <v>20</v>
      </c>
      <c r="E9" s="9">
        <v>2021</v>
      </c>
      <c r="F9" s="9">
        <v>37</v>
      </c>
      <c r="G9" s="12" t="s">
        <v>21</v>
      </c>
      <c r="H9" s="9" t="s">
        <v>28</v>
      </c>
      <c r="I9" s="9" t="s">
        <v>23</v>
      </c>
      <c r="J9" s="9" t="s">
        <v>46</v>
      </c>
      <c r="K9" s="9" t="s">
        <v>25</v>
      </c>
      <c r="L9" s="9" t="s">
        <v>26</v>
      </c>
      <c r="M9" s="9" t="s">
        <v>27</v>
      </c>
      <c r="N9" s="9">
        <v>1</v>
      </c>
      <c r="O9" s="13">
        <v>1252</v>
      </c>
      <c r="P9" s="13">
        <v>2295</v>
      </c>
      <c r="Q9" s="13">
        <v>1043</v>
      </c>
      <c r="R9" s="13">
        <f>N9*O9</f>
        <v>1252</v>
      </c>
      <c r="S9" s="13">
        <f>N9*P9</f>
        <v>2295</v>
      </c>
    </row>
    <row r="10" spans="1:19">
      <c r="A10" s="6" t="s">
        <v>47</v>
      </c>
      <c r="B10" s="7">
        <v>44534</v>
      </c>
      <c r="C10" s="2">
        <v>4</v>
      </c>
      <c r="D10" s="2" t="s">
        <v>20</v>
      </c>
      <c r="E10" s="2">
        <v>2021</v>
      </c>
      <c r="F10" s="2">
        <v>31</v>
      </c>
      <c r="G10" s="3" t="s">
        <v>35</v>
      </c>
      <c r="H10" s="2" t="s">
        <v>22</v>
      </c>
      <c r="I10" s="2" t="s">
        <v>36</v>
      </c>
      <c r="J10" s="2" t="s">
        <v>37</v>
      </c>
      <c r="K10" s="2" t="s">
        <v>25</v>
      </c>
      <c r="L10" s="2" t="s">
        <v>26</v>
      </c>
      <c r="M10" s="2" t="s">
        <v>38</v>
      </c>
      <c r="N10" s="2">
        <v>4</v>
      </c>
      <c r="O10" s="8">
        <v>420</v>
      </c>
      <c r="P10" s="8">
        <v>0</v>
      </c>
      <c r="Q10" s="8">
        <v>1396</v>
      </c>
      <c r="R10" s="8">
        <f>N10*O10</f>
        <v>1680</v>
      </c>
      <c r="S10" s="8">
        <f>N10*P10</f>
        <v>0</v>
      </c>
    </row>
    <row r="11" spans="1:19">
      <c r="A11" s="6" t="s">
        <v>48</v>
      </c>
      <c r="B11" s="7">
        <v>44535</v>
      </c>
      <c r="C11" s="2">
        <v>5</v>
      </c>
      <c r="D11" s="2" t="s">
        <v>20</v>
      </c>
      <c r="E11" s="2">
        <v>2021</v>
      </c>
      <c r="F11" s="2">
        <v>39</v>
      </c>
      <c r="G11" s="3" t="s">
        <v>21</v>
      </c>
      <c r="H11" s="2" t="s">
        <v>22</v>
      </c>
      <c r="I11" s="2" t="s">
        <v>23</v>
      </c>
      <c r="J11" s="2" t="s">
        <v>24</v>
      </c>
      <c r="K11" s="2" t="s">
        <v>25</v>
      </c>
      <c r="L11" s="2" t="s">
        <v>26</v>
      </c>
      <c r="M11" s="2" t="s">
        <v>27</v>
      </c>
      <c r="N11" s="2">
        <v>4</v>
      </c>
      <c r="O11" s="8">
        <v>1252</v>
      </c>
      <c r="P11" s="8">
        <v>2295</v>
      </c>
      <c r="Q11" s="8">
        <v>4172</v>
      </c>
      <c r="R11" s="8">
        <f>N11*O11</f>
        <v>5008</v>
      </c>
      <c r="S11" s="8">
        <f>N11*P11</f>
        <v>9180</v>
      </c>
    </row>
    <row r="12" spans="1:19">
      <c r="A12" s="6" t="s">
        <v>49</v>
      </c>
      <c r="B12" s="7">
        <v>44535</v>
      </c>
      <c r="C12" s="2"/>
      <c r="D12" s="2" t="s">
        <v>20</v>
      </c>
      <c r="E12" s="2">
        <v>2021</v>
      </c>
      <c r="F12" s="2">
        <v>42</v>
      </c>
      <c r="G12" s="3" t="s">
        <v>21</v>
      </c>
      <c r="H12" s="2" t="s">
        <v>28</v>
      </c>
      <c r="I12" s="2" t="s">
        <v>50</v>
      </c>
      <c r="J12" s="2" t="s">
        <v>51</v>
      </c>
      <c r="K12" s="2" t="s">
        <v>25</v>
      </c>
      <c r="L12" s="2" t="s">
        <v>26</v>
      </c>
      <c r="M12" s="2" t="s">
        <v>43</v>
      </c>
      <c r="N12" s="2">
        <v>4</v>
      </c>
      <c r="O12" s="8">
        <v>1252</v>
      </c>
      <c r="P12" s="8">
        <v>2295</v>
      </c>
      <c r="Q12" s="8">
        <v>4172</v>
      </c>
      <c r="R12" s="8">
        <f>N12*O12</f>
        <v>5008</v>
      </c>
      <c r="S12" s="8">
        <f>N12*P12</f>
        <v>9180</v>
      </c>
    </row>
    <row r="13" spans="1:19">
      <c r="A13" s="6" t="s">
        <v>52</v>
      </c>
      <c r="B13" s="7">
        <v>44535</v>
      </c>
      <c r="C13" s="2">
        <v>5</v>
      </c>
      <c r="D13" s="2" t="s">
        <v>20</v>
      </c>
      <c r="E13" s="2">
        <v>2021</v>
      </c>
      <c r="F13" s="2">
        <v>35</v>
      </c>
      <c r="G13" s="3" t="s">
        <v>21</v>
      </c>
      <c r="H13" s="2" t="s">
        <v>22</v>
      </c>
      <c r="I13" s="2" t="s">
        <v>36</v>
      </c>
      <c r="J13" s="2" t="s">
        <v>53</v>
      </c>
      <c r="K13" s="2" t="s">
        <v>25</v>
      </c>
      <c r="L13" s="2" t="s">
        <v>26</v>
      </c>
      <c r="M13" s="2" t="s">
        <v>54</v>
      </c>
      <c r="N13" s="2">
        <v>1</v>
      </c>
      <c r="O13" s="8">
        <v>1266</v>
      </c>
      <c r="P13" s="8">
        <v>2320</v>
      </c>
      <c r="Q13" s="8">
        <v>1054</v>
      </c>
      <c r="R13" s="8">
        <f>N13*O13</f>
        <v>1266</v>
      </c>
      <c r="S13" s="8">
        <f>N13*P13</f>
        <v>2320</v>
      </c>
    </row>
    <row r="14" spans="1:19">
      <c r="A14" s="6" t="s">
        <v>55</v>
      </c>
      <c r="B14" s="7">
        <v>44535</v>
      </c>
      <c r="C14" s="2">
        <v>5</v>
      </c>
      <c r="D14" s="2" t="s">
        <v>20</v>
      </c>
      <c r="E14" s="2">
        <v>2021</v>
      </c>
      <c r="F14" s="2">
        <v>37</v>
      </c>
      <c r="G14" s="3" t="s">
        <v>21</v>
      </c>
      <c r="H14" s="2" t="s">
        <v>22</v>
      </c>
      <c r="I14" s="2" t="s">
        <v>23</v>
      </c>
      <c r="J14" s="2" t="s">
        <v>24</v>
      </c>
      <c r="K14" s="2" t="s">
        <v>25</v>
      </c>
      <c r="L14" s="2" t="s">
        <v>26</v>
      </c>
      <c r="M14" s="2" t="s">
        <v>27</v>
      </c>
      <c r="N14" s="2">
        <v>1</v>
      </c>
      <c r="O14" s="8">
        <v>1252</v>
      </c>
      <c r="P14" s="8">
        <v>2295</v>
      </c>
      <c r="Q14" s="8">
        <v>1043</v>
      </c>
      <c r="R14" s="8">
        <f>N14*O14</f>
        <v>1252</v>
      </c>
      <c r="S14" s="8">
        <f>N14*P14</f>
        <v>2295</v>
      </c>
    </row>
    <row r="15" spans="1:19">
      <c r="A15" s="6" t="s">
        <v>56</v>
      </c>
      <c r="B15" s="7">
        <v>44536</v>
      </c>
      <c r="C15" s="2">
        <v>6</v>
      </c>
      <c r="D15" s="2" t="s">
        <v>20</v>
      </c>
      <c r="E15" s="2">
        <v>2021</v>
      </c>
      <c r="F15" s="2">
        <v>23</v>
      </c>
      <c r="G15" s="3" t="s">
        <v>42</v>
      </c>
      <c r="H15" s="2" t="s">
        <v>28</v>
      </c>
      <c r="I15" s="2" t="s">
        <v>29</v>
      </c>
      <c r="J15" s="2" t="s">
        <v>30</v>
      </c>
      <c r="K15" s="2" t="s">
        <v>25</v>
      </c>
      <c r="L15" s="2" t="s">
        <v>26</v>
      </c>
      <c r="M15" s="2" t="s">
        <v>33</v>
      </c>
      <c r="N15" s="2">
        <v>3</v>
      </c>
      <c r="O15" s="8">
        <v>420</v>
      </c>
      <c r="P15" s="8">
        <v>769</v>
      </c>
      <c r="Q15" s="8">
        <v>1047</v>
      </c>
      <c r="R15" s="8">
        <f>N15*O15</f>
        <v>1260</v>
      </c>
      <c r="S15" s="8">
        <f>N15*P15</f>
        <v>2307</v>
      </c>
    </row>
    <row r="16" spans="1:19">
      <c r="A16" s="6" t="s">
        <v>57</v>
      </c>
      <c r="B16" s="7">
        <v>44536</v>
      </c>
      <c r="C16" s="2">
        <v>6</v>
      </c>
      <c r="D16" s="2" t="s">
        <v>20</v>
      </c>
      <c r="E16" s="2">
        <v>2021</v>
      </c>
      <c r="F16" s="2">
        <v>27</v>
      </c>
      <c r="G16" s="3" t="s">
        <v>35</v>
      </c>
      <c r="H16" s="2" t="s">
        <v>28</v>
      </c>
      <c r="I16" s="2" t="s">
        <v>58</v>
      </c>
      <c r="J16" s="2" t="s">
        <v>59</v>
      </c>
      <c r="K16" s="2" t="s">
        <v>25</v>
      </c>
      <c r="L16" s="2" t="s">
        <v>26</v>
      </c>
      <c r="M16" s="2" t="s">
        <v>27</v>
      </c>
      <c r="N16" s="2">
        <v>1</v>
      </c>
      <c r="O16" s="8">
        <v>1252</v>
      </c>
      <c r="P16" s="8">
        <v>2295</v>
      </c>
      <c r="Q16" s="8">
        <v>1043</v>
      </c>
      <c r="R16" s="8">
        <f>N16*O16</f>
        <v>1252</v>
      </c>
      <c r="S16" s="8">
        <f>N16*P16</f>
        <v>2295</v>
      </c>
    </row>
    <row r="17" spans="1:19">
      <c r="A17" s="6" t="s">
        <v>60</v>
      </c>
      <c r="B17" s="7">
        <v>44536</v>
      </c>
      <c r="C17" s="2">
        <v>6</v>
      </c>
      <c r="D17" s="2" t="s">
        <v>20</v>
      </c>
      <c r="E17" s="2">
        <v>2021</v>
      </c>
      <c r="F17" s="2">
        <v>36</v>
      </c>
      <c r="G17" s="3"/>
      <c r="H17" s="2" t="s">
        <v>28</v>
      </c>
      <c r="I17" s="2" t="s">
        <v>36</v>
      </c>
      <c r="J17" s="2" t="s">
        <v>37</v>
      </c>
      <c r="K17" s="2" t="s">
        <v>25</v>
      </c>
      <c r="L17" s="2" t="s">
        <v>26</v>
      </c>
      <c r="M17" s="2" t="s">
        <v>61</v>
      </c>
      <c r="N17" s="2">
        <v>1</v>
      </c>
      <c r="O17" s="8">
        <v>1252</v>
      </c>
      <c r="P17" s="8">
        <v>2295</v>
      </c>
      <c r="Q17" s="8">
        <v>1043</v>
      </c>
      <c r="R17" s="8">
        <f>N17*O17</f>
        <v>1252</v>
      </c>
      <c r="S17" s="8">
        <f>N17*P17</f>
        <v>2295</v>
      </c>
    </row>
    <row r="18" spans="1:19">
      <c r="A18" s="6" t="s">
        <v>62</v>
      </c>
      <c r="B18" s="7">
        <v>44536</v>
      </c>
      <c r="C18" s="2">
        <v>6</v>
      </c>
      <c r="D18" s="2" t="s">
        <v>20</v>
      </c>
      <c r="E18" s="2">
        <v>2021</v>
      </c>
      <c r="F18" s="2">
        <v>47</v>
      </c>
      <c r="G18" s="3" t="s">
        <v>21</v>
      </c>
      <c r="H18" s="2" t="s">
        <v>28</v>
      </c>
      <c r="I18" s="2" t="s">
        <v>29</v>
      </c>
      <c r="J18" s="2" t="s">
        <v>30</v>
      </c>
      <c r="K18" s="2" t="s">
        <v>25</v>
      </c>
      <c r="L18" s="2" t="s">
        <v>26</v>
      </c>
      <c r="M18" s="2" t="s">
        <v>54</v>
      </c>
      <c r="N18" s="2">
        <v>1</v>
      </c>
      <c r="O18" s="8">
        <v>1266</v>
      </c>
      <c r="P18" s="8">
        <v>2320</v>
      </c>
      <c r="Q18" s="8">
        <v>1054</v>
      </c>
      <c r="R18" s="8">
        <f>N18*O18</f>
        <v>1266</v>
      </c>
      <c r="S18" s="8">
        <f>N18*P18</f>
        <v>2320</v>
      </c>
    </row>
    <row r="19" spans="1:19">
      <c r="A19" s="6" t="s">
        <v>63</v>
      </c>
      <c r="B19" s="7">
        <v>44537</v>
      </c>
      <c r="C19" s="2">
        <v>7</v>
      </c>
      <c r="D19" s="2" t="s">
        <v>64</v>
      </c>
      <c r="E19" s="2">
        <v>2021</v>
      </c>
      <c r="F19" s="2">
        <v>30</v>
      </c>
      <c r="G19" s="3" t="s">
        <v>35</v>
      </c>
      <c r="H19" s="2" t="s">
        <v>28</v>
      </c>
      <c r="I19" s="2" t="s">
        <v>23</v>
      </c>
      <c r="J19" s="2" t="s">
        <v>24</v>
      </c>
      <c r="K19" s="2" t="s">
        <v>25</v>
      </c>
      <c r="L19" s="2" t="s">
        <v>26</v>
      </c>
      <c r="M19" s="2" t="s">
        <v>65</v>
      </c>
      <c r="N19" s="2">
        <v>4</v>
      </c>
      <c r="O19" s="8">
        <v>420</v>
      </c>
      <c r="P19" s="8">
        <v>769</v>
      </c>
      <c r="Q19" s="8">
        <v>1396</v>
      </c>
      <c r="R19" s="8">
        <f>N19*O19</f>
        <v>1680</v>
      </c>
      <c r="S19" s="8">
        <f>N19*P19</f>
        <v>3076</v>
      </c>
    </row>
    <row r="20" spans="1:19">
      <c r="A20" s="6" t="s">
        <v>66</v>
      </c>
      <c r="B20" s="7">
        <v>44537</v>
      </c>
      <c r="C20" s="2">
        <v>7</v>
      </c>
      <c r="D20" s="2" t="s">
        <v>20</v>
      </c>
      <c r="E20" s="2">
        <v>2021</v>
      </c>
      <c r="F20" s="2">
        <v>38</v>
      </c>
      <c r="G20" s="3" t="s">
        <v>21</v>
      </c>
      <c r="H20" s="2" t="s">
        <v>28</v>
      </c>
      <c r="I20" s="2" t="s">
        <v>23</v>
      </c>
      <c r="J20" s="2" t="s">
        <v>24</v>
      </c>
      <c r="K20" s="2" t="s">
        <v>25</v>
      </c>
      <c r="L20" s="2" t="s">
        <v>26</v>
      </c>
      <c r="M20" s="2" t="s">
        <v>31</v>
      </c>
      <c r="N20" s="2">
        <v>2</v>
      </c>
      <c r="O20" s="8">
        <v>1266</v>
      </c>
      <c r="P20" s="8">
        <v>2320</v>
      </c>
      <c r="Q20" s="8">
        <v>2108</v>
      </c>
      <c r="R20" s="8">
        <f>N20*O20</f>
        <v>2532</v>
      </c>
      <c r="S20" s="8">
        <f>N20*P20</f>
        <v>4640</v>
      </c>
    </row>
    <row r="21" spans="1:19">
      <c r="A21" s="6" t="s">
        <v>67</v>
      </c>
      <c r="B21" s="7">
        <v>44538</v>
      </c>
      <c r="C21" s="2">
        <v>8</v>
      </c>
      <c r="D21" s="2" t="s">
        <v>20</v>
      </c>
      <c r="E21" s="2">
        <v>2021</v>
      </c>
      <c r="F21" s="2">
        <v>19</v>
      </c>
      <c r="G21" s="3" t="s">
        <v>42</v>
      </c>
      <c r="H21" s="2" t="s">
        <v>22</v>
      </c>
      <c r="I21" s="2" t="s">
        <v>36</v>
      </c>
      <c r="J21" s="2" t="s">
        <v>37</v>
      </c>
      <c r="K21" s="2" t="s">
        <v>25</v>
      </c>
      <c r="L21" s="2" t="s">
        <v>26</v>
      </c>
      <c r="M21" s="2" t="s">
        <v>68</v>
      </c>
      <c r="N21" s="2">
        <v>4</v>
      </c>
      <c r="O21" s="8">
        <v>308</v>
      </c>
      <c r="P21" s="8">
        <v>565</v>
      </c>
      <c r="Q21" s="8">
        <v>1028</v>
      </c>
      <c r="R21" s="8">
        <f>N21*O21</f>
        <v>1232</v>
      </c>
      <c r="S21" s="8">
        <f>N21*P21</f>
        <v>2260</v>
      </c>
    </row>
    <row r="22" spans="1:19">
      <c r="A22" s="6" t="s">
        <v>69</v>
      </c>
      <c r="B22" s="7">
        <v>44538</v>
      </c>
      <c r="C22" s="2">
        <v>8</v>
      </c>
      <c r="D22" s="2" t="s">
        <v>20</v>
      </c>
      <c r="E22" s="2">
        <v>2021</v>
      </c>
      <c r="F22" s="2">
        <v>30</v>
      </c>
      <c r="G22" s="3" t="s">
        <v>35</v>
      </c>
      <c r="H22" s="2" t="s">
        <v>22</v>
      </c>
      <c r="I22" s="2" t="s">
        <v>58</v>
      </c>
      <c r="J22" s="2" t="s">
        <v>59</v>
      </c>
      <c r="K22" s="2" t="s">
        <v>25</v>
      </c>
      <c r="L22" s="2" t="s">
        <v>26</v>
      </c>
      <c r="M22" s="2" t="s">
        <v>54</v>
      </c>
      <c r="N22" s="2">
        <v>4</v>
      </c>
      <c r="O22" s="8">
        <v>1266</v>
      </c>
      <c r="P22" s="8">
        <v>2320</v>
      </c>
      <c r="Q22" s="8">
        <v>4216</v>
      </c>
      <c r="R22" s="8">
        <f>N22*O22</f>
        <v>5064</v>
      </c>
      <c r="S22" s="8">
        <f>N22*P22</f>
        <v>9280</v>
      </c>
    </row>
    <row r="23" spans="1:19">
      <c r="A23" s="6" t="s">
        <v>70</v>
      </c>
      <c r="B23" s="7">
        <v>44538</v>
      </c>
      <c r="C23" s="2">
        <v>8</v>
      </c>
      <c r="D23" s="2" t="s">
        <v>20</v>
      </c>
      <c r="E23" s="2">
        <v>2021</v>
      </c>
      <c r="F23" s="2">
        <v>39</v>
      </c>
      <c r="G23" s="3" t="s">
        <v>21</v>
      </c>
      <c r="H23" s="2" t="s">
        <v>22</v>
      </c>
      <c r="I23" s="2" t="s">
        <v>23</v>
      </c>
      <c r="J23" s="2" t="s">
        <v>71</v>
      </c>
      <c r="K23" s="2" t="s">
        <v>25</v>
      </c>
      <c r="L23" s="2" t="s">
        <v>26</v>
      </c>
      <c r="M23" s="2"/>
      <c r="N23" s="2">
        <v>2</v>
      </c>
      <c r="O23" s="8">
        <v>1252</v>
      </c>
      <c r="P23" s="8">
        <v>2295</v>
      </c>
      <c r="Q23" s="8">
        <v>2086</v>
      </c>
      <c r="R23" s="8">
        <f>N23*O23</f>
        <v>2504</v>
      </c>
      <c r="S23" s="8">
        <f>N23*P23</f>
        <v>4590</v>
      </c>
    </row>
    <row r="24" spans="1:19">
      <c r="A24" s="6" t="s">
        <v>72</v>
      </c>
      <c r="B24" s="7">
        <v>44538</v>
      </c>
      <c r="C24" s="2">
        <v>8</v>
      </c>
      <c r="D24" s="2" t="s">
        <v>20</v>
      </c>
      <c r="E24" s="2">
        <v>2021</v>
      </c>
      <c r="F24" s="2">
        <v>35</v>
      </c>
      <c r="G24" s="3" t="s">
        <v>21</v>
      </c>
      <c r="H24" s="2" t="s">
        <v>22</v>
      </c>
      <c r="I24" s="2" t="s">
        <v>23</v>
      </c>
      <c r="J24" s="2" t="s">
        <v>24</v>
      </c>
      <c r="K24" s="2" t="s">
        <v>25</v>
      </c>
      <c r="L24" s="2" t="s">
        <v>26</v>
      </c>
      <c r="M24" s="2" t="s">
        <v>73</v>
      </c>
      <c r="N24" s="2"/>
      <c r="O24" s="8">
        <v>295</v>
      </c>
      <c r="P24" s="8">
        <v>540</v>
      </c>
      <c r="Q24" s="8">
        <v>245</v>
      </c>
      <c r="R24" s="8">
        <f>N24*O24</f>
        <v>0</v>
      </c>
      <c r="S24" s="8">
        <f>N24*P24</f>
        <v>0</v>
      </c>
    </row>
    <row r="25" spans="1:19">
      <c r="A25" s="6" t="s">
        <v>74</v>
      </c>
      <c r="B25" s="7">
        <v>44539</v>
      </c>
      <c r="C25" s="2">
        <v>9</v>
      </c>
      <c r="D25" s="2" t="s">
        <v>20</v>
      </c>
      <c r="E25" s="2">
        <v>2021</v>
      </c>
      <c r="F25" s="2">
        <v>33</v>
      </c>
      <c r="G25" s="3" t="s">
        <v>35</v>
      </c>
      <c r="H25" s="2" t="s">
        <v>22</v>
      </c>
      <c r="I25" s="2" t="s">
        <v>36</v>
      </c>
      <c r="J25" s="2" t="s">
        <v>75</v>
      </c>
      <c r="K25" s="2" t="s">
        <v>25</v>
      </c>
      <c r="L25" s="2" t="s">
        <v>26</v>
      </c>
      <c r="M25" s="2" t="s">
        <v>76</v>
      </c>
      <c r="N25" s="2">
        <v>2</v>
      </c>
      <c r="O25" s="8">
        <v>1898</v>
      </c>
      <c r="P25" s="8">
        <v>3375</v>
      </c>
      <c r="Q25" s="8">
        <v>2954</v>
      </c>
      <c r="R25" s="8">
        <f>N25*O25</f>
        <v>3796</v>
      </c>
      <c r="S25" s="8">
        <f>N25*P25</f>
        <v>6750</v>
      </c>
    </row>
    <row r="26" spans="1:19">
      <c r="A26" s="6" t="s">
        <v>77</v>
      </c>
      <c r="B26" s="7">
        <v>44539</v>
      </c>
      <c r="C26" s="2">
        <v>9</v>
      </c>
      <c r="D26" s="2" t="s">
        <v>20</v>
      </c>
      <c r="E26" s="2">
        <v>2021</v>
      </c>
      <c r="F26" s="2">
        <v>41</v>
      </c>
      <c r="G26" s="3" t="s">
        <v>21</v>
      </c>
      <c r="H26" s="2" t="s">
        <v>22</v>
      </c>
      <c r="I26" s="2" t="s">
        <v>50</v>
      </c>
      <c r="J26" s="2" t="s">
        <v>78</v>
      </c>
      <c r="K26" s="2" t="s">
        <v>25</v>
      </c>
      <c r="L26" s="2" t="s">
        <v>26</v>
      </c>
      <c r="M26" s="2" t="s">
        <v>31</v>
      </c>
      <c r="N26" s="2">
        <v>1</v>
      </c>
      <c r="O26" s="8">
        <v>1266</v>
      </c>
      <c r="P26" s="8">
        <v>2320</v>
      </c>
      <c r="Q26" s="8">
        <v>1054</v>
      </c>
      <c r="R26" s="8">
        <f>N26*O26</f>
        <v>1266</v>
      </c>
      <c r="S26" s="8">
        <f>N26*P26</f>
        <v>2320</v>
      </c>
    </row>
    <row r="27" spans="1:19">
      <c r="A27" s="6" t="s">
        <v>79</v>
      </c>
      <c r="B27" s="7">
        <v>44540</v>
      </c>
      <c r="C27" s="2">
        <v>10</v>
      </c>
      <c r="D27" s="2" t="s">
        <v>20</v>
      </c>
      <c r="E27" s="2">
        <v>2021</v>
      </c>
      <c r="F27" s="2">
        <v>34</v>
      </c>
      <c r="G27" s="3" t="s">
        <v>35</v>
      </c>
      <c r="H27" s="2" t="s">
        <v>22</v>
      </c>
      <c r="I27" s="2" t="s">
        <v>23</v>
      </c>
      <c r="J27" s="2" t="s">
        <v>24</v>
      </c>
      <c r="K27" s="2" t="s">
        <v>25</v>
      </c>
      <c r="L27" s="2" t="s">
        <v>26</v>
      </c>
      <c r="M27" s="2" t="s">
        <v>61</v>
      </c>
      <c r="N27" s="2">
        <v>2</v>
      </c>
      <c r="O27" s="8">
        <v>1252</v>
      </c>
      <c r="P27" s="8">
        <v>2295</v>
      </c>
      <c r="Q27" s="8">
        <v>2086</v>
      </c>
      <c r="R27" s="8">
        <f>N27*O27</f>
        <v>2504</v>
      </c>
      <c r="S27" s="8">
        <f>N27*P27</f>
        <v>4590</v>
      </c>
    </row>
    <row r="28" spans="1:19">
      <c r="A28" s="6" t="s">
        <v>80</v>
      </c>
      <c r="B28" s="7">
        <v>44540</v>
      </c>
      <c r="C28" s="2">
        <v>10</v>
      </c>
      <c r="D28" s="2" t="s">
        <v>20</v>
      </c>
      <c r="E28" s="2">
        <v>2021</v>
      </c>
      <c r="F28" s="2">
        <v>40</v>
      </c>
      <c r="G28" s="3" t="s">
        <v>21</v>
      </c>
      <c r="H28" s="2" t="s">
        <v>28</v>
      </c>
      <c r="I28" s="2" t="s">
        <v>36</v>
      </c>
      <c r="J28" s="2" t="s">
        <v>37</v>
      </c>
      <c r="K28" s="2" t="s">
        <v>25</v>
      </c>
      <c r="L28" s="2" t="s">
        <v>26</v>
      </c>
      <c r="M28" s="2" t="s">
        <v>61</v>
      </c>
      <c r="N28" s="2">
        <v>2</v>
      </c>
      <c r="O28" s="8">
        <v>1252</v>
      </c>
      <c r="P28" s="8">
        <v>2295</v>
      </c>
      <c r="Q28" s="8">
        <v>2086</v>
      </c>
      <c r="R28" s="8">
        <f>N28*O28</f>
        <v>2504</v>
      </c>
      <c r="S28" s="8">
        <f>N28*P28</f>
        <v>4590</v>
      </c>
    </row>
    <row r="29" spans="1:19">
      <c r="A29" s="6" t="s">
        <v>81</v>
      </c>
      <c r="B29" s="7">
        <v>44540</v>
      </c>
      <c r="C29" s="2">
        <v>10</v>
      </c>
      <c r="D29" s="2" t="s">
        <v>20</v>
      </c>
      <c r="E29" s="2">
        <v>2021</v>
      </c>
      <c r="F29" s="2">
        <v>26</v>
      </c>
      <c r="G29" s="3" t="s">
        <v>35</v>
      </c>
      <c r="H29" s="2" t="s">
        <v>28</v>
      </c>
      <c r="I29" s="2" t="s">
        <v>29</v>
      </c>
      <c r="J29" s="2" t="s">
        <v>30</v>
      </c>
      <c r="K29" s="2" t="s">
        <v>25</v>
      </c>
      <c r="L29" s="2" t="s">
        <v>26</v>
      </c>
      <c r="M29" s="2" t="s">
        <v>43</v>
      </c>
      <c r="N29" s="2">
        <v>1</v>
      </c>
      <c r="O29" s="8">
        <v>1252</v>
      </c>
      <c r="P29" s="8">
        <v>2295</v>
      </c>
      <c r="Q29" s="8">
        <v>1043</v>
      </c>
      <c r="R29" s="8">
        <f>N29*O29</f>
        <v>1252</v>
      </c>
      <c r="S29" s="8">
        <f>N29*P29</f>
        <v>2295</v>
      </c>
    </row>
    <row r="30" spans="1:19">
      <c r="A30" s="6" t="s">
        <v>82</v>
      </c>
      <c r="B30" s="7">
        <v>44540</v>
      </c>
      <c r="C30" s="2">
        <v>10</v>
      </c>
      <c r="D30" s="2" t="s">
        <v>20</v>
      </c>
      <c r="E30" s="2">
        <v>2021</v>
      </c>
      <c r="F30" s="2">
        <v>34</v>
      </c>
      <c r="G30" s="3" t="s">
        <v>35</v>
      </c>
      <c r="H30" s="2" t="s">
        <v>28</v>
      </c>
      <c r="I30" s="2" t="s">
        <v>23</v>
      </c>
      <c r="J30" s="2" t="s">
        <v>24</v>
      </c>
      <c r="K30" s="2" t="s">
        <v>25</v>
      </c>
      <c r="L30" s="2" t="s">
        <v>26</v>
      </c>
      <c r="M30" s="2" t="s">
        <v>83</v>
      </c>
      <c r="N30" s="2">
        <v>1</v>
      </c>
      <c r="O30" s="8">
        <v>295</v>
      </c>
      <c r="P30" s="8">
        <v>540</v>
      </c>
      <c r="Q30" s="8">
        <v>245</v>
      </c>
      <c r="R30" s="8">
        <f>N30*O30</f>
        <v>295</v>
      </c>
      <c r="S30" s="8">
        <f>N30*P30</f>
        <v>540</v>
      </c>
    </row>
    <row r="31" spans="1:19">
      <c r="A31" s="6" t="s">
        <v>84</v>
      </c>
      <c r="B31" s="7">
        <v>44540</v>
      </c>
      <c r="C31" s="2">
        <v>10</v>
      </c>
      <c r="D31" s="2" t="s">
        <v>20</v>
      </c>
      <c r="E31" s="2">
        <v>2021</v>
      </c>
      <c r="F31" s="2">
        <v>34</v>
      </c>
      <c r="G31" s="3" t="s">
        <v>35</v>
      </c>
      <c r="H31" s="2" t="s">
        <v>22</v>
      </c>
      <c r="I31" s="2" t="s">
        <v>23</v>
      </c>
      <c r="J31" s="2" t="s">
        <v>46</v>
      </c>
      <c r="K31" s="2" t="s">
        <v>25</v>
      </c>
      <c r="L31" s="2" t="s">
        <v>26</v>
      </c>
      <c r="M31" s="2" t="s">
        <v>85</v>
      </c>
      <c r="N31" s="2">
        <v>1</v>
      </c>
      <c r="O31" s="8">
        <v>1912</v>
      </c>
      <c r="P31" s="8">
        <v>3400</v>
      </c>
      <c r="Q31" s="8">
        <v>1488</v>
      </c>
      <c r="R31" s="8">
        <f>N31*O31</f>
        <v>1912</v>
      </c>
      <c r="S31" s="8">
        <f>N31*P31</f>
        <v>3400</v>
      </c>
    </row>
    <row r="32" spans="1:19">
      <c r="A32" s="6" t="s">
        <v>86</v>
      </c>
      <c r="B32" s="7">
        <v>44540</v>
      </c>
      <c r="C32" s="2">
        <v>10</v>
      </c>
      <c r="D32" s="2" t="s">
        <v>20</v>
      </c>
      <c r="E32" s="2">
        <v>2021</v>
      </c>
      <c r="F32" s="2">
        <v>38</v>
      </c>
      <c r="G32" s="3" t="s">
        <v>21</v>
      </c>
      <c r="H32" s="2" t="s">
        <v>28</v>
      </c>
      <c r="I32" s="2" t="s">
        <v>36</v>
      </c>
      <c r="J32" s="2" t="s">
        <v>37</v>
      </c>
      <c r="K32" s="2" t="s">
        <v>25</v>
      </c>
      <c r="L32" s="2" t="s">
        <v>26</v>
      </c>
      <c r="M32" s="2" t="s">
        <v>43</v>
      </c>
      <c r="N32" s="2">
        <v>1</v>
      </c>
      <c r="O32" s="8">
        <v>1252</v>
      </c>
      <c r="P32" s="8">
        <v>2295</v>
      </c>
      <c r="Q32" s="8">
        <v>1043</v>
      </c>
      <c r="R32" s="8">
        <f>N32*O32</f>
        <v>1252</v>
      </c>
      <c r="S32" s="8">
        <f>N32*P32</f>
        <v>2295</v>
      </c>
    </row>
    <row r="33" spans="1:19">
      <c r="A33" s="6" t="s">
        <v>87</v>
      </c>
      <c r="B33" s="7">
        <v>44541</v>
      </c>
      <c r="C33" s="2">
        <v>11</v>
      </c>
      <c r="D33" s="2" t="s">
        <v>20</v>
      </c>
      <c r="E33" s="2">
        <v>2021</v>
      </c>
      <c r="F33" s="2">
        <v>24</v>
      </c>
      <c r="G33" s="3" t="s">
        <v>42</v>
      </c>
      <c r="H33" s="2" t="s">
        <v>22</v>
      </c>
      <c r="I33" s="2" t="s">
        <v>88</v>
      </c>
      <c r="J33" s="2" t="s">
        <v>89</v>
      </c>
      <c r="K33" s="2" t="s">
        <v>25</v>
      </c>
      <c r="L33" s="2" t="s">
        <v>26</v>
      </c>
      <c r="M33" s="2" t="s">
        <v>43</v>
      </c>
      <c r="N33" s="2">
        <v>3</v>
      </c>
      <c r="O33" s="8">
        <v>1252</v>
      </c>
      <c r="P33" s="8">
        <v>2295</v>
      </c>
      <c r="Q33" s="8">
        <v>3129</v>
      </c>
      <c r="R33" s="8">
        <f>N33*O33</f>
        <v>3756</v>
      </c>
      <c r="S33" s="8">
        <f>N33*P33</f>
        <v>6885</v>
      </c>
    </row>
    <row r="34" spans="1:19">
      <c r="A34" s="6" t="s">
        <v>90</v>
      </c>
      <c r="B34" s="7">
        <v>44541</v>
      </c>
      <c r="C34" s="2">
        <v>11</v>
      </c>
      <c r="D34" s="2" t="s">
        <v>20</v>
      </c>
      <c r="E34" s="2">
        <v>2021</v>
      </c>
      <c r="F34" s="2">
        <v>41</v>
      </c>
      <c r="G34" s="3" t="s">
        <v>21</v>
      </c>
      <c r="H34" s="2" t="s">
        <v>22</v>
      </c>
      <c r="I34" s="2" t="s">
        <v>36</v>
      </c>
      <c r="J34" s="2" t="s">
        <v>37</v>
      </c>
      <c r="K34" s="2" t="s">
        <v>25</v>
      </c>
      <c r="L34" s="2" t="s">
        <v>26</v>
      </c>
      <c r="M34" s="2" t="s">
        <v>65</v>
      </c>
      <c r="N34" s="2">
        <v>2</v>
      </c>
      <c r="O34" s="8">
        <v>420</v>
      </c>
      <c r="P34" s="8">
        <v>769</v>
      </c>
      <c r="Q34" s="8">
        <v>698</v>
      </c>
      <c r="R34" s="8">
        <f>N34*O34</f>
        <v>840</v>
      </c>
      <c r="S34" s="8">
        <f>N34*P34</f>
        <v>1538</v>
      </c>
    </row>
    <row r="35" spans="1:19">
      <c r="A35" s="6" t="s">
        <v>91</v>
      </c>
      <c r="B35" s="7">
        <v>44541</v>
      </c>
      <c r="C35" s="2">
        <v>11</v>
      </c>
      <c r="D35" s="2" t="s">
        <v>20</v>
      </c>
      <c r="E35" s="2">
        <v>2021</v>
      </c>
      <c r="F35" s="2">
        <v>27</v>
      </c>
      <c r="G35" s="3" t="s">
        <v>35</v>
      </c>
      <c r="H35" s="2" t="s">
        <v>28</v>
      </c>
      <c r="I35" s="2" t="s">
        <v>58</v>
      </c>
      <c r="J35" s="2" t="s">
        <v>59</v>
      </c>
      <c r="K35" s="2" t="s">
        <v>25</v>
      </c>
      <c r="L35" s="2" t="s">
        <v>26</v>
      </c>
      <c r="M35" s="2" t="s">
        <v>27</v>
      </c>
      <c r="N35" s="2">
        <v>1</v>
      </c>
      <c r="O35" s="8">
        <v>1252</v>
      </c>
      <c r="P35" s="8">
        <v>2295</v>
      </c>
      <c r="Q35" s="8">
        <v>1043</v>
      </c>
      <c r="R35" s="8">
        <f>N35*O35</f>
        <v>1252</v>
      </c>
      <c r="S35" s="8">
        <f>N35*P35</f>
        <v>2295</v>
      </c>
    </row>
    <row r="36" spans="1:19">
      <c r="A36" s="6" t="s">
        <v>92</v>
      </c>
      <c r="B36" s="7">
        <v>44541</v>
      </c>
      <c r="C36" s="2">
        <v>11</v>
      </c>
      <c r="D36" s="2" t="s">
        <v>20</v>
      </c>
      <c r="E36" s="2">
        <v>2021</v>
      </c>
      <c r="F36" s="2">
        <v>37</v>
      </c>
      <c r="G36" s="3" t="s">
        <v>21</v>
      </c>
      <c r="H36" s="2" t="s">
        <v>28</v>
      </c>
      <c r="I36" s="2" t="s">
        <v>23</v>
      </c>
      <c r="J36" s="2" t="s">
        <v>24</v>
      </c>
      <c r="K36" s="2" t="s">
        <v>25</v>
      </c>
      <c r="L36" s="2" t="s">
        <v>26</v>
      </c>
      <c r="M36" s="2" t="s">
        <v>33</v>
      </c>
      <c r="N36" s="2">
        <v>1</v>
      </c>
      <c r="O36" s="8">
        <v>420</v>
      </c>
      <c r="P36" s="8">
        <v>769</v>
      </c>
      <c r="Q36" s="8">
        <v>349</v>
      </c>
      <c r="R36" s="8">
        <f>N36*O36</f>
        <v>420</v>
      </c>
      <c r="S36" s="8">
        <f>N36*P36</f>
        <v>769</v>
      </c>
    </row>
    <row r="37" spans="1:19">
      <c r="A37" s="6" t="s">
        <v>93</v>
      </c>
      <c r="B37" s="7">
        <v>44541</v>
      </c>
      <c r="C37" s="2">
        <v>11</v>
      </c>
      <c r="D37" s="2" t="s">
        <v>20</v>
      </c>
      <c r="E37" s="2">
        <v>2021</v>
      </c>
      <c r="F37" s="2">
        <v>38</v>
      </c>
      <c r="G37" s="3" t="s">
        <v>21</v>
      </c>
      <c r="H37" s="2" t="s">
        <v>22</v>
      </c>
      <c r="I37" s="2" t="s">
        <v>23</v>
      </c>
      <c r="J37" s="2" t="s">
        <v>24</v>
      </c>
      <c r="K37" s="2" t="s">
        <v>25</v>
      </c>
      <c r="L37" s="2" t="s">
        <v>26</v>
      </c>
      <c r="M37" s="2" t="s">
        <v>54</v>
      </c>
      <c r="N37" s="2">
        <v>1</v>
      </c>
      <c r="O37" s="8">
        <v>1266</v>
      </c>
      <c r="P37" s="8">
        <v>2320</v>
      </c>
      <c r="Q37" s="8">
        <v>1054</v>
      </c>
      <c r="R37" s="8">
        <f>N37*O37</f>
        <v>1266</v>
      </c>
      <c r="S37" s="8">
        <f>N37*P37</f>
        <v>2320</v>
      </c>
    </row>
    <row r="38" spans="1:19">
      <c r="A38" s="6" t="s">
        <v>94</v>
      </c>
      <c r="B38" s="7">
        <v>44542</v>
      </c>
      <c r="C38" s="2">
        <v>12</v>
      </c>
      <c r="D38" s="2" t="s">
        <v>20</v>
      </c>
      <c r="E38" s="2">
        <v>2021</v>
      </c>
      <c r="F38" s="2">
        <v>36</v>
      </c>
      <c r="G38" s="3" t="s">
        <v>21</v>
      </c>
      <c r="H38" s="2" t="s">
        <v>22</v>
      </c>
      <c r="I38" s="2" t="s">
        <v>36</v>
      </c>
      <c r="J38" s="2" t="s">
        <v>37</v>
      </c>
      <c r="K38" s="2" t="s">
        <v>25</v>
      </c>
      <c r="L38" s="2" t="s">
        <v>26</v>
      </c>
      <c r="M38" s="2" t="s">
        <v>31</v>
      </c>
      <c r="N38" s="2">
        <v>4</v>
      </c>
      <c r="O38" s="8">
        <v>1266</v>
      </c>
      <c r="P38" s="8">
        <v>2320</v>
      </c>
      <c r="Q38" s="8">
        <v>4216</v>
      </c>
      <c r="R38" s="8">
        <f>N38*O38</f>
        <v>5064</v>
      </c>
      <c r="S38" s="8">
        <f>N38*P38</f>
        <v>9280</v>
      </c>
    </row>
    <row r="39" spans="1:19">
      <c r="A39" s="6" t="s">
        <v>95</v>
      </c>
      <c r="B39" s="7">
        <v>44542</v>
      </c>
      <c r="C39" s="2">
        <v>12</v>
      </c>
      <c r="D39" s="2" t="s">
        <v>20</v>
      </c>
      <c r="E39" s="2">
        <v>2021</v>
      </c>
      <c r="F39" s="2">
        <v>37</v>
      </c>
      <c r="G39" s="3" t="s">
        <v>21</v>
      </c>
      <c r="H39" s="2" t="s">
        <v>28</v>
      </c>
      <c r="I39" s="2" t="s">
        <v>23</v>
      </c>
      <c r="J39" s="2" t="s">
        <v>24</v>
      </c>
      <c r="K39" s="2" t="s">
        <v>25</v>
      </c>
      <c r="L39" s="2" t="s">
        <v>26</v>
      </c>
      <c r="M39" s="2" t="s">
        <v>33</v>
      </c>
      <c r="N39" s="2">
        <v>4</v>
      </c>
      <c r="O39" s="8">
        <v>420</v>
      </c>
      <c r="P39" s="8">
        <v>769</v>
      </c>
      <c r="Q39" s="8">
        <v>1396</v>
      </c>
      <c r="R39" s="8">
        <f>N39*O39</f>
        <v>1680</v>
      </c>
      <c r="S39" s="8">
        <f>N39*P39</f>
        <v>3076</v>
      </c>
    </row>
    <row r="40" spans="1:19">
      <c r="A40" s="6" t="s">
        <v>96</v>
      </c>
      <c r="B40" s="7">
        <v>44542</v>
      </c>
      <c r="C40" s="2">
        <v>12</v>
      </c>
      <c r="D40" s="2" t="s">
        <v>20</v>
      </c>
      <c r="E40" s="2">
        <v>2021</v>
      </c>
      <c r="F40" s="2">
        <v>34</v>
      </c>
      <c r="G40" s="3" t="s">
        <v>35</v>
      </c>
      <c r="H40" s="2" t="s">
        <v>28</v>
      </c>
      <c r="I40" s="2" t="s">
        <v>36</v>
      </c>
      <c r="J40" s="2" t="s">
        <v>37</v>
      </c>
      <c r="K40" s="2" t="s">
        <v>25</v>
      </c>
      <c r="L40" s="2" t="s">
        <v>26</v>
      </c>
      <c r="M40" s="2" t="s">
        <v>43</v>
      </c>
      <c r="N40" s="2">
        <v>2</v>
      </c>
      <c r="O40" s="8">
        <v>1252</v>
      </c>
      <c r="P40" s="8">
        <v>2295</v>
      </c>
      <c r="Q40" s="8">
        <v>2086</v>
      </c>
      <c r="R40" s="8">
        <f>N40*O40</f>
        <v>2504</v>
      </c>
      <c r="S40" s="8">
        <f>N40*P40</f>
        <v>4590</v>
      </c>
    </row>
    <row r="41" spans="1:19">
      <c r="A41" s="6" t="s">
        <v>97</v>
      </c>
      <c r="B41" s="7">
        <v>44542</v>
      </c>
      <c r="C41" s="2">
        <v>12</v>
      </c>
      <c r="D41" s="2" t="s">
        <v>20</v>
      </c>
      <c r="E41" s="2">
        <v>2021</v>
      </c>
      <c r="F41" s="2">
        <v>35</v>
      </c>
      <c r="G41" s="3" t="s">
        <v>21</v>
      </c>
      <c r="H41" s="2" t="s">
        <v>22</v>
      </c>
      <c r="I41" s="2" t="s">
        <v>36</v>
      </c>
      <c r="J41" s="2" t="s">
        <v>75</v>
      </c>
      <c r="K41" s="2" t="s">
        <v>25</v>
      </c>
      <c r="L41" s="2" t="s">
        <v>26</v>
      </c>
      <c r="M41" s="2" t="s">
        <v>31</v>
      </c>
      <c r="N41" s="2">
        <v>1</v>
      </c>
      <c r="O41" s="8">
        <v>1266</v>
      </c>
      <c r="P41" s="8">
        <v>2320</v>
      </c>
      <c r="Q41" s="8">
        <v>1054</v>
      </c>
      <c r="R41" s="8">
        <f>N41*O41</f>
        <v>1266</v>
      </c>
      <c r="S41" s="8">
        <f>N41*P41</f>
        <v>2320</v>
      </c>
    </row>
    <row r="42" spans="1:19">
      <c r="A42" s="6" t="s">
        <v>98</v>
      </c>
      <c r="B42" s="7">
        <v>44542</v>
      </c>
      <c r="C42" s="2">
        <v>12</v>
      </c>
      <c r="D42" s="2" t="s">
        <v>20</v>
      </c>
      <c r="E42" s="2">
        <v>2021</v>
      </c>
      <c r="F42" s="2">
        <v>38</v>
      </c>
      <c r="G42" s="3" t="s">
        <v>21</v>
      </c>
      <c r="H42" s="2" t="s">
        <v>22</v>
      </c>
      <c r="I42" s="2" t="s">
        <v>23</v>
      </c>
      <c r="J42" s="2" t="s">
        <v>46</v>
      </c>
      <c r="K42" s="2" t="s">
        <v>25</v>
      </c>
      <c r="L42" s="2" t="s">
        <v>26</v>
      </c>
      <c r="M42" s="2" t="s">
        <v>31</v>
      </c>
      <c r="N42" s="2">
        <v>1</v>
      </c>
      <c r="O42" s="8">
        <v>1266</v>
      </c>
      <c r="P42" s="8">
        <v>2320</v>
      </c>
      <c r="Q42" s="8">
        <v>1054</v>
      </c>
      <c r="R42" s="8">
        <f>N42*O42</f>
        <v>1266</v>
      </c>
      <c r="S42" s="8">
        <f>N42*P42</f>
        <v>2320</v>
      </c>
    </row>
    <row r="43" spans="1:19">
      <c r="A43" s="6" t="s">
        <v>99</v>
      </c>
      <c r="B43" s="7">
        <v>44543</v>
      </c>
      <c r="C43" s="2">
        <v>13</v>
      </c>
      <c r="D43" s="2" t="s">
        <v>20</v>
      </c>
      <c r="E43" s="2">
        <v>2021</v>
      </c>
      <c r="F43" s="2">
        <v>32</v>
      </c>
      <c r="G43" s="3" t="s">
        <v>35</v>
      </c>
      <c r="H43" s="2" t="s">
        <v>22</v>
      </c>
      <c r="I43" s="2" t="s">
        <v>36</v>
      </c>
      <c r="J43" s="2" t="s">
        <v>53</v>
      </c>
      <c r="K43" s="2" t="s">
        <v>25</v>
      </c>
      <c r="L43" s="2" t="s">
        <v>26</v>
      </c>
      <c r="M43" s="2" t="s">
        <v>31</v>
      </c>
      <c r="N43" s="2">
        <v>3</v>
      </c>
      <c r="O43" s="8">
        <v>1266</v>
      </c>
      <c r="P43" s="8">
        <v>2320</v>
      </c>
      <c r="Q43" s="8">
        <v>3162</v>
      </c>
      <c r="R43" s="8">
        <f>N43*O43</f>
        <v>3798</v>
      </c>
      <c r="S43" s="8">
        <f>N43*P43</f>
        <v>6960</v>
      </c>
    </row>
    <row r="44" spans="1:19">
      <c r="A44" s="6" t="s">
        <v>100</v>
      </c>
      <c r="B44" s="7">
        <v>44543</v>
      </c>
      <c r="C44" s="2">
        <v>13</v>
      </c>
      <c r="D44" s="2" t="s">
        <v>20</v>
      </c>
      <c r="E44" s="2">
        <v>2021</v>
      </c>
      <c r="F44" s="2">
        <v>40</v>
      </c>
      <c r="G44" s="3" t="s">
        <v>21</v>
      </c>
      <c r="H44" s="2" t="s">
        <v>22</v>
      </c>
      <c r="I44" s="2" t="s">
        <v>23</v>
      </c>
      <c r="J44" s="2" t="s">
        <v>24</v>
      </c>
      <c r="K44" s="2" t="s">
        <v>25</v>
      </c>
      <c r="L44" s="2" t="s">
        <v>26</v>
      </c>
      <c r="M44" s="2" t="s">
        <v>101</v>
      </c>
      <c r="N44" s="2">
        <v>1</v>
      </c>
      <c r="O44" s="8">
        <v>308</v>
      </c>
      <c r="P44" s="8">
        <v>565</v>
      </c>
      <c r="Q44" s="8">
        <v>257</v>
      </c>
      <c r="R44" s="8">
        <f>N44*O44</f>
        <v>308</v>
      </c>
      <c r="S44" s="8">
        <f>N44*P44</f>
        <v>565</v>
      </c>
    </row>
    <row r="45" spans="1:19">
      <c r="A45" s="6" t="s">
        <v>102</v>
      </c>
      <c r="B45" s="7">
        <v>44543</v>
      </c>
      <c r="C45" s="2">
        <v>13</v>
      </c>
      <c r="D45" s="2" t="s">
        <v>20</v>
      </c>
      <c r="E45" s="2">
        <v>2021</v>
      </c>
      <c r="F45" s="2">
        <v>44</v>
      </c>
      <c r="G45" s="3" t="s">
        <v>21</v>
      </c>
      <c r="H45" s="2" t="s">
        <v>22</v>
      </c>
      <c r="I45" s="2" t="s">
        <v>29</v>
      </c>
      <c r="J45" s="2" t="s">
        <v>30</v>
      </c>
      <c r="K45" s="2" t="s">
        <v>25</v>
      </c>
      <c r="L45" s="2" t="s">
        <v>26</v>
      </c>
      <c r="M45" s="2" t="s">
        <v>43</v>
      </c>
      <c r="N45" s="2">
        <v>1</v>
      </c>
      <c r="O45" s="8">
        <v>1252</v>
      </c>
      <c r="P45" s="8">
        <v>2295</v>
      </c>
      <c r="Q45" s="8">
        <v>1043</v>
      </c>
      <c r="R45" s="8">
        <f>N45*O45</f>
        <v>1252</v>
      </c>
      <c r="S45" s="8">
        <f>N45*P45</f>
        <v>2295</v>
      </c>
    </row>
    <row r="46" spans="1:19">
      <c r="A46" s="6" t="s">
        <v>103</v>
      </c>
      <c r="B46" s="7">
        <v>44543</v>
      </c>
      <c r="C46" s="2">
        <v>13</v>
      </c>
      <c r="D46" s="2" t="s">
        <v>20</v>
      </c>
      <c r="E46" s="2">
        <v>2021</v>
      </c>
      <c r="F46" s="2">
        <v>49</v>
      </c>
      <c r="G46" s="3" t="s">
        <v>21</v>
      </c>
      <c r="H46" s="2" t="s">
        <v>28</v>
      </c>
      <c r="I46" s="2" t="s">
        <v>29</v>
      </c>
      <c r="J46" s="2" t="s">
        <v>30</v>
      </c>
      <c r="K46" s="2" t="s">
        <v>25</v>
      </c>
      <c r="L46" s="2" t="s">
        <v>26</v>
      </c>
      <c r="M46" s="2" t="s">
        <v>43</v>
      </c>
      <c r="N46" s="2">
        <v>1</v>
      </c>
      <c r="O46" s="8">
        <v>1252</v>
      </c>
      <c r="P46" s="8">
        <v>2295</v>
      </c>
      <c r="Q46" s="8">
        <v>1043</v>
      </c>
      <c r="R46" s="8">
        <f>N46*O46</f>
        <v>1252</v>
      </c>
      <c r="S46" s="8">
        <f>N46*P46</f>
        <v>2295</v>
      </c>
    </row>
    <row r="47" spans="1:19">
      <c r="A47" s="6" t="s">
        <v>104</v>
      </c>
      <c r="B47" s="7">
        <v>44544</v>
      </c>
      <c r="C47" s="2">
        <v>14</v>
      </c>
      <c r="D47" s="2" t="s">
        <v>20</v>
      </c>
      <c r="E47" s="2">
        <v>2021</v>
      </c>
      <c r="F47" s="2">
        <v>30</v>
      </c>
      <c r="G47" s="3" t="s">
        <v>35</v>
      </c>
      <c r="H47" s="2" t="s">
        <v>22</v>
      </c>
      <c r="I47" s="2" t="s">
        <v>23</v>
      </c>
      <c r="J47" s="2" t="s">
        <v>46</v>
      </c>
      <c r="K47" s="2" t="s">
        <v>25</v>
      </c>
      <c r="L47" s="2" t="s">
        <v>26</v>
      </c>
      <c r="M47" s="2" t="s">
        <v>54</v>
      </c>
      <c r="N47" s="2">
        <v>2</v>
      </c>
      <c r="O47" s="8">
        <v>1266</v>
      </c>
      <c r="P47" s="8">
        <v>2320</v>
      </c>
      <c r="Q47" s="8">
        <v>2108</v>
      </c>
      <c r="R47" s="8">
        <f>N47*O47</f>
        <v>2532</v>
      </c>
      <c r="S47" s="8">
        <f>N47*P47</f>
        <v>4640</v>
      </c>
    </row>
    <row r="48" spans="1:19">
      <c r="A48" s="6" t="s">
        <v>105</v>
      </c>
      <c r="B48" s="7">
        <v>44544</v>
      </c>
      <c r="C48" s="2">
        <v>14</v>
      </c>
      <c r="D48" s="2" t="s">
        <v>20</v>
      </c>
      <c r="E48" s="2">
        <v>2021</v>
      </c>
      <c r="F48" s="2">
        <v>32</v>
      </c>
      <c r="G48" s="3" t="s">
        <v>35</v>
      </c>
      <c r="H48" s="2" t="s">
        <v>28</v>
      </c>
      <c r="I48" s="2" t="s">
        <v>23</v>
      </c>
      <c r="J48" s="2" t="s">
        <v>24</v>
      </c>
      <c r="K48" s="2" t="s">
        <v>25</v>
      </c>
      <c r="L48" s="2" t="s">
        <v>26</v>
      </c>
      <c r="M48" s="2" t="s">
        <v>27</v>
      </c>
      <c r="N48" s="2">
        <v>1</v>
      </c>
      <c r="O48" s="8">
        <v>1252</v>
      </c>
      <c r="P48" s="8">
        <v>2295</v>
      </c>
      <c r="Q48" s="8">
        <v>1043</v>
      </c>
      <c r="R48" s="8">
        <f>N48*O48</f>
        <v>1252</v>
      </c>
      <c r="S48" s="8">
        <f>N48*P48</f>
        <v>2295</v>
      </c>
    </row>
    <row r="49" spans="1:19">
      <c r="A49" s="6" t="s">
        <v>106</v>
      </c>
      <c r="B49" s="7">
        <v>44544</v>
      </c>
      <c r="C49" s="2">
        <v>14</v>
      </c>
      <c r="D49" s="2" t="s">
        <v>20</v>
      </c>
      <c r="E49" s="2">
        <v>2021</v>
      </c>
      <c r="F49" s="2">
        <v>32</v>
      </c>
      <c r="G49" s="3" t="s">
        <v>35</v>
      </c>
      <c r="H49" s="2" t="s">
        <v>22</v>
      </c>
      <c r="I49" s="2" t="s">
        <v>36</v>
      </c>
      <c r="J49" s="2" t="s">
        <v>75</v>
      </c>
      <c r="K49" s="2" t="s">
        <v>25</v>
      </c>
      <c r="L49" s="2" t="s">
        <v>26</v>
      </c>
      <c r="M49" s="2" t="s">
        <v>33</v>
      </c>
      <c r="N49" s="2">
        <v>1</v>
      </c>
      <c r="O49" s="8">
        <v>420</v>
      </c>
      <c r="P49" s="8">
        <v>769</v>
      </c>
      <c r="Q49" s="8">
        <v>349</v>
      </c>
      <c r="R49" s="8">
        <f>N49*O49</f>
        <v>420</v>
      </c>
      <c r="S49" s="8">
        <f>N49*P49</f>
        <v>769</v>
      </c>
    </row>
    <row r="50" spans="1:19">
      <c r="A50" s="6" t="s">
        <v>107</v>
      </c>
      <c r="B50" s="7">
        <v>44545</v>
      </c>
      <c r="C50" s="2">
        <v>15</v>
      </c>
      <c r="D50" s="2" t="s">
        <v>20</v>
      </c>
      <c r="E50" s="2">
        <v>2021</v>
      </c>
      <c r="F50" s="2">
        <v>29</v>
      </c>
      <c r="G50" s="3" t="s">
        <v>35</v>
      </c>
      <c r="H50" s="2" t="s">
        <v>22</v>
      </c>
      <c r="I50" s="2" t="s">
        <v>23</v>
      </c>
      <c r="J50" s="2" t="s">
        <v>24</v>
      </c>
      <c r="K50" s="2" t="s">
        <v>25</v>
      </c>
      <c r="L50" s="2" t="s">
        <v>26</v>
      </c>
      <c r="M50" s="2" t="s">
        <v>31</v>
      </c>
      <c r="N50" s="2">
        <v>1</v>
      </c>
      <c r="O50" s="8">
        <v>1266</v>
      </c>
      <c r="P50" s="8">
        <v>2320</v>
      </c>
      <c r="Q50" s="8">
        <v>1054</v>
      </c>
      <c r="R50" s="8">
        <f>N50*O50</f>
        <v>1266</v>
      </c>
      <c r="S50" s="8">
        <f>N50*P50</f>
        <v>2320</v>
      </c>
    </row>
    <row r="51" spans="1:19">
      <c r="A51" s="6" t="s">
        <v>108</v>
      </c>
      <c r="B51" s="7">
        <v>44546</v>
      </c>
      <c r="C51" s="2">
        <v>16</v>
      </c>
      <c r="D51" s="2" t="s">
        <v>20</v>
      </c>
      <c r="E51" s="2">
        <v>2021</v>
      </c>
      <c r="F51" s="2">
        <v>33</v>
      </c>
      <c r="G51" s="3" t="s">
        <v>35</v>
      </c>
      <c r="H51" s="2" t="s">
        <v>22</v>
      </c>
      <c r="I51" s="2" t="s">
        <v>36</v>
      </c>
      <c r="J51" s="2" t="s">
        <v>37</v>
      </c>
      <c r="K51" s="2" t="s">
        <v>25</v>
      </c>
      <c r="L51" s="2" t="s">
        <v>26</v>
      </c>
      <c r="M51" s="2" t="s">
        <v>43</v>
      </c>
      <c r="N51" s="2">
        <v>2</v>
      </c>
      <c r="O51" s="8">
        <v>1252</v>
      </c>
      <c r="P51" s="8">
        <v>2295</v>
      </c>
      <c r="Q51" s="8">
        <v>2086</v>
      </c>
      <c r="R51" s="8">
        <f>N51*O51</f>
        <v>2504</v>
      </c>
      <c r="S51" s="8">
        <f>N51*P51</f>
        <v>4590</v>
      </c>
    </row>
    <row r="52" spans="1:19">
      <c r="A52" s="6" t="s">
        <v>109</v>
      </c>
      <c r="B52" s="7">
        <v>44546</v>
      </c>
      <c r="C52" s="2">
        <v>16</v>
      </c>
      <c r="D52" s="2" t="s">
        <v>20</v>
      </c>
      <c r="E52" s="2">
        <v>2021</v>
      </c>
      <c r="F52" s="2">
        <v>38</v>
      </c>
      <c r="G52" s="3" t="s">
        <v>21</v>
      </c>
      <c r="H52" s="2" t="s">
        <v>28</v>
      </c>
      <c r="I52" s="2" t="s">
        <v>36</v>
      </c>
      <c r="J52" s="2" t="s">
        <v>37</v>
      </c>
      <c r="K52" s="2" t="s">
        <v>25</v>
      </c>
      <c r="L52" s="2" t="s">
        <v>26</v>
      </c>
      <c r="M52" s="2" t="s">
        <v>43</v>
      </c>
      <c r="N52" s="2">
        <v>2</v>
      </c>
      <c r="O52" s="8">
        <v>1252</v>
      </c>
      <c r="P52" s="8">
        <v>2295</v>
      </c>
      <c r="Q52" s="8">
        <v>2086</v>
      </c>
      <c r="R52" s="8">
        <f>N52*O52</f>
        <v>2504</v>
      </c>
      <c r="S52" s="8">
        <f>N52*P52</f>
        <v>4590</v>
      </c>
    </row>
    <row r="53" spans="1:19">
      <c r="A53" s="6" t="s">
        <v>110</v>
      </c>
      <c r="B53" s="7">
        <v>44546</v>
      </c>
      <c r="C53" s="2">
        <v>16</v>
      </c>
      <c r="D53" s="2" t="s">
        <v>20</v>
      </c>
      <c r="E53" s="2">
        <v>2021</v>
      </c>
      <c r="F53" s="2">
        <v>27</v>
      </c>
      <c r="G53" s="3" t="s">
        <v>35</v>
      </c>
      <c r="H53" s="2" t="s">
        <v>22</v>
      </c>
      <c r="I53" s="2" t="s">
        <v>88</v>
      </c>
      <c r="J53" s="2" t="s">
        <v>111</v>
      </c>
      <c r="K53" s="2" t="s">
        <v>25</v>
      </c>
      <c r="L53" s="2" t="s">
        <v>26</v>
      </c>
      <c r="M53" s="2" t="s">
        <v>112</v>
      </c>
      <c r="N53" s="2">
        <v>1</v>
      </c>
      <c r="O53" s="8">
        <v>1266</v>
      </c>
      <c r="P53" s="8">
        <v>2320</v>
      </c>
      <c r="Q53" s="8">
        <v>1054</v>
      </c>
      <c r="R53" s="8">
        <f>N53*O53</f>
        <v>1266</v>
      </c>
      <c r="S53" s="8">
        <f>N53*P53</f>
        <v>2320</v>
      </c>
    </row>
    <row r="54" spans="1:19">
      <c r="A54" s="6" t="s">
        <v>113</v>
      </c>
      <c r="B54" s="7">
        <v>44547</v>
      </c>
      <c r="C54" s="2">
        <v>17</v>
      </c>
      <c r="D54" s="2" t="s">
        <v>20</v>
      </c>
      <c r="E54" s="2">
        <v>2021</v>
      </c>
      <c r="F54" s="2">
        <v>37</v>
      </c>
      <c r="G54" s="3" t="s">
        <v>21</v>
      </c>
      <c r="H54" s="2" t="s">
        <v>22</v>
      </c>
      <c r="I54" s="2" t="s">
        <v>23</v>
      </c>
      <c r="J54" s="2" t="s">
        <v>46</v>
      </c>
      <c r="K54" s="2" t="s">
        <v>25</v>
      </c>
      <c r="L54" s="2" t="s">
        <v>26</v>
      </c>
      <c r="M54" s="2" t="s">
        <v>54</v>
      </c>
      <c r="N54" s="2">
        <v>2</v>
      </c>
      <c r="O54" s="8">
        <v>1266</v>
      </c>
      <c r="P54" s="8">
        <v>2320</v>
      </c>
      <c r="Q54" s="8">
        <v>2108</v>
      </c>
      <c r="R54" s="8">
        <f>N54*O54</f>
        <v>2532</v>
      </c>
      <c r="S54" s="8">
        <f>N54*P54</f>
        <v>4640</v>
      </c>
    </row>
    <row r="55" spans="1:19">
      <c r="A55" s="6" t="s">
        <v>114</v>
      </c>
      <c r="B55" s="7">
        <v>44547</v>
      </c>
      <c r="C55" s="2">
        <v>17</v>
      </c>
      <c r="D55" s="2" t="s">
        <v>20</v>
      </c>
      <c r="E55" s="2">
        <v>2021</v>
      </c>
      <c r="F55" s="2">
        <v>31</v>
      </c>
      <c r="G55" s="3" t="s">
        <v>35</v>
      </c>
      <c r="H55" s="2" t="s">
        <v>28</v>
      </c>
      <c r="I55" s="2" t="s">
        <v>36</v>
      </c>
      <c r="J55" s="2" t="s">
        <v>37</v>
      </c>
      <c r="K55" s="2" t="s">
        <v>25</v>
      </c>
      <c r="L55" s="2" t="s">
        <v>26</v>
      </c>
      <c r="M55" s="2" t="s">
        <v>38</v>
      </c>
      <c r="N55" s="2">
        <v>1</v>
      </c>
      <c r="O55" s="8">
        <v>420</v>
      </c>
      <c r="P55" s="8">
        <v>769</v>
      </c>
      <c r="Q55" s="8">
        <v>349</v>
      </c>
      <c r="R55" s="8">
        <f>N55*O55</f>
        <v>420</v>
      </c>
      <c r="S55" s="8">
        <f>N55*P55</f>
        <v>769</v>
      </c>
    </row>
    <row r="56" spans="1:19">
      <c r="A56" s="6" t="s">
        <v>115</v>
      </c>
      <c r="B56" s="7">
        <v>44547</v>
      </c>
      <c r="C56" s="2">
        <v>17</v>
      </c>
      <c r="D56" s="2" t="s">
        <v>20</v>
      </c>
      <c r="E56" s="2">
        <v>2021</v>
      </c>
      <c r="F56" s="2">
        <v>42</v>
      </c>
      <c r="G56" s="3" t="s">
        <v>21</v>
      </c>
      <c r="H56" s="2" t="s">
        <v>22</v>
      </c>
      <c r="I56" s="2" t="s">
        <v>50</v>
      </c>
      <c r="J56" s="2" t="s">
        <v>51</v>
      </c>
      <c r="K56" s="2" t="s">
        <v>25</v>
      </c>
      <c r="L56" s="2" t="s">
        <v>26</v>
      </c>
      <c r="M56" s="2" t="s">
        <v>112</v>
      </c>
      <c r="N56" s="2">
        <v>1</v>
      </c>
      <c r="O56" s="8">
        <v>1266</v>
      </c>
      <c r="P56" s="8">
        <v>2320</v>
      </c>
      <c r="Q56" s="8">
        <v>1054</v>
      </c>
      <c r="R56" s="8">
        <f>N56*O56</f>
        <v>1266</v>
      </c>
      <c r="S56" s="8">
        <f>N56*P56</f>
        <v>2320</v>
      </c>
    </row>
    <row r="57" spans="1:19">
      <c r="A57" s="6" t="s">
        <v>116</v>
      </c>
      <c r="B57" s="7">
        <v>44548</v>
      </c>
      <c r="C57" s="2">
        <v>18</v>
      </c>
      <c r="D57" s="2" t="s">
        <v>20</v>
      </c>
      <c r="E57" s="2">
        <v>2021</v>
      </c>
      <c r="F57" s="2">
        <v>35</v>
      </c>
      <c r="G57" s="3" t="s">
        <v>21</v>
      </c>
      <c r="H57" s="2" t="s">
        <v>22</v>
      </c>
      <c r="I57" s="2" t="s">
        <v>36</v>
      </c>
      <c r="J57" s="2" t="s">
        <v>37</v>
      </c>
      <c r="K57" s="2" t="s">
        <v>25</v>
      </c>
      <c r="L57" s="2" t="s">
        <v>26</v>
      </c>
      <c r="M57" s="2" t="s">
        <v>68</v>
      </c>
      <c r="N57" s="2">
        <v>4</v>
      </c>
      <c r="O57" s="8">
        <v>308</v>
      </c>
      <c r="P57" s="8">
        <v>565</v>
      </c>
      <c r="Q57" s="8">
        <v>1028</v>
      </c>
      <c r="R57" s="8">
        <f>N57*O57</f>
        <v>1232</v>
      </c>
      <c r="S57" s="8">
        <f>N57*P57</f>
        <v>2260</v>
      </c>
    </row>
    <row r="58" spans="1:19">
      <c r="A58" s="6" t="s">
        <v>117</v>
      </c>
      <c r="B58" s="7">
        <v>44548</v>
      </c>
      <c r="C58" s="2">
        <v>18</v>
      </c>
      <c r="D58" s="2" t="s">
        <v>20</v>
      </c>
      <c r="E58" s="2">
        <v>2021</v>
      </c>
      <c r="F58" s="2">
        <v>38</v>
      </c>
      <c r="G58" s="3" t="s">
        <v>21</v>
      </c>
      <c r="H58" s="2" t="s">
        <v>22</v>
      </c>
      <c r="I58" s="2" t="s">
        <v>50</v>
      </c>
      <c r="J58" s="2" t="s">
        <v>51</v>
      </c>
      <c r="K58" s="2" t="s">
        <v>25</v>
      </c>
      <c r="L58" s="2" t="s">
        <v>26</v>
      </c>
      <c r="M58" s="2" t="s">
        <v>112</v>
      </c>
      <c r="N58" s="2">
        <v>4</v>
      </c>
      <c r="O58" s="8">
        <v>1266</v>
      </c>
      <c r="P58" s="8">
        <v>2320</v>
      </c>
      <c r="Q58" s="8">
        <v>4216</v>
      </c>
      <c r="R58" s="8">
        <f>N58*O58</f>
        <v>5064</v>
      </c>
      <c r="S58" s="8">
        <f>N58*P58</f>
        <v>9280</v>
      </c>
    </row>
    <row r="59" spans="1:19">
      <c r="A59" s="6" t="s">
        <v>118</v>
      </c>
      <c r="B59" s="7">
        <v>44548</v>
      </c>
      <c r="C59" s="2">
        <v>18</v>
      </c>
      <c r="D59" s="2" t="s">
        <v>20</v>
      </c>
      <c r="E59" s="2">
        <v>2021</v>
      </c>
      <c r="F59" s="2">
        <v>24</v>
      </c>
      <c r="G59" s="3" t="s">
        <v>42</v>
      </c>
      <c r="H59" s="2" t="s">
        <v>22</v>
      </c>
      <c r="I59" s="2" t="s">
        <v>88</v>
      </c>
      <c r="J59" s="2" t="s">
        <v>119</v>
      </c>
      <c r="K59" s="2" t="s">
        <v>25</v>
      </c>
      <c r="L59" s="2" t="s">
        <v>26</v>
      </c>
      <c r="M59" s="2" t="s">
        <v>54</v>
      </c>
      <c r="N59" s="2">
        <v>3</v>
      </c>
      <c r="O59" s="8">
        <v>1266</v>
      </c>
      <c r="P59" s="8">
        <v>2320</v>
      </c>
      <c r="Q59" s="8">
        <v>3162</v>
      </c>
      <c r="R59" s="8">
        <f>N59*O59</f>
        <v>3798</v>
      </c>
      <c r="S59" s="8">
        <f>N59*P59</f>
        <v>6960</v>
      </c>
    </row>
    <row r="60" spans="1:19">
      <c r="A60" s="6" t="s">
        <v>120</v>
      </c>
      <c r="B60" s="7">
        <v>44548</v>
      </c>
      <c r="C60" s="2">
        <v>18</v>
      </c>
      <c r="D60" s="2" t="s">
        <v>20</v>
      </c>
      <c r="E60" s="2">
        <v>2021</v>
      </c>
      <c r="F60" s="2">
        <v>26</v>
      </c>
      <c r="G60" s="3" t="s">
        <v>35</v>
      </c>
      <c r="H60" s="2" t="s">
        <v>22</v>
      </c>
      <c r="I60" s="2" t="s">
        <v>29</v>
      </c>
      <c r="J60" s="2" t="s">
        <v>30</v>
      </c>
      <c r="K60" s="2" t="s">
        <v>25</v>
      </c>
      <c r="L60" s="2" t="s">
        <v>26</v>
      </c>
      <c r="M60" s="2" t="s">
        <v>38</v>
      </c>
      <c r="N60" s="2">
        <v>3</v>
      </c>
      <c r="O60" s="8">
        <v>420</v>
      </c>
      <c r="P60" s="8">
        <v>769</v>
      </c>
      <c r="Q60" s="8">
        <v>1047</v>
      </c>
      <c r="R60" s="8">
        <f>N60*O60</f>
        <v>1260</v>
      </c>
      <c r="S60" s="8">
        <f>N60*P60</f>
        <v>2307</v>
      </c>
    </row>
    <row r="61" spans="1:19">
      <c r="A61" s="6" t="s">
        <v>121</v>
      </c>
      <c r="B61" s="7">
        <v>44548</v>
      </c>
      <c r="C61" s="2">
        <v>18</v>
      </c>
      <c r="D61" s="2" t="s">
        <v>20</v>
      </c>
      <c r="E61" s="2">
        <v>2021</v>
      </c>
      <c r="F61" s="2">
        <v>39</v>
      </c>
      <c r="G61" s="3" t="s">
        <v>21</v>
      </c>
      <c r="H61" s="2" t="s">
        <v>28</v>
      </c>
      <c r="I61" s="2" t="s">
        <v>23</v>
      </c>
      <c r="J61" s="2" t="s">
        <v>24</v>
      </c>
      <c r="K61" s="2" t="s">
        <v>25</v>
      </c>
      <c r="L61" s="2" t="s">
        <v>26</v>
      </c>
      <c r="M61" s="2" t="s">
        <v>61</v>
      </c>
      <c r="N61" s="2">
        <v>3</v>
      </c>
      <c r="O61" s="8">
        <v>1252</v>
      </c>
      <c r="P61" s="8">
        <v>2295</v>
      </c>
      <c r="Q61" s="8">
        <v>3129</v>
      </c>
      <c r="R61" s="8">
        <f>N61*O61</f>
        <v>3756</v>
      </c>
      <c r="S61" s="8">
        <f>N61*P61</f>
        <v>6885</v>
      </c>
    </row>
    <row r="62" spans="1:19">
      <c r="A62" s="6" t="s">
        <v>122</v>
      </c>
      <c r="B62" s="7">
        <v>44548</v>
      </c>
      <c r="C62" s="2">
        <v>18</v>
      </c>
      <c r="D62" s="2" t="s">
        <v>20</v>
      </c>
      <c r="E62" s="2">
        <v>2021</v>
      </c>
      <c r="F62" s="2">
        <v>26</v>
      </c>
      <c r="G62" s="3" t="s">
        <v>35</v>
      </c>
      <c r="H62" s="2" t="s">
        <v>28</v>
      </c>
      <c r="I62" s="2" t="s">
        <v>88</v>
      </c>
      <c r="J62" s="2" t="s">
        <v>89</v>
      </c>
      <c r="K62" s="2" t="s">
        <v>25</v>
      </c>
      <c r="L62" s="2" t="s">
        <v>26</v>
      </c>
      <c r="M62" s="2" t="s">
        <v>27</v>
      </c>
      <c r="N62" s="2">
        <v>1</v>
      </c>
      <c r="O62" s="8">
        <v>1252</v>
      </c>
      <c r="P62" s="8">
        <v>2295</v>
      </c>
      <c r="Q62" s="8">
        <v>1043</v>
      </c>
      <c r="R62" s="8">
        <f>N62*O62</f>
        <v>1252</v>
      </c>
      <c r="S62" s="8">
        <f>N62*P62</f>
        <v>2295</v>
      </c>
    </row>
    <row r="63" spans="1:19">
      <c r="A63" s="6" t="s">
        <v>123</v>
      </c>
      <c r="B63" s="7">
        <v>44548</v>
      </c>
      <c r="C63" s="2">
        <v>18</v>
      </c>
      <c r="D63" s="2" t="s">
        <v>20</v>
      </c>
      <c r="E63" s="2">
        <v>2021</v>
      </c>
      <c r="F63" s="2">
        <v>36</v>
      </c>
      <c r="G63" s="3" t="s">
        <v>21</v>
      </c>
      <c r="H63" s="2" t="s">
        <v>28</v>
      </c>
      <c r="I63" s="2" t="s">
        <v>23</v>
      </c>
      <c r="J63" s="2" t="s">
        <v>46</v>
      </c>
      <c r="K63" s="2" t="s">
        <v>25</v>
      </c>
      <c r="L63" s="2" t="s">
        <v>26</v>
      </c>
      <c r="M63" s="2" t="s">
        <v>54</v>
      </c>
      <c r="N63" s="2">
        <v>1</v>
      </c>
      <c r="O63" s="8">
        <v>1266</v>
      </c>
      <c r="P63" s="8">
        <v>2320</v>
      </c>
      <c r="Q63" s="8">
        <v>1054</v>
      </c>
      <c r="R63" s="8">
        <f>N63*O63</f>
        <v>1266</v>
      </c>
      <c r="S63" s="8">
        <f>N63*P63</f>
        <v>2320</v>
      </c>
    </row>
    <row r="64" spans="1:19">
      <c r="A64" s="6" t="s">
        <v>124</v>
      </c>
      <c r="B64" s="7">
        <v>44549</v>
      </c>
      <c r="C64" s="2">
        <v>19</v>
      </c>
      <c r="D64" s="2" t="s">
        <v>20</v>
      </c>
      <c r="E64" s="2">
        <v>2021</v>
      </c>
      <c r="F64" s="2">
        <v>17</v>
      </c>
      <c r="G64" s="3" t="s">
        <v>42</v>
      </c>
      <c r="H64" s="2" t="s">
        <v>28</v>
      </c>
      <c r="I64" s="2" t="s">
        <v>88</v>
      </c>
      <c r="J64" s="2" t="s">
        <v>125</v>
      </c>
      <c r="K64" s="2" t="s">
        <v>25</v>
      </c>
      <c r="L64" s="2" t="s">
        <v>26</v>
      </c>
      <c r="M64" s="2" t="s">
        <v>112</v>
      </c>
      <c r="N64" s="2">
        <v>4</v>
      </c>
      <c r="O64" s="8">
        <v>1266</v>
      </c>
      <c r="P64" s="8">
        <v>2320</v>
      </c>
      <c r="Q64" s="8">
        <v>4216</v>
      </c>
      <c r="R64" s="8">
        <f>N64*O64</f>
        <v>5064</v>
      </c>
      <c r="S64" s="8">
        <f>N64*P64</f>
        <v>9280</v>
      </c>
    </row>
    <row r="65" spans="1:19">
      <c r="A65" s="6" t="s">
        <v>126</v>
      </c>
      <c r="B65" s="7">
        <v>44549</v>
      </c>
      <c r="C65" s="2">
        <v>19</v>
      </c>
      <c r="D65" s="2" t="s">
        <v>20</v>
      </c>
      <c r="E65" s="2">
        <v>2021</v>
      </c>
      <c r="F65" s="2">
        <v>19</v>
      </c>
      <c r="G65" s="3" t="s">
        <v>42</v>
      </c>
      <c r="H65" s="2" t="s">
        <v>22</v>
      </c>
      <c r="I65" s="2" t="s">
        <v>36</v>
      </c>
      <c r="J65" s="2" t="s">
        <v>75</v>
      </c>
      <c r="K65" s="2" t="s">
        <v>25</v>
      </c>
      <c r="L65" s="2" t="s">
        <v>26</v>
      </c>
      <c r="M65" s="2" t="s">
        <v>127</v>
      </c>
      <c r="N65" s="2">
        <v>4</v>
      </c>
      <c r="O65" s="8">
        <v>295</v>
      </c>
      <c r="P65" s="8">
        <v>540</v>
      </c>
      <c r="Q65" s="8">
        <v>980</v>
      </c>
      <c r="R65" s="8">
        <f>N65*O65</f>
        <v>1180</v>
      </c>
      <c r="S65" s="8">
        <f>N65*P65</f>
        <v>2160</v>
      </c>
    </row>
    <row r="66" spans="1:19">
      <c r="A66" s="6" t="s">
        <v>128</v>
      </c>
      <c r="B66" s="7">
        <v>44549</v>
      </c>
      <c r="C66" s="2">
        <v>19</v>
      </c>
      <c r="D66" s="2" t="s">
        <v>20</v>
      </c>
      <c r="E66" s="2">
        <v>2021</v>
      </c>
      <c r="F66" s="2">
        <v>25</v>
      </c>
      <c r="G66" s="3" t="s">
        <v>35</v>
      </c>
      <c r="H66" s="2" t="s">
        <v>28</v>
      </c>
      <c r="I66" s="2" t="s">
        <v>88</v>
      </c>
      <c r="J66" s="2" t="s">
        <v>89</v>
      </c>
      <c r="K66" s="2" t="s">
        <v>25</v>
      </c>
      <c r="L66" s="2" t="s">
        <v>26</v>
      </c>
      <c r="M66" s="2" t="s">
        <v>43</v>
      </c>
      <c r="N66" s="2">
        <v>4</v>
      </c>
      <c r="O66" s="8">
        <v>1252</v>
      </c>
      <c r="P66" s="8">
        <v>2295</v>
      </c>
      <c r="Q66" s="8">
        <v>4172</v>
      </c>
      <c r="R66" s="8">
        <f>N66*O66</f>
        <v>5008</v>
      </c>
      <c r="S66" s="8">
        <f>N66*P66</f>
        <v>9180</v>
      </c>
    </row>
    <row r="67" spans="1:19">
      <c r="A67" s="6" t="s">
        <v>129</v>
      </c>
      <c r="B67" s="7">
        <v>44549</v>
      </c>
      <c r="C67" s="2">
        <v>19</v>
      </c>
      <c r="D67" s="2" t="s">
        <v>20</v>
      </c>
      <c r="E67" s="2">
        <v>2021</v>
      </c>
      <c r="F67" s="2">
        <v>35</v>
      </c>
      <c r="G67" s="3" t="s">
        <v>21</v>
      </c>
      <c r="H67" s="2" t="s">
        <v>22</v>
      </c>
      <c r="I67" s="2" t="s">
        <v>23</v>
      </c>
      <c r="J67" s="2" t="s">
        <v>71</v>
      </c>
      <c r="K67" s="2" t="s">
        <v>25</v>
      </c>
      <c r="L67" s="2" t="s">
        <v>26</v>
      </c>
      <c r="M67" s="2" t="s">
        <v>130</v>
      </c>
      <c r="N67" s="2">
        <v>4</v>
      </c>
      <c r="O67" s="8">
        <v>1898</v>
      </c>
      <c r="P67" s="8">
        <v>3375</v>
      </c>
      <c r="Q67" s="8">
        <v>5908</v>
      </c>
      <c r="R67" s="8">
        <f>N67*O67</f>
        <v>7592</v>
      </c>
      <c r="S67" s="8">
        <f>N67*P67</f>
        <v>13500</v>
      </c>
    </row>
    <row r="68" spans="1:19">
      <c r="A68" s="6" t="s">
        <v>131</v>
      </c>
      <c r="B68" s="7">
        <v>44549</v>
      </c>
      <c r="C68" s="2">
        <v>19</v>
      </c>
      <c r="D68" s="2" t="s">
        <v>20</v>
      </c>
      <c r="E68" s="2">
        <v>2021</v>
      </c>
      <c r="F68" s="2">
        <v>37</v>
      </c>
      <c r="G68" s="3" t="s">
        <v>21</v>
      </c>
      <c r="H68" s="2" t="s">
        <v>28</v>
      </c>
      <c r="I68" s="2" t="s">
        <v>23</v>
      </c>
      <c r="J68" s="2" t="s">
        <v>71</v>
      </c>
      <c r="K68" s="2" t="s">
        <v>25</v>
      </c>
      <c r="L68" s="2" t="s">
        <v>26</v>
      </c>
      <c r="M68" s="2" t="s">
        <v>43</v>
      </c>
      <c r="N68" s="2">
        <v>4</v>
      </c>
      <c r="O68" s="8">
        <v>1252</v>
      </c>
      <c r="P68" s="8">
        <v>2295</v>
      </c>
      <c r="Q68" s="8">
        <v>4172</v>
      </c>
      <c r="R68" s="8">
        <f>N68*O68</f>
        <v>5008</v>
      </c>
      <c r="S68" s="8">
        <f>N68*P68</f>
        <v>9180</v>
      </c>
    </row>
    <row r="69" spans="1:19">
      <c r="A69" s="6" t="s">
        <v>132</v>
      </c>
      <c r="B69" s="7">
        <v>44549</v>
      </c>
      <c r="C69" s="2">
        <v>19</v>
      </c>
      <c r="D69" s="2" t="s">
        <v>20</v>
      </c>
      <c r="E69" s="2">
        <v>2021</v>
      </c>
      <c r="F69" s="2">
        <v>39</v>
      </c>
      <c r="G69" s="3" t="s">
        <v>21</v>
      </c>
      <c r="H69" s="2" t="s">
        <v>22</v>
      </c>
      <c r="I69" s="2" t="s">
        <v>23</v>
      </c>
      <c r="J69" s="2" t="s">
        <v>24</v>
      </c>
      <c r="K69" s="2" t="s">
        <v>25</v>
      </c>
      <c r="L69" s="2" t="s">
        <v>26</v>
      </c>
      <c r="M69" s="2" t="s">
        <v>27</v>
      </c>
      <c r="N69" s="2">
        <v>4</v>
      </c>
      <c r="O69" s="8">
        <v>1252</v>
      </c>
      <c r="P69" s="8">
        <v>2295</v>
      </c>
      <c r="Q69" s="8">
        <v>4172</v>
      </c>
      <c r="R69" s="8">
        <f>N69*O69</f>
        <v>5008</v>
      </c>
      <c r="S69" s="8">
        <f>N69*P69</f>
        <v>9180</v>
      </c>
    </row>
    <row r="70" spans="1:19">
      <c r="A70" s="6" t="s">
        <v>133</v>
      </c>
      <c r="B70" s="7">
        <v>44549</v>
      </c>
      <c r="C70" s="2">
        <v>19</v>
      </c>
      <c r="D70" s="2" t="s">
        <v>20</v>
      </c>
      <c r="E70" s="2">
        <v>2021</v>
      </c>
      <c r="F70" s="2">
        <v>63</v>
      </c>
      <c r="G70" s="3" t="s">
        <v>21</v>
      </c>
      <c r="H70" s="2" t="s">
        <v>22</v>
      </c>
      <c r="I70" s="2" t="s">
        <v>36</v>
      </c>
      <c r="J70" s="2" t="s">
        <v>53</v>
      </c>
      <c r="K70" s="2" t="s">
        <v>25</v>
      </c>
      <c r="L70" s="2" t="s">
        <v>26</v>
      </c>
      <c r="M70" s="2" t="s">
        <v>27</v>
      </c>
      <c r="N70" s="2">
        <v>4</v>
      </c>
      <c r="O70" s="8">
        <v>1252</v>
      </c>
      <c r="P70" s="8">
        <v>2295</v>
      </c>
      <c r="Q70" s="8">
        <v>4172</v>
      </c>
      <c r="R70" s="8">
        <f>N70*O70</f>
        <v>5008</v>
      </c>
      <c r="S70" s="8">
        <f>N70*P70</f>
        <v>9180</v>
      </c>
    </row>
    <row r="71" spans="1:19">
      <c r="A71" s="6" t="s">
        <v>134</v>
      </c>
      <c r="B71" s="7">
        <v>44549</v>
      </c>
      <c r="C71" s="2">
        <v>19</v>
      </c>
      <c r="D71" s="2" t="s">
        <v>20</v>
      </c>
      <c r="E71" s="2">
        <v>2021</v>
      </c>
      <c r="F71" s="2">
        <v>18</v>
      </c>
      <c r="G71" s="3" t="s">
        <v>42</v>
      </c>
      <c r="H71" s="2" t="s">
        <v>28</v>
      </c>
      <c r="I71" s="2" t="s">
        <v>36</v>
      </c>
      <c r="J71" s="2" t="s">
        <v>135</v>
      </c>
      <c r="K71" s="2" t="s">
        <v>25</v>
      </c>
      <c r="L71" s="2" t="s">
        <v>26</v>
      </c>
      <c r="M71" s="2" t="s">
        <v>83</v>
      </c>
      <c r="N71" s="2">
        <v>2</v>
      </c>
      <c r="O71" s="8">
        <v>295</v>
      </c>
      <c r="P71" s="8">
        <v>540</v>
      </c>
      <c r="Q71" s="8">
        <v>490</v>
      </c>
      <c r="R71" s="8">
        <f>N71*O71</f>
        <v>590</v>
      </c>
      <c r="S71" s="8">
        <f>N71*P71</f>
        <v>1080</v>
      </c>
    </row>
    <row r="72" spans="1:19">
      <c r="A72" s="6" t="s">
        <v>136</v>
      </c>
      <c r="B72" s="7">
        <v>44549</v>
      </c>
      <c r="C72" s="2">
        <v>19</v>
      </c>
      <c r="D72" s="2" t="s">
        <v>20</v>
      </c>
      <c r="E72" s="2">
        <v>2021</v>
      </c>
      <c r="F72" s="2">
        <v>56</v>
      </c>
      <c r="G72" s="3" t="s">
        <v>21</v>
      </c>
      <c r="H72" s="2" t="s">
        <v>22</v>
      </c>
      <c r="I72" s="2" t="s">
        <v>50</v>
      </c>
      <c r="J72" s="2" t="s">
        <v>137</v>
      </c>
      <c r="K72" s="2" t="s">
        <v>25</v>
      </c>
      <c r="L72" s="2" t="s">
        <v>26</v>
      </c>
      <c r="M72" s="2" t="s">
        <v>27</v>
      </c>
      <c r="N72" s="2">
        <v>2</v>
      </c>
      <c r="O72" s="8">
        <v>1252</v>
      </c>
      <c r="P72" s="8">
        <v>2295</v>
      </c>
      <c r="Q72" s="8">
        <v>2086</v>
      </c>
      <c r="R72" s="8">
        <f>N72*O72</f>
        <v>2504</v>
      </c>
      <c r="S72" s="8">
        <f>N72*P72</f>
        <v>4590</v>
      </c>
    </row>
    <row r="73" spans="1:19">
      <c r="A73" s="6" t="s">
        <v>138</v>
      </c>
      <c r="B73" s="7">
        <v>44549</v>
      </c>
      <c r="C73" s="2">
        <v>19</v>
      </c>
      <c r="D73" s="2" t="s">
        <v>20</v>
      </c>
      <c r="E73" s="2">
        <v>2021</v>
      </c>
      <c r="F73" s="2">
        <v>39</v>
      </c>
      <c r="G73" s="3" t="s">
        <v>21</v>
      </c>
      <c r="H73" s="2" t="s">
        <v>22</v>
      </c>
      <c r="I73" s="2" t="s">
        <v>23</v>
      </c>
      <c r="J73" s="2" t="s">
        <v>46</v>
      </c>
      <c r="K73" s="2" t="s">
        <v>25</v>
      </c>
      <c r="L73" s="2" t="s">
        <v>26</v>
      </c>
      <c r="M73" s="2" t="s">
        <v>54</v>
      </c>
      <c r="N73" s="2">
        <v>1</v>
      </c>
      <c r="O73" s="8">
        <v>1266</v>
      </c>
      <c r="P73" s="8">
        <v>2320</v>
      </c>
      <c r="Q73" s="8">
        <v>1054</v>
      </c>
      <c r="R73" s="8">
        <f>N73*O73</f>
        <v>1266</v>
      </c>
      <c r="S73" s="8">
        <f>N73*P73</f>
        <v>2320</v>
      </c>
    </row>
    <row r="74" spans="1:19">
      <c r="A74" s="6" t="s">
        <v>139</v>
      </c>
      <c r="B74" s="7">
        <v>44550</v>
      </c>
      <c r="C74" s="2">
        <v>20</v>
      </c>
      <c r="D74" s="2" t="s">
        <v>20</v>
      </c>
      <c r="E74" s="2">
        <v>2021</v>
      </c>
      <c r="F74" s="2">
        <v>33</v>
      </c>
      <c r="G74" s="3" t="s">
        <v>35</v>
      </c>
      <c r="H74" s="2" t="s">
        <v>22</v>
      </c>
      <c r="I74" s="2" t="s">
        <v>36</v>
      </c>
      <c r="J74" s="2" t="s">
        <v>75</v>
      </c>
      <c r="K74" s="2" t="s">
        <v>25</v>
      </c>
      <c r="L74" s="2" t="s">
        <v>26</v>
      </c>
      <c r="M74" s="2" t="s">
        <v>76</v>
      </c>
      <c r="N74" s="2">
        <v>4</v>
      </c>
      <c r="O74" s="8">
        <v>1898</v>
      </c>
      <c r="P74" s="8">
        <v>3375</v>
      </c>
      <c r="Q74" s="8">
        <v>5908</v>
      </c>
      <c r="R74" s="8">
        <f>N74*O74</f>
        <v>7592</v>
      </c>
      <c r="S74" s="8">
        <f>N74*P74</f>
        <v>13500</v>
      </c>
    </row>
    <row r="75" spans="1:19">
      <c r="A75" s="6" t="s">
        <v>140</v>
      </c>
      <c r="B75" s="7">
        <v>44550</v>
      </c>
      <c r="C75" s="2">
        <v>20</v>
      </c>
      <c r="D75" s="2" t="s">
        <v>20</v>
      </c>
      <c r="E75" s="2">
        <v>2021</v>
      </c>
      <c r="F75" s="2">
        <v>57</v>
      </c>
      <c r="G75" s="3" t="s">
        <v>21</v>
      </c>
      <c r="H75" s="2" t="s">
        <v>28</v>
      </c>
      <c r="I75" s="2" t="s">
        <v>36</v>
      </c>
      <c r="J75" s="2" t="s">
        <v>53</v>
      </c>
      <c r="K75" s="2" t="s">
        <v>25</v>
      </c>
      <c r="L75" s="2" t="s">
        <v>26</v>
      </c>
      <c r="M75" s="2" t="s">
        <v>27</v>
      </c>
      <c r="N75" s="2">
        <v>4</v>
      </c>
      <c r="O75" s="8">
        <v>1252</v>
      </c>
      <c r="P75" s="8">
        <v>2295</v>
      </c>
      <c r="Q75" s="8">
        <v>4172</v>
      </c>
      <c r="R75" s="8">
        <f>N75*O75</f>
        <v>5008</v>
      </c>
      <c r="S75" s="8">
        <f>N75*P75</f>
        <v>9180</v>
      </c>
    </row>
    <row r="76" spans="1:19">
      <c r="A76" s="6" t="s">
        <v>141</v>
      </c>
      <c r="B76" s="7">
        <v>44550</v>
      </c>
      <c r="C76" s="2">
        <v>20</v>
      </c>
      <c r="D76" s="2" t="s">
        <v>20</v>
      </c>
      <c r="E76" s="2">
        <v>2021</v>
      </c>
      <c r="F76" s="2">
        <v>29</v>
      </c>
      <c r="G76" s="3" t="s">
        <v>35</v>
      </c>
      <c r="H76" s="2" t="s">
        <v>28</v>
      </c>
      <c r="I76" s="2" t="s">
        <v>58</v>
      </c>
      <c r="J76" s="2" t="s">
        <v>59</v>
      </c>
      <c r="K76" s="2" t="s">
        <v>25</v>
      </c>
      <c r="L76" s="2" t="s">
        <v>26</v>
      </c>
      <c r="M76" s="2" t="s">
        <v>142</v>
      </c>
      <c r="N76" s="2">
        <v>3</v>
      </c>
      <c r="O76" s="8">
        <v>295</v>
      </c>
      <c r="P76" s="8">
        <v>540</v>
      </c>
      <c r="Q76" s="8">
        <v>735</v>
      </c>
      <c r="R76" s="8">
        <f>N76*O76</f>
        <v>885</v>
      </c>
      <c r="S76" s="8">
        <f>N76*P76</f>
        <v>1620</v>
      </c>
    </row>
    <row r="77" spans="1:19">
      <c r="A77" s="6" t="s">
        <v>143</v>
      </c>
      <c r="B77" s="7">
        <v>44550</v>
      </c>
      <c r="C77" s="2">
        <v>20</v>
      </c>
      <c r="D77" s="2" t="s">
        <v>20</v>
      </c>
      <c r="E77" s="2">
        <v>2021</v>
      </c>
      <c r="F77" s="2">
        <v>35</v>
      </c>
      <c r="G77" s="3" t="s">
        <v>21</v>
      </c>
      <c r="H77" s="2" t="s">
        <v>22</v>
      </c>
      <c r="I77" s="2" t="s">
        <v>36</v>
      </c>
      <c r="J77" s="2" t="s">
        <v>53</v>
      </c>
      <c r="K77" s="2" t="s">
        <v>25</v>
      </c>
      <c r="L77" s="2" t="s">
        <v>26</v>
      </c>
      <c r="M77" s="2" t="s">
        <v>54</v>
      </c>
      <c r="N77" s="2">
        <v>1</v>
      </c>
      <c r="O77" s="8">
        <v>1266</v>
      </c>
      <c r="P77" s="8">
        <v>2320</v>
      </c>
      <c r="Q77" s="8">
        <v>1054</v>
      </c>
      <c r="R77" s="8">
        <f>N77*O77</f>
        <v>1266</v>
      </c>
      <c r="S77" s="8">
        <f>N77*P77</f>
        <v>2320</v>
      </c>
    </row>
    <row r="78" spans="1:19">
      <c r="A78" s="6" t="s">
        <v>144</v>
      </c>
      <c r="B78" s="7">
        <v>44550</v>
      </c>
      <c r="C78" s="2">
        <v>20</v>
      </c>
      <c r="D78" s="2" t="s">
        <v>20</v>
      </c>
      <c r="E78" s="2">
        <v>2021</v>
      </c>
      <c r="F78" s="2">
        <v>35</v>
      </c>
      <c r="G78" s="3" t="s">
        <v>21</v>
      </c>
      <c r="H78" s="2" t="s">
        <v>28</v>
      </c>
      <c r="I78" s="2" t="s">
        <v>36</v>
      </c>
      <c r="J78" s="2" t="s">
        <v>75</v>
      </c>
      <c r="K78" s="2" t="s">
        <v>25</v>
      </c>
      <c r="L78" s="2" t="s">
        <v>26</v>
      </c>
      <c r="M78" s="2" t="s">
        <v>54</v>
      </c>
      <c r="N78" s="2">
        <v>1</v>
      </c>
      <c r="O78" s="8">
        <v>1266</v>
      </c>
      <c r="P78" s="8">
        <v>2320</v>
      </c>
      <c r="Q78" s="8">
        <v>1054</v>
      </c>
      <c r="R78" s="8">
        <f>N78*O78</f>
        <v>1266</v>
      </c>
      <c r="S78" s="8">
        <f>N78*P78</f>
        <v>2320</v>
      </c>
    </row>
    <row r="79" spans="1:19">
      <c r="A79" s="6" t="s">
        <v>145</v>
      </c>
      <c r="B79" s="7">
        <v>44551</v>
      </c>
      <c r="C79" s="2">
        <v>21</v>
      </c>
      <c r="D79" s="2" t="s">
        <v>20</v>
      </c>
      <c r="E79" s="2">
        <v>2021</v>
      </c>
      <c r="F79" s="2">
        <v>26</v>
      </c>
      <c r="G79" s="3" t="s">
        <v>35</v>
      </c>
      <c r="H79" s="2" t="s">
        <v>28</v>
      </c>
      <c r="I79" s="2" t="s">
        <v>88</v>
      </c>
      <c r="J79" s="2" t="s">
        <v>146</v>
      </c>
      <c r="K79" s="2" t="s">
        <v>25</v>
      </c>
      <c r="L79" s="2" t="s">
        <v>26</v>
      </c>
      <c r="M79" s="2" t="s">
        <v>54</v>
      </c>
      <c r="N79" s="2">
        <v>3</v>
      </c>
      <c r="O79" s="8">
        <v>1266</v>
      </c>
      <c r="P79" s="8">
        <v>2320</v>
      </c>
      <c r="Q79" s="8">
        <v>3162</v>
      </c>
      <c r="R79" s="8">
        <f>N79*O79</f>
        <v>3798</v>
      </c>
      <c r="S79" s="8">
        <f>N79*P79</f>
        <v>6960</v>
      </c>
    </row>
    <row r="80" spans="1:19">
      <c r="A80" s="6" t="s">
        <v>147</v>
      </c>
      <c r="B80" s="7">
        <v>44551</v>
      </c>
      <c r="C80" s="2">
        <v>21</v>
      </c>
      <c r="D80" s="2" t="s">
        <v>20</v>
      </c>
      <c r="E80" s="2">
        <v>2021</v>
      </c>
      <c r="F80" s="2">
        <v>23</v>
      </c>
      <c r="G80" s="3" t="s">
        <v>42</v>
      </c>
      <c r="H80" s="2" t="s">
        <v>28</v>
      </c>
      <c r="I80" s="2" t="s">
        <v>29</v>
      </c>
      <c r="J80" s="2" t="s">
        <v>30</v>
      </c>
      <c r="K80" s="2" t="s">
        <v>25</v>
      </c>
      <c r="L80" s="2" t="s">
        <v>26</v>
      </c>
      <c r="M80" s="2" t="s">
        <v>33</v>
      </c>
      <c r="N80" s="2">
        <v>2</v>
      </c>
      <c r="O80" s="8">
        <v>420</v>
      </c>
      <c r="P80" s="8">
        <v>769</v>
      </c>
      <c r="Q80" s="8">
        <v>698</v>
      </c>
      <c r="R80" s="8">
        <f>N80*O80</f>
        <v>840</v>
      </c>
      <c r="S80" s="8">
        <f>N80*P80</f>
        <v>1538</v>
      </c>
    </row>
    <row r="81" spans="1:19">
      <c r="A81" s="6" t="s">
        <v>148</v>
      </c>
      <c r="B81" s="7">
        <v>44552</v>
      </c>
      <c r="C81" s="2">
        <v>22</v>
      </c>
      <c r="D81" s="2" t="s">
        <v>20</v>
      </c>
      <c r="E81" s="2">
        <v>2021</v>
      </c>
      <c r="F81" s="2">
        <v>30</v>
      </c>
      <c r="G81" s="3" t="s">
        <v>35</v>
      </c>
      <c r="H81" s="2" t="s">
        <v>22</v>
      </c>
      <c r="I81" s="2" t="s">
        <v>23</v>
      </c>
      <c r="J81" s="2" t="s">
        <v>46</v>
      </c>
      <c r="K81" s="2" t="s">
        <v>25</v>
      </c>
      <c r="L81" s="2" t="s">
        <v>26</v>
      </c>
      <c r="M81" s="2" t="s">
        <v>54</v>
      </c>
      <c r="N81" s="2">
        <v>3</v>
      </c>
      <c r="O81" s="8">
        <v>1266</v>
      </c>
      <c r="P81" s="8">
        <v>2320</v>
      </c>
      <c r="Q81" s="8">
        <v>3162</v>
      </c>
      <c r="R81" s="8">
        <f>N81*O81</f>
        <v>3798</v>
      </c>
      <c r="S81" s="8">
        <f>N81*P81</f>
        <v>6960</v>
      </c>
    </row>
    <row r="82" spans="1:19">
      <c r="A82" s="6" t="s">
        <v>149</v>
      </c>
      <c r="B82" s="7">
        <v>44552</v>
      </c>
      <c r="C82" s="2">
        <v>22</v>
      </c>
      <c r="D82" s="2" t="s">
        <v>20</v>
      </c>
      <c r="E82" s="2">
        <v>2021</v>
      </c>
      <c r="F82" s="2">
        <v>41</v>
      </c>
      <c r="G82" s="3" t="s">
        <v>21</v>
      </c>
      <c r="H82" s="2" t="s">
        <v>28</v>
      </c>
      <c r="I82" s="2" t="s">
        <v>23</v>
      </c>
      <c r="J82" s="2" t="s">
        <v>24</v>
      </c>
      <c r="K82" s="2" t="s">
        <v>25</v>
      </c>
      <c r="L82" s="2" t="s">
        <v>26</v>
      </c>
      <c r="M82" s="2" t="s">
        <v>61</v>
      </c>
      <c r="N82" s="2">
        <v>3</v>
      </c>
      <c r="O82" s="8">
        <v>1252</v>
      </c>
      <c r="P82" s="8">
        <v>2295</v>
      </c>
      <c r="Q82" s="8">
        <v>3129</v>
      </c>
      <c r="R82" s="8">
        <f>N82*O82</f>
        <v>3756</v>
      </c>
      <c r="S82" s="8">
        <f>N82*P82</f>
        <v>6885</v>
      </c>
    </row>
    <row r="83" spans="1:19">
      <c r="A83" s="6" t="s">
        <v>150</v>
      </c>
      <c r="B83" s="7">
        <v>44552</v>
      </c>
      <c r="C83" s="2">
        <v>22</v>
      </c>
      <c r="D83" s="2" t="s">
        <v>20</v>
      </c>
      <c r="E83" s="2">
        <v>2021</v>
      </c>
      <c r="F83" s="2">
        <v>19</v>
      </c>
      <c r="G83" s="3" t="s">
        <v>42</v>
      </c>
      <c r="H83" s="2" t="s">
        <v>22</v>
      </c>
      <c r="I83" s="2" t="s">
        <v>36</v>
      </c>
      <c r="J83" s="2" t="s">
        <v>37</v>
      </c>
      <c r="K83" s="2" t="s">
        <v>25</v>
      </c>
      <c r="L83" s="2" t="s">
        <v>26</v>
      </c>
      <c r="M83" s="2" t="s">
        <v>68</v>
      </c>
      <c r="N83" s="2">
        <v>1</v>
      </c>
      <c r="O83" s="8">
        <v>308</v>
      </c>
      <c r="P83" s="8">
        <v>565</v>
      </c>
      <c r="Q83" s="8">
        <v>257</v>
      </c>
      <c r="R83" s="8">
        <f>N83*O83</f>
        <v>308</v>
      </c>
      <c r="S83" s="8">
        <f>N83*P83</f>
        <v>565</v>
      </c>
    </row>
    <row r="84" spans="1:19">
      <c r="A84" s="6" t="s">
        <v>151</v>
      </c>
      <c r="B84" s="7">
        <v>44552</v>
      </c>
      <c r="C84" s="2">
        <v>22</v>
      </c>
      <c r="D84" s="2" t="s">
        <v>20</v>
      </c>
      <c r="E84" s="2">
        <v>2021</v>
      </c>
      <c r="F84" s="2">
        <v>25</v>
      </c>
      <c r="G84" s="3" t="s">
        <v>35</v>
      </c>
      <c r="H84" s="2" t="s">
        <v>28</v>
      </c>
      <c r="I84" s="2" t="s">
        <v>88</v>
      </c>
      <c r="J84" s="2" t="s">
        <v>89</v>
      </c>
      <c r="K84" s="2" t="s">
        <v>25</v>
      </c>
      <c r="L84" s="2" t="s">
        <v>26</v>
      </c>
      <c r="M84" s="2" t="s">
        <v>43</v>
      </c>
      <c r="N84" s="2">
        <v>1</v>
      </c>
      <c r="O84" s="8">
        <v>1252</v>
      </c>
      <c r="P84" s="8">
        <v>2295</v>
      </c>
      <c r="Q84" s="8">
        <v>1043</v>
      </c>
      <c r="R84" s="8">
        <f>N84*O84</f>
        <v>1252</v>
      </c>
      <c r="S84" s="8">
        <f>N84*P84</f>
        <v>2295</v>
      </c>
    </row>
    <row r="85" spans="1:19">
      <c r="A85" s="6" t="s">
        <v>152</v>
      </c>
      <c r="B85" s="7">
        <v>44552</v>
      </c>
      <c r="C85" s="2">
        <v>22</v>
      </c>
      <c r="D85" s="2" t="s">
        <v>20</v>
      </c>
      <c r="E85" s="2">
        <v>2021</v>
      </c>
      <c r="F85" s="2">
        <v>27</v>
      </c>
      <c r="G85" s="3" t="s">
        <v>35</v>
      </c>
      <c r="H85" s="2" t="s">
        <v>22</v>
      </c>
      <c r="I85" s="2" t="s">
        <v>58</v>
      </c>
      <c r="J85" s="2" t="s">
        <v>59</v>
      </c>
      <c r="K85" s="2" t="s">
        <v>25</v>
      </c>
      <c r="L85" s="2" t="s">
        <v>26</v>
      </c>
      <c r="M85" s="2" t="s">
        <v>27</v>
      </c>
      <c r="N85" s="2">
        <v>1</v>
      </c>
      <c r="O85" s="8">
        <v>1252</v>
      </c>
      <c r="P85" s="8">
        <v>2295</v>
      </c>
      <c r="Q85" s="8">
        <v>1043</v>
      </c>
      <c r="R85" s="8">
        <f>N85*O85</f>
        <v>1252</v>
      </c>
      <c r="S85" s="8">
        <f>N85*P85</f>
        <v>2295</v>
      </c>
    </row>
    <row r="86" spans="1:19">
      <c r="A86" s="6" t="s">
        <v>153</v>
      </c>
      <c r="B86" s="7">
        <v>44552</v>
      </c>
      <c r="C86" s="2">
        <v>22</v>
      </c>
      <c r="D86" s="2" t="s">
        <v>20</v>
      </c>
      <c r="E86" s="2">
        <v>2021</v>
      </c>
      <c r="F86" s="2">
        <v>41</v>
      </c>
      <c r="G86" s="3" t="s">
        <v>21</v>
      </c>
      <c r="H86" s="2" t="s">
        <v>28</v>
      </c>
      <c r="I86" s="2" t="s">
        <v>50</v>
      </c>
      <c r="J86" s="2" t="s">
        <v>137</v>
      </c>
      <c r="K86" s="2" t="s">
        <v>25</v>
      </c>
      <c r="L86" s="2" t="s">
        <v>26</v>
      </c>
      <c r="M86" s="2" t="s">
        <v>54</v>
      </c>
      <c r="N86" s="2">
        <v>1</v>
      </c>
      <c r="O86" s="8">
        <v>1266</v>
      </c>
      <c r="P86" s="8">
        <v>2320</v>
      </c>
      <c r="Q86" s="8">
        <v>1054</v>
      </c>
      <c r="R86" s="8">
        <f>N86*O86</f>
        <v>1266</v>
      </c>
      <c r="S86" s="8">
        <f>N86*P86</f>
        <v>2320</v>
      </c>
    </row>
    <row r="87" spans="1:19">
      <c r="A87" s="6" t="s">
        <v>154</v>
      </c>
      <c r="B87" s="7">
        <v>44553</v>
      </c>
      <c r="C87" s="2">
        <v>23</v>
      </c>
      <c r="D87" s="2" t="s">
        <v>20</v>
      </c>
      <c r="E87" s="2">
        <v>2021</v>
      </c>
      <c r="F87" s="2">
        <v>30</v>
      </c>
      <c r="G87" s="3" t="s">
        <v>35</v>
      </c>
      <c r="H87" s="2" t="s">
        <v>22</v>
      </c>
      <c r="I87" s="2" t="s">
        <v>23</v>
      </c>
      <c r="J87" s="2" t="s">
        <v>71</v>
      </c>
      <c r="K87" s="2" t="s">
        <v>25</v>
      </c>
      <c r="L87" s="2" t="s">
        <v>26</v>
      </c>
      <c r="M87" s="2" t="s">
        <v>31</v>
      </c>
      <c r="N87" s="2">
        <v>1</v>
      </c>
      <c r="O87" s="8">
        <v>1266</v>
      </c>
      <c r="P87" s="8">
        <v>2320</v>
      </c>
      <c r="Q87" s="8">
        <v>1054</v>
      </c>
      <c r="R87" s="8">
        <f>N87*O87</f>
        <v>1266</v>
      </c>
      <c r="S87" s="8">
        <f>N87*P87</f>
        <v>2320</v>
      </c>
    </row>
    <row r="88" spans="1:19">
      <c r="A88" s="6" t="s">
        <v>155</v>
      </c>
      <c r="B88" s="7">
        <v>44553</v>
      </c>
      <c r="C88" s="2">
        <v>23</v>
      </c>
      <c r="D88" s="2" t="s">
        <v>20</v>
      </c>
      <c r="E88" s="2">
        <v>2021</v>
      </c>
      <c r="F88" s="2">
        <v>31</v>
      </c>
      <c r="G88" s="3" t="s">
        <v>35</v>
      </c>
      <c r="H88" s="2" t="s">
        <v>22</v>
      </c>
      <c r="I88" s="2" t="s">
        <v>58</v>
      </c>
      <c r="J88" s="2" t="s">
        <v>59</v>
      </c>
      <c r="K88" s="2" t="s">
        <v>25</v>
      </c>
      <c r="L88" s="2" t="s">
        <v>26</v>
      </c>
      <c r="M88" s="2" t="s">
        <v>61</v>
      </c>
      <c r="N88" s="2">
        <v>1</v>
      </c>
      <c r="O88" s="8">
        <v>1252</v>
      </c>
      <c r="P88" s="8">
        <v>2295</v>
      </c>
      <c r="Q88" s="8">
        <v>1043</v>
      </c>
      <c r="R88" s="8">
        <f>N88*O88</f>
        <v>1252</v>
      </c>
      <c r="S88" s="8">
        <f>N88*P88</f>
        <v>2295</v>
      </c>
    </row>
    <row r="89" spans="1:19">
      <c r="A89" s="6" t="s">
        <v>156</v>
      </c>
      <c r="B89" s="7">
        <v>44553</v>
      </c>
      <c r="C89" s="2">
        <v>23</v>
      </c>
      <c r="D89" s="2" t="s">
        <v>20</v>
      </c>
      <c r="E89" s="2">
        <v>2021</v>
      </c>
      <c r="F89" s="2">
        <v>35</v>
      </c>
      <c r="G89" s="3" t="s">
        <v>21</v>
      </c>
      <c r="H89" s="2" t="s">
        <v>22</v>
      </c>
      <c r="I89" s="2" t="s">
        <v>23</v>
      </c>
      <c r="J89" s="2" t="s">
        <v>24</v>
      </c>
      <c r="K89" s="2" t="s">
        <v>25</v>
      </c>
      <c r="L89" s="2" t="s">
        <v>26</v>
      </c>
      <c r="M89" s="2" t="s">
        <v>73</v>
      </c>
      <c r="N89" s="2">
        <v>1</v>
      </c>
      <c r="O89" s="8">
        <v>295</v>
      </c>
      <c r="P89" s="8">
        <v>540</v>
      </c>
      <c r="Q89" s="8">
        <v>245</v>
      </c>
      <c r="R89" s="8">
        <f>N89*O89</f>
        <v>295</v>
      </c>
      <c r="S89" s="8">
        <f>N89*P89</f>
        <v>540</v>
      </c>
    </row>
    <row r="90" spans="1:19">
      <c r="A90" s="6" t="s">
        <v>157</v>
      </c>
      <c r="B90" s="7">
        <v>44554</v>
      </c>
      <c r="C90" s="2">
        <v>24</v>
      </c>
      <c r="D90" s="2" t="s">
        <v>20</v>
      </c>
      <c r="E90" s="2">
        <v>2021</v>
      </c>
      <c r="F90" s="2">
        <v>38</v>
      </c>
      <c r="G90" s="3" t="s">
        <v>21</v>
      </c>
      <c r="H90" s="2" t="s">
        <v>28</v>
      </c>
      <c r="I90" s="2" t="s">
        <v>36</v>
      </c>
      <c r="J90" s="2" t="s">
        <v>53</v>
      </c>
      <c r="K90" s="2" t="s">
        <v>25</v>
      </c>
      <c r="L90" s="2" t="s">
        <v>26</v>
      </c>
      <c r="M90" s="2" t="s">
        <v>61</v>
      </c>
      <c r="N90" s="2">
        <v>4</v>
      </c>
      <c r="O90" s="8">
        <v>1252</v>
      </c>
      <c r="P90" s="8">
        <v>2295</v>
      </c>
      <c r="Q90" s="8">
        <v>4172</v>
      </c>
      <c r="R90" s="8">
        <f>N90*O90</f>
        <v>5008</v>
      </c>
      <c r="S90" s="8">
        <f>N90*P90</f>
        <v>9180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33B5-6909-49AB-A76A-3161DAD84C85}">
  <dimension ref="A1:X90"/>
  <sheetViews>
    <sheetView tabSelected="1" zoomScale="85" zoomScaleNormal="85" workbookViewId="0">
      <selection activeCell="F1" sqref="F1"/>
    </sheetView>
  </sheetViews>
  <sheetFormatPr defaultRowHeight="15.6"/>
  <cols>
    <col min="1" max="1" width="11.8984375" bestFit="1" customWidth="1"/>
    <col min="2" max="2" width="9.69921875" bestFit="1" customWidth="1"/>
    <col min="3" max="3" width="3.8984375" bestFit="1" customWidth="1"/>
    <col min="4" max="4" width="8.59765625" bestFit="1" customWidth="1"/>
    <col min="5" max="5" width="4.59765625" bestFit="1" customWidth="1"/>
    <col min="6" max="6" width="12.5" bestFit="1" customWidth="1"/>
    <col min="7" max="7" width="16.8984375" bestFit="1" customWidth="1"/>
    <col min="8" max="8" width="15.3984375" bestFit="1" customWidth="1"/>
    <col min="9" max="9" width="12.8984375" style="22" bestFit="1" customWidth="1"/>
    <col min="10" max="10" width="16.8984375" bestFit="1" customWidth="1"/>
    <col min="11" max="11" width="15.5" bestFit="1" customWidth="1"/>
    <col min="12" max="12" width="12.69921875" bestFit="1" customWidth="1"/>
    <col min="13" max="13" width="21.3984375" bestFit="1" customWidth="1"/>
    <col min="14" max="14" width="13.69921875" bestFit="1" customWidth="1"/>
    <col min="15" max="15" width="9" bestFit="1" customWidth="1"/>
    <col min="16" max="16" width="10.09765625" bestFit="1" customWidth="1"/>
    <col min="17" max="18" width="8.8984375" bestFit="1" customWidth="1"/>
    <col min="19" max="19" width="9.8984375" bestFit="1" customWidth="1"/>
    <col min="20" max="20" width="16.19921875" bestFit="1" customWidth="1"/>
    <col min="21" max="21" width="10" bestFit="1" customWidth="1"/>
    <col min="22" max="22" width="8.09765625" bestFit="1" customWidth="1"/>
    <col min="23" max="23" width="10.5" bestFit="1" customWidth="1"/>
    <col min="24" max="24" width="10.59765625" bestFit="1" customWidth="1"/>
  </cols>
  <sheetData>
    <row r="1" spans="1:24">
      <c r="A1" s="14" t="s">
        <v>0</v>
      </c>
      <c r="B1" s="14" t="s">
        <v>1</v>
      </c>
      <c r="C1" s="14" t="s">
        <v>2</v>
      </c>
      <c r="D1" s="14" t="s">
        <v>3</v>
      </c>
      <c r="E1" s="14" t="s">
        <v>4</v>
      </c>
      <c r="F1" s="14" t="s">
        <v>5</v>
      </c>
      <c r="G1" s="15" t="s">
        <v>6</v>
      </c>
      <c r="H1" s="14" t="s">
        <v>7</v>
      </c>
      <c r="I1" s="18" t="s">
        <v>8</v>
      </c>
      <c r="J1" s="14" t="s">
        <v>9</v>
      </c>
      <c r="K1" s="14" t="s">
        <v>10</v>
      </c>
      <c r="L1" s="14" t="s">
        <v>11</v>
      </c>
      <c r="M1" s="14" t="s">
        <v>12</v>
      </c>
      <c r="N1" s="14" t="s">
        <v>13</v>
      </c>
      <c r="O1" s="15" t="s">
        <v>14</v>
      </c>
      <c r="P1" s="14" t="s">
        <v>15</v>
      </c>
      <c r="Q1" s="14" t="s">
        <v>16</v>
      </c>
      <c r="R1" s="14" t="s">
        <v>17</v>
      </c>
      <c r="S1" s="14" t="s">
        <v>18</v>
      </c>
      <c r="T1" s="14"/>
      <c r="U1" s="14"/>
      <c r="V1" s="28"/>
      <c r="W1" s="29"/>
      <c r="X1" s="30"/>
    </row>
    <row r="2" spans="1:24">
      <c r="A2" s="6" t="s">
        <v>19</v>
      </c>
      <c r="B2" s="7">
        <v>44531</v>
      </c>
      <c r="C2" s="2">
        <v>1</v>
      </c>
      <c r="D2" s="2" t="s">
        <v>20</v>
      </c>
      <c r="E2" s="2">
        <v>2021</v>
      </c>
      <c r="F2" s="2">
        <v>39</v>
      </c>
      <c r="G2" s="3" t="s">
        <v>21</v>
      </c>
      <c r="H2" s="2" t="s">
        <v>159</v>
      </c>
      <c r="I2" s="19" t="s">
        <v>23</v>
      </c>
      <c r="J2" s="2" t="s">
        <v>24</v>
      </c>
      <c r="K2" s="2" t="s">
        <v>25</v>
      </c>
      <c r="L2" s="2" t="s">
        <v>26</v>
      </c>
      <c r="M2" s="2" t="s">
        <v>27</v>
      </c>
      <c r="N2" s="2">
        <v>4</v>
      </c>
      <c r="O2" s="8">
        <v>1252</v>
      </c>
      <c r="P2" s="8">
        <v>2295</v>
      </c>
      <c r="Q2" s="8">
        <v>4172</v>
      </c>
      <c r="R2" s="8">
        <f>IFERROR(N2*O2,"NA")</f>
        <v>5008</v>
      </c>
      <c r="S2" s="8">
        <f>IFERROR(N2*P2,"NA")</f>
        <v>9180</v>
      </c>
      <c r="U2" s="23"/>
      <c r="V2" s="26"/>
      <c r="W2" s="27"/>
      <c r="X2" s="27"/>
    </row>
    <row r="3" spans="1:24">
      <c r="A3" s="6" t="s">
        <v>19</v>
      </c>
      <c r="B3" s="7">
        <v>44531</v>
      </c>
      <c r="C3" s="2">
        <v>1</v>
      </c>
      <c r="D3" s="2" t="s">
        <v>20</v>
      </c>
      <c r="E3" s="2">
        <v>2021</v>
      </c>
      <c r="F3" s="2">
        <v>44</v>
      </c>
      <c r="G3" s="3" t="s">
        <v>21</v>
      </c>
      <c r="H3" s="2" t="s">
        <v>160</v>
      </c>
      <c r="I3" s="19" t="s">
        <v>29</v>
      </c>
      <c r="J3" s="2" t="s">
        <v>30</v>
      </c>
      <c r="K3" s="2" t="s">
        <v>25</v>
      </c>
      <c r="L3" s="2" t="s">
        <v>26</v>
      </c>
      <c r="M3" s="2" t="s">
        <v>31</v>
      </c>
      <c r="N3" s="2">
        <v>1</v>
      </c>
      <c r="O3" s="8">
        <v>1266</v>
      </c>
      <c r="P3" s="8">
        <v>2320</v>
      </c>
      <c r="Q3" s="8">
        <v>1054</v>
      </c>
      <c r="R3" s="8">
        <f>IFERROR(N3*O3,"NA")</f>
        <v>1266</v>
      </c>
      <c r="S3" s="8">
        <f t="shared" ref="S3:S66" si="0">IFERROR(N3*P3,"NA")</f>
        <v>2320</v>
      </c>
      <c r="U3" s="23"/>
      <c r="V3" s="26"/>
      <c r="W3" s="27"/>
      <c r="X3" s="27"/>
    </row>
    <row r="4" spans="1:24">
      <c r="A4" s="6" t="s">
        <v>32</v>
      </c>
      <c r="B4" s="7">
        <v>44532</v>
      </c>
      <c r="C4" s="2">
        <v>2</v>
      </c>
      <c r="D4" s="2" t="s">
        <v>20</v>
      </c>
      <c r="E4" s="2">
        <v>2021</v>
      </c>
      <c r="F4" s="2">
        <v>37</v>
      </c>
      <c r="G4" s="3" t="s">
        <v>21</v>
      </c>
      <c r="H4" s="2" t="s">
        <v>160</v>
      </c>
      <c r="I4" s="19" t="s">
        <v>23</v>
      </c>
      <c r="J4" s="2" t="s">
        <v>24</v>
      </c>
      <c r="K4" s="2" t="s">
        <v>25</v>
      </c>
      <c r="L4" s="2" t="s">
        <v>26</v>
      </c>
      <c r="M4" s="2" t="s">
        <v>33</v>
      </c>
      <c r="N4" s="2">
        <v>2</v>
      </c>
      <c r="O4" s="8">
        <v>420</v>
      </c>
      <c r="P4" s="8">
        <v>769</v>
      </c>
      <c r="Q4" s="8">
        <v>698</v>
      </c>
      <c r="R4" s="8">
        <f t="shared" ref="R4:R66" si="1">IFERROR(N4*O4,"NA")</f>
        <v>840</v>
      </c>
      <c r="S4" s="8">
        <f t="shared" si="0"/>
        <v>1538</v>
      </c>
      <c r="U4" s="23"/>
      <c r="V4" s="26"/>
      <c r="W4" s="27"/>
      <c r="X4" s="27"/>
    </row>
    <row r="5" spans="1:24">
      <c r="A5" s="6" t="s">
        <v>34</v>
      </c>
      <c r="B5" s="7">
        <v>44532</v>
      </c>
      <c r="C5" s="2">
        <v>2</v>
      </c>
      <c r="D5" s="2" t="s">
        <v>20</v>
      </c>
      <c r="E5" s="2">
        <v>2021</v>
      </c>
      <c r="F5" s="2">
        <v>31</v>
      </c>
      <c r="G5" s="3" t="s">
        <v>35</v>
      </c>
      <c r="H5" s="2" t="s">
        <v>159</v>
      </c>
      <c r="I5" s="19" t="s">
        <v>36</v>
      </c>
      <c r="J5" s="2" t="s">
        <v>37</v>
      </c>
      <c r="K5" s="2" t="s">
        <v>25</v>
      </c>
      <c r="L5" s="2" t="s">
        <v>26</v>
      </c>
      <c r="M5" s="2" t="s">
        <v>38</v>
      </c>
      <c r="N5" s="2">
        <v>1</v>
      </c>
      <c r="O5" s="8">
        <v>420</v>
      </c>
      <c r="P5" s="8">
        <v>769</v>
      </c>
      <c r="Q5" s="8">
        <v>349</v>
      </c>
      <c r="R5" s="8">
        <f t="shared" si="1"/>
        <v>420</v>
      </c>
      <c r="S5" s="8">
        <f t="shared" si="0"/>
        <v>769</v>
      </c>
    </row>
    <row r="6" spans="1:24">
      <c r="A6" s="6" t="s">
        <v>39</v>
      </c>
      <c r="B6" s="7">
        <v>44533</v>
      </c>
      <c r="C6" s="2">
        <v>3</v>
      </c>
      <c r="D6" s="2" t="s">
        <v>20</v>
      </c>
      <c r="E6" s="2">
        <v>2021</v>
      </c>
      <c r="F6" s="2">
        <v>37</v>
      </c>
      <c r="G6" s="3" t="s">
        <v>21</v>
      </c>
      <c r="H6" s="2" t="s">
        <v>159</v>
      </c>
      <c r="I6" s="20" t="s">
        <v>23</v>
      </c>
      <c r="J6" s="2" t="s">
        <v>24</v>
      </c>
      <c r="K6" s="2" t="s">
        <v>25</v>
      </c>
      <c r="L6" s="2" t="s">
        <v>26</v>
      </c>
      <c r="M6" s="2" t="s">
        <v>27</v>
      </c>
      <c r="N6" s="2">
        <v>2</v>
      </c>
      <c r="O6" s="8">
        <v>0</v>
      </c>
      <c r="P6" s="8">
        <v>2295</v>
      </c>
      <c r="Q6" s="8">
        <v>2086</v>
      </c>
      <c r="R6" s="8">
        <f t="shared" si="1"/>
        <v>0</v>
      </c>
      <c r="S6" s="8">
        <f t="shared" si="0"/>
        <v>4590</v>
      </c>
    </row>
    <row r="7" spans="1:24">
      <c r="A7" s="6" t="s">
        <v>41</v>
      </c>
      <c r="B7" s="7">
        <v>44533</v>
      </c>
      <c r="C7" s="2">
        <v>3</v>
      </c>
      <c r="D7" s="2" t="s">
        <v>20</v>
      </c>
      <c r="E7" s="2">
        <v>2021</v>
      </c>
      <c r="F7" s="2">
        <v>24</v>
      </c>
      <c r="G7" s="3" t="s">
        <v>42</v>
      </c>
      <c r="H7" s="2" t="s">
        <v>159</v>
      </c>
      <c r="I7" s="19" t="s">
        <v>29</v>
      </c>
      <c r="J7" s="2" t="s">
        <v>30</v>
      </c>
      <c r="K7" s="2" t="s">
        <v>25</v>
      </c>
      <c r="L7" s="2" t="s">
        <v>26</v>
      </c>
      <c r="M7" s="2" t="s">
        <v>43</v>
      </c>
      <c r="N7" s="2">
        <v>1</v>
      </c>
      <c r="O7" s="8">
        <v>1252</v>
      </c>
      <c r="P7" s="8">
        <v>2295</v>
      </c>
      <c r="Q7" s="8">
        <v>1043</v>
      </c>
      <c r="R7" s="8">
        <f t="shared" si="1"/>
        <v>1252</v>
      </c>
      <c r="S7" s="8">
        <f t="shared" si="0"/>
        <v>2295</v>
      </c>
    </row>
    <row r="8" spans="1:24">
      <c r="A8" s="6" t="s">
        <v>44</v>
      </c>
      <c r="B8" s="7">
        <v>44533</v>
      </c>
      <c r="C8" s="2">
        <v>3</v>
      </c>
      <c r="D8" s="2" t="s">
        <v>20</v>
      </c>
      <c r="E8" s="2">
        <v>2021</v>
      </c>
      <c r="F8" s="2">
        <v>37</v>
      </c>
      <c r="G8" s="3" t="s">
        <v>21</v>
      </c>
      <c r="H8" s="2" t="s">
        <v>160</v>
      </c>
      <c r="I8" s="19" t="s">
        <v>45</v>
      </c>
      <c r="J8" s="2" t="s">
        <v>46</v>
      </c>
      <c r="K8" s="2" t="s">
        <v>25</v>
      </c>
      <c r="L8" s="2" t="s">
        <v>26</v>
      </c>
      <c r="M8" s="2" t="s">
        <v>27</v>
      </c>
      <c r="N8" s="2">
        <v>1</v>
      </c>
      <c r="O8" s="8">
        <v>1252</v>
      </c>
      <c r="P8" s="8">
        <v>2295</v>
      </c>
      <c r="Q8" s="8">
        <v>1043</v>
      </c>
      <c r="R8" s="8">
        <f t="shared" si="1"/>
        <v>1252</v>
      </c>
      <c r="S8" s="8">
        <f t="shared" si="0"/>
        <v>2295</v>
      </c>
    </row>
    <row r="9" spans="1:24">
      <c r="A9" s="10" t="s">
        <v>44</v>
      </c>
      <c r="B9" s="11">
        <v>44533</v>
      </c>
      <c r="C9" s="9">
        <v>3</v>
      </c>
      <c r="D9" s="9" t="s">
        <v>20</v>
      </c>
      <c r="E9" s="9">
        <v>2021</v>
      </c>
      <c r="F9" s="9">
        <v>37</v>
      </c>
      <c r="G9" s="12" t="s">
        <v>21</v>
      </c>
      <c r="H9" s="9" t="s">
        <v>160</v>
      </c>
      <c r="I9" s="21" t="s">
        <v>23</v>
      </c>
      <c r="J9" s="9" t="s">
        <v>46</v>
      </c>
      <c r="K9" s="9" t="s">
        <v>25</v>
      </c>
      <c r="L9" s="9" t="s">
        <v>26</v>
      </c>
      <c r="M9" s="9" t="s">
        <v>27</v>
      </c>
      <c r="N9" s="9">
        <v>1</v>
      </c>
      <c r="O9" s="13">
        <v>1252</v>
      </c>
      <c r="P9" s="13">
        <v>2295</v>
      </c>
      <c r="Q9" s="13">
        <v>1043</v>
      </c>
      <c r="R9" s="8">
        <f t="shared" si="1"/>
        <v>1252</v>
      </c>
      <c r="S9" s="8">
        <f t="shared" si="0"/>
        <v>2295</v>
      </c>
    </row>
    <row r="10" spans="1:24">
      <c r="A10" s="6" t="s">
        <v>47</v>
      </c>
      <c r="B10" s="7">
        <v>44534</v>
      </c>
      <c r="C10" s="2">
        <v>4</v>
      </c>
      <c r="D10" s="2" t="s">
        <v>20</v>
      </c>
      <c r="E10" s="2">
        <v>2021</v>
      </c>
      <c r="F10" s="2">
        <v>31</v>
      </c>
      <c r="G10" s="3" t="s">
        <v>35</v>
      </c>
      <c r="H10" s="2" t="s">
        <v>159</v>
      </c>
      <c r="I10" s="19" t="s">
        <v>36</v>
      </c>
      <c r="J10" s="2" t="s">
        <v>37</v>
      </c>
      <c r="K10" s="2" t="s">
        <v>25</v>
      </c>
      <c r="L10" s="2" t="s">
        <v>26</v>
      </c>
      <c r="M10" s="2" t="s">
        <v>38</v>
      </c>
      <c r="N10" s="2">
        <v>4</v>
      </c>
      <c r="O10" s="8">
        <v>420</v>
      </c>
      <c r="P10" s="8">
        <v>0</v>
      </c>
      <c r="Q10" s="8">
        <v>1396</v>
      </c>
      <c r="R10" s="8">
        <f t="shared" si="1"/>
        <v>1680</v>
      </c>
      <c r="S10" s="8">
        <f t="shared" si="0"/>
        <v>0</v>
      </c>
    </row>
    <row r="11" spans="1:24">
      <c r="A11" s="6" t="s">
        <v>48</v>
      </c>
      <c r="B11" s="7">
        <v>44535</v>
      </c>
      <c r="C11" s="2">
        <v>5</v>
      </c>
      <c r="D11" s="2" t="s">
        <v>20</v>
      </c>
      <c r="E11" s="2">
        <v>2021</v>
      </c>
      <c r="F11" s="2">
        <v>39</v>
      </c>
      <c r="G11" s="3" t="s">
        <v>21</v>
      </c>
      <c r="H11" s="2" t="s">
        <v>159</v>
      </c>
      <c r="I11" s="19" t="s">
        <v>23</v>
      </c>
      <c r="J11" s="2" t="s">
        <v>24</v>
      </c>
      <c r="K11" s="2" t="s">
        <v>25</v>
      </c>
      <c r="L11" s="2" t="s">
        <v>26</v>
      </c>
      <c r="M11" s="2" t="s">
        <v>27</v>
      </c>
      <c r="N11" s="2">
        <v>4</v>
      </c>
      <c r="O11" s="8">
        <v>1252</v>
      </c>
      <c r="P11" s="8">
        <v>2295</v>
      </c>
      <c r="Q11" s="8">
        <v>4172</v>
      </c>
      <c r="R11" s="8">
        <f t="shared" si="1"/>
        <v>5008</v>
      </c>
      <c r="S11" s="8">
        <f t="shared" si="0"/>
        <v>9180</v>
      </c>
    </row>
    <row r="12" spans="1:24">
      <c r="A12" s="6" t="s">
        <v>49</v>
      </c>
      <c r="B12" s="7">
        <v>44535</v>
      </c>
      <c r="C12" s="2">
        <v>5</v>
      </c>
      <c r="D12" s="2" t="s">
        <v>20</v>
      </c>
      <c r="E12" s="2">
        <v>2021</v>
      </c>
      <c r="F12" s="2">
        <v>42</v>
      </c>
      <c r="G12" s="3" t="s">
        <v>21</v>
      </c>
      <c r="H12" s="2" t="s">
        <v>160</v>
      </c>
      <c r="I12" s="19" t="s">
        <v>50</v>
      </c>
      <c r="J12" s="2" t="s">
        <v>51</v>
      </c>
      <c r="K12" s="2" t="s">
        <v>25</v>
      </c>
      <c r="L12" s="2" t="s">
        <v>26</v>
      </c>
      <c r="M12" s="2" t="s">
        <v>43</v>
      </c>
      <c r="N12" s="2">
        <v>4</v>
      </c>
      <c r="O12" s="8">
        <v>1252</v>
      </c>
      <c r="P12" s="8">
        <v>2295</v>
      </c>
      <c r="Q12" s="8">
        <v>4172</v>
      </c>
      <c r="R12" s="8">
        <f t="shared" si="1"/>
        <v>5008</v>
      </c>
      <c r="S12" s="8">
        <f t="shared" si="0"/>
        <v>9180</v>
      </c>
    </row>
    <row r="13" spans="1:24">
      <c r="A13" s="6" t="s">
        <v>52</v>
      </c>
      <c r="B13" s="7">
        <v>44535</v>
      </c>
      <c r="C13" s="2">
        <v>5</v>
      </c>
      <c r="D13" s="2" t="s">
        <v>20</v>
      </c>
      <c r="E13" s="2">
        <v>2021</v>
      </c>
      <c r="F13" s="2">
        <v>35</v>
      </c>
      <c r="G13" s="3" t="s">
        <v>21</v>
      </c>
      <c r="H13" s="2" t="s">
        <v>159</v>
      </c>
      <c r="I13" s="19" t="s">
        <v>36</v>
      </c>
      <c r="J13" s="2" t="s">
        <v>53</v>
      </c>
      <c r="K13" s="2" t="s">
        <v>25</v>
      </c>
      <c r="L13" s="2" t="s">
        <v>26</v>
      </c>
      <c r="M13" s="2" t="s">
        <v>54</v>
      </c>
      <c r="N13" s="2">
        <v>1</v>
      </c>
      <c r="O13" s="8">
        <v>1266</v>
      </c>
      <c r="P13" s="8">
        <v>2320</v>
      </c>
      <c r="Q13" s="8">
        <v>1054</v>
      </c>
      <c r="R13" s="8">
        <f t="shared" si="1"/>
        <v>1266</v>
      </c>
      <c r="S13" s="8">
        <f t="shared" si="0"/>
        <v>2320</v>
      </c>
    </row>
    <row r="14" spans="1:24">
      <c r="A14" s="6" t="s">
        <v>55</v>
      </c>
      <c r="B14" s="7">
        <v>44535</v>
      </c>
      <c r="C14" s="2">
        <v>5</v>
      </c>
      <c r="D14" s="2" t="s">
        <v>20</v>
      </c>
      <c r="E14" s="2">
        <v>2021</v>
      </c>
      <c r="F14" s="2">
        <v>37</v>
      </c>
      <c r="G14" s="3" t="s">
        <v>21</v>
      </c>
      <c r="H14" s="2" t="s">
        <v>159</v>
      </c>
      <c r="I14" s="19" t="s">
        <v>23</v>
      </c>
      <c r="J14" s="2" t="s">
        <v>24</v>
      </c>
      <c r="K14" s="2" t="s">
        <v>25</v>
      </c>
      <c r="L14" s="2" t="s">
        <v>26</v>
      </c>
      <c r="M14" s="2" t="s">
        <v>27</v>
      </c>
      <c r="N14" s="2">
        <v>1</v>
      </c>
      <c r="O14" s="8">
        <v>1252</v>
      </c>
      <c r="P14" s="8">
        <v>2295</v>
      </c>
      <c r="Q14" s="8">
        <v>1043</v>
      </c>
      <c r="R14" s="8">
        <f t="shared" si="1"/>
        <v>1252</v>
      </c>
      <c r="S14" s="8">
        <f t="shared" si="0"/>
        <v>2295</v>
      </c>
    </row>
    <row r="15" spans="1:24">
      <c r="A15" s="6" t="s">
        <v>56</v>
      </c>
      <c r="B15" s="7">
        <v>44536</v>
      </c>
      <c r="C15" s="2">
        <v>6</v>
      </c>
      <c r="D15" s="2" t="s">
        <v>20</v>
      </c>
      <c r="E15" s="2">
        <v>2021</v>
      </c>
      <c r="F15" s="2">
        <v>23</v>
      </c>
      <c r="G15" s="3" t="s">
        <v>42</v>
      </c>
      <c r="H15" s="2" t="s">
        <v>160</v>
      </c>
      <c r="I15" s="19" t="s">
        <v>29</v>
      </c>
      <c r="J15" s="2" t="s">
        <v>30</v>
      </c>
      <c r="K15" s="2" t="s">
        <v>25</v>
      </c>
      <c r="L15" s="2" t="s">
        <v>26</v>
      </c>
      <c r="M15" s="2" t="s">
        <v>33</v>
      </c>
      <c r="N15" s="2">
        <v>3</v>
      </c>
      <c r="O15" s="8">
        <v>420</v>
      </c>
      <c r="P15" s="8">
        <v>769</v>
      </c>
      <c r="Q15" s="8">
        <v>1047</v>
      </c>
      <c r="R15" s="8">
        <f t="shared" si="1"/>
        <v>1260</v>
      </c>
      <c r="S15" s="8">
        <f t="shared" si="0"/>
        <v>2307</v>
      </c>
    </row>
    <row r="16" spans="1:24">
      <c r="A16" s="6" t="s">
        <v>57</v>
      </c>
      <c r="B16" s="7">
        <v>44536</v>
      </c>
      <c r="C16" s="2">
        <v>6</v>
      </c>
      <c r="D16" s="2" t="s">
        <v>20</v>
      </c>
      <c r="E16" s="2">
        <v>2021</v>
      </c>
      <c r="F16" s="2">
        <v>27</v>
      </c>
      <c r="G16" s="3" t="s">
        <v>35</v>
      </c>
      <c r="H16" s="2" t="s">
        <v>160</v>
      </c>
      <c r="I16" s="19" t="s">
        <v>58</v>
      </c>
      <c r="J16" s="2" t="s">
        <v>59</v>
      </c>
      <c r="K16" s="2" t="s">
        <v>25</v>
      </c>
      <c r="L16" s="2" t="s">
        <v>26</v>
      </c>
      <c r="M16" s="2" t="s">
        <v>27</v>
      </c>
      <c r="N16" s="2">
        <v>1</v>
      </c>
      <c r="O16" s="8">
        <v>1252</v>
      </c>
      <c r="P16" s="8">
        <v>2295</v>
      </c>
      <c r="Q16" s="8">
        <v>1043</v>
      </c>
      <c r="R16" s="8">
        <f t="shared" si="1"/>
        <v>1252</v>
      </c>
      <c r="S16" s="8">
        <f t="shared" si="0"/>
        <v>2295</v>
      </c>
    </row>
    <row r="17" spans="1:19">
      <c r="A17" s="6" t="s">
        <v>60</v>
      </c>
      <c r="B17" s="7">
        <v>44536</v>
      </c>
      <c r="C17" s="2">
        <v>6</v>
      </c>
      <c r="D17" s="2" t="s">
        <v>20</v>
      </c>
      <c r="E17" s="2">
        <v>2021</v>
      </c>
      <c r="F17" s="2">
        <v>36</v>
      </c>
      <c r="G17" s="3" t="s">
        <v>21</v>
      </c>
      <c r="H17" s="2" t="s">
        <v>160</v>
      </c>
      <c r="I17" s="19" t="s">
        <v>36</v>
      </c>
      <c r="J17" s="2" t="s">
        <v>37</v>
      </c>
      <c r="K17" s="2" t="s">
        <v>25</v>
      </c>
      <c r="L17" s="2" t="s">
        <v>26</v>
      </c>
      <c r="M17" s="2" t="s">
        <v>61</v>
      </c>
      <c r="N17" s="2">
        <v>1</v>
      </c>
      <c r="O17" s="8">
        <v>1252</v>
      </c>
      <c r="P17" s="8">
        <v>2295</v>
      </c>
      <c r="Q17" s="8">
        <v>1043</v>
      </c>
      <c r="R17" s="8">
        <f t="shared" si="1"/>
        <v>1252</v>
      </c>
      <c r="S17" s="8">
        <f t="shared" si="0"/>
        <v>2295</v>
      </c>
    </row>
    <row r="18" spans="1:19">
      <c r="A18" s="6" t="s">
        <v>62</v>
      </c>
      <c r="B18" s="7">
        <v>44536</v>
      </c>
      <c r="C18" s="2">
        <v>6</v>
      </c>
      <c r="D18" s="2" t="s">
        <v>20</v>
      </c>
      <c r="E18" s="2">
        <v>2021</v>
      </c>
      <c r="F18" s="2">
        <v>47</v>
      </c>
      <c r="G18" s="3" t="s">
        <v>21</v>
      </c>
      <c r="H18" s="2" t="s">
        <v>160</v>
      </c>
      <c r="I18" s="19" t="s">
        <v>29</v>
      </c>
      <c r="J18" s="2" t="s">
        <v>30</v>
      </c>
      <c r="K18" s="2" t="s">
        <v>25</v>
      </c>
      <c r="L18" s="2" t="s">
        <v>26</v>
      </c>
      <c r="M18" s="2" t="s">
        <v>54</v>
      </c>
      <c r="N18" s="2">
        <v>1</v>
      </c>
      <c r="O18" s="8">
        <v>1266</v>
      </c>
      <c r="P18" s="8">
        <v>2320</v>
      </c>
      <c r="Q18" s="8">
        <v>1054</v>
      </c>
      <c r="R18" s="8">
        <f t="shared" si="1"/>
        <v>1266</v>
      </c>
      <c r="S18" s="8">
        <f t="shared" si="0"/>
        <v>2320</v>
      </c>
    </row>
    <row r="19" spans="1:19">
      <c r="A19" s="6" t="s">
        <v>63</v>
      </c>
      <c r="B19" s="7">
        <v>44537</v>
      </c>
      <c r="C19" s="2">
        <v>7</v>
      </c>
      <c r="D19" s="2" t="s">
        <v>64</v>
      </c>
      <c r="E19" s="2">
        <v>2021</v>
      </c>
      <c r="F19" s="2">
        <v>30</v>
      </c>
      <c r="G19" s="3" t="s">
        <v>35</v>
      </c>
      <c r="H19" s="2" t="s">
        <v>160</v>
      </c>
      <c r="I19" s="19" t="s">
        <v>23</v>
      </c>
      <c r="J19" s="2" t="s">
        <v>24</v>
      </c>
      <c r="K19" s="2" t="s">
        <v>25</v>
      </c>
      <c r="L19" s="2" t="s">
        <v>26</v>
      </c>
      <c r="M19" s="2" t="s">
        <v>65</v>
      </c>
      <c r="N19" s="2">
        <v>4</v>
      </c>
      <c r="O19" s="8">
        <v>420</v>
      </c>
      <c r="P19" s="8">
        <v>769</v>
      </c>
      <c r="Q19" s="8">
        <v>1396</v>
      </c>
      <c r="R19" s="8">
        <f t="shared" si="1"/>
        <v>1680</v>
      </c>
      <c r="S19" s="8">
        <f t="shared" si="0"/>
        <v>3076</v>
      </c>
    </row>
    <row r="20" spans="1:19">
      <c r="A20" s="6" t="s">
        <v>66</v>
      </c>
      <c r="B20" s="7">
        <v>44537</v>
      </c>
      <c r="C20" s="2">
        <v>7</v>
      </c>
      <c r="D20" s="2" t="s">
        <v>20</v>
      </c>
      <c r="E20" s="2">
        <v>2021</v>
      </c>
      <c r="F20" s="2">
        <v>38</v>
      </c>
      <c r="G20" s="3" t="s">
        <v>21</v>
      </c>
      <c r="H20" s="2" t="s">
        <v>160</v>
      </c>
      <c r="I20" s="19" t="s">
        <v>23</v>
      </c>
      <c r="J20" s="2" t="s">
        <v>24</v>
      </c>
      <c r="K20" s="2" t="s">
        <v>25</v>
      </c>
      <c r="L20" s="2" t="s">
        <v>26</v>
      </c>
      <c r="M20" s="2" t="s">
        <v>31</v>
      </c>
      <c r="N20" s="2">
        <v>2</v>
      </c>
      <c r="O20" s="8">
        <v>1266</v>
      </c>
      <c r="P20" s="8">
        <v>2320</v>
      </c>
      <c r="Q20" s="8">
        <v>2108</v>
      </c>
      <c r="R20" s="8">
        <f t="shared" si="1"/>
        <v>2532</v>
      </c>
      <c r="S20" s="8">
        <f t="shared" si="0"/>
        <v>4640</v>
      </c>
    </row>
    <row r="21" spans="1:19">
      <c r="A21" s="6" t="s">
        <v>67</v>
      </c>
      <c r="B21" s="7">
        <v>44538</v>
      </c>
      <c r="C21" s="2">
        <v>8</v>
      </c>
      <c r="D21" s="2" t="s">
        <v>20</v>
      </c>
      <c r="E21" s="2">
        <v>2021</v>
      </c>
      <c r="F21" s="2">
        <v>19</v>
      </c>
      <c r="G21" s="3" t="s">
        <v>42</v>
      </c>
      <c r="H21" s="2" t="s">
        <v>159</v>
      </c>
      <c r="I21" s="19" t="s">
        <v>36</v>
      </c>
      <c r="J21" s="2" t="s">
        <v>37</v>
      </c>
      <c r="K21" s="2" t="s">
        <v>25</v>
      </c>
      <c r="L21" s="2" t="s">
        <v>26</v>
      </c>
      <c r="M21" s="2" t="s">
        <v>68</v>
      </c>
      <c r="N21" s="2">
        <v>4</v>
      </c>
      <c r="O21" s="8">
        <v>308</v>
      </c>
      <c r="P21" s="8">
        <v>565</v>
      </c>
      <c r="Q21" s="8">
        <v>1028</v>
      </c>
      <c r="R21" s="8">
        <f t="shared" si="1"/>
        <v>1232</v>
      </c>
      <c r="S21" s="8">
        <f t="shared" si="0"/>
        <v>2260</v>
      </c>
    </row>
    <row r="22" spans="1:19">
      <c r="A22" s="6" t="s">
        <v>69</v>
      </c>
      <c r="B22" s="7">
        <v>44538</v>
      </c>
      <c r="C22" s="2">
        <v>8</v>
      </c>
      <c r="D22" s="2" t="s">
        <v>20</v>
      </c>
      <c r="E22" s="2">
        <v>2021</v>
      </c>
      <c r="F22" s="2">
        <v>30</v>
      </c>
      <c r="G22" s="3" t="s">
        <v>35</v>
      </c>
      <c r="H22" s="2" t="s">
        <v>159</v>
      </c>
      <c r="I22" s="19" t="s">
        <v>58</v>
      </c>
      <c r="J22" s="2" t="s">
        <v>59</v>
      </c>
      <c r="K22" s="2" t="s">
        <v>25</v>
      </c>
      <c r="L22" s="2" t="s">
        <v>26</v>
      </c>
      <c r="M22" s="2" t="s">
        <v>54</v>
      </c>
      <c r="N22" s="2">
        <v>4</v>
      </c>
      <c r="O22" s="8">
        <v>1266</v>
      </c>
      <c r="P22" s="8">
        <v>2320</v>
      </c>
      <c r="Q22" s="8">
        <v>4216</v>
      </c>
      <c r="R22" s="8">
        <f t="shared" si="1"/>
        <v>5064</v>
      </c>
      <c r="S22" s="8">
        <f t="shared" si="0"/>
        <v>9280</v>
      </c>
    </row>
    <row r="23" spans="1:19">
      <c r="A23" s="6" t="s">
        <v>70</v>
      </c>
      <c r="B23" s="7">
        <v>44538</v>
      </c>
      <c r="C23" s="2">
        <v>8</v>
      </c>
      <c r="D23" s="2" t="s">
        <v>20</v>
      </c>
      <c r="E23" s="2">
        <v>2021</v>
      </c>
      <c r="F23" s="2">
        <v>39</v>
      </c>
      <c r="G23" s="3" t="s">
        <v>21</v>
      </c>
      <c r="H23" s="2" t="s">
        <v>159</v>
      </c>
      <c r="I23" s="19" t="s">
        <v>23</v>
      </c>
      <c r="J23" s="2" t="s">
        <v>71</v>
      </c>
      <c r="K23" s="2" t="s">
        <v>25</v>
      </c>
      <c r="L23" s="2" t="s">
        <v>26</v>
      </c>
      <c r="M23" s="16" t="s">
        <v>158</v>
      </c>
      <c r="N23" s="2">
        <v>2</v>
      </c>
      <c r="O23" s="8">
        <v>1252</v>
      </c>
      <c r="P23" s="8">
        <v>2295</v>
      </c>
      <c r="Q23" s="8">
        <v>2086</v>
      </c>
      <c r="R23" s="8">
        <f t="shared" si="1"/>
        <v>2504</v>
      </c>
      <c r="S23" s="8">
        <f t="shared" si="0"/>
        <v>4590</v>
      </c>
    </row>
    <row r="24" spans="1:19">
      <c r="A24" s="6" t="s">
        <v>72</v>
      </c>
      <c r="B24" s="7">
        <v>44538</v>
      </c>
      <c r="C24" s="2">
        <v>8</v>
      </c>
      <c r="D24" s="2" t="s">
        <v>20</v>
      </c>
      <c r="E24" s="2">
        <v>2021</v>
      </c>
      <c r="F24" s="2">
        <v>35</v>
      </c>
      <c r="G24" s="3" t="s">
        <v>21</v>
      </c>
      <c r="H24" s="2" t="s">
        <v>159</v>
      </c>
      <c r="I24" s="19" t="s">
        <v>23</v>
      </c>
      <c r="J24" s="2" t="s">
        <v>24</v>
      </c>
      <c r="K24" s="2" t="s">
        <v>25</v>
      </c>
      <c r="L24" s="2" t="s">
        <v>26</v>
      </c>
      <c r="M24" s="2" t="s">
        <v>73</v>
      </c>
      <c r="N24" s="16" t="s">
        <v>158</v>
      </c>
      <c r="O24" s="8">
        <v>295</v>
      </c>
      <c r="P24" s="8">
        <v>540</v>
      </c>
      <c r="Q24" s="8">
        <v>245</v>
      </c>
      <c r="R24" s="8" t="str">
        <f t="shared" si="1"/>
        <v>NA</v>
      </c>
      <c r="S24" s="8" t="str">
        <f>IFERROR(N24*P24,"NA")</f>
        <v>NA</v>
      </c>
    </row>
    <row r="25" spans="1:19">
      <c r="A25" s="6" t="s">
        <v>74</v>
      </c>
      <c r="B25" s="7">
        <v>44539</v>
      </c>
      <c r="C25" s="2">
        <v>9</v>
      </c>
      <c r="D25" s="2" t="s">
        <v>20</v>
      </c>
      <c r="E25" s="2">
        <v>2021</v>
      </c>
      <c r="F25" s="2">
        <v>33</v>
      </c>
      <c r="G25" s="3" t="s">
        <v>35</v>
      </c>
      <c r="H25" s="2" t="s">
        <v>159</v>
      </c>
      <c r="I25" s="19" t="s">
        <v>36</v>
      </c>
      <c r="J25" s="2" t="s">
        <v>75</v>
      </c>
      <c r="K25" s="2" t="s">
        <v>25</v>
      </c>
      <c r="L25" s="2" t="s">
        <v>26</v>
      </c>
      <c r="M25" s="2" t="s">
        <v>76</v>
      </c>
      <c r="N25" s="2">
        <v>2</v>
      </c>
      <c r="O25" s="8">
        <v>1898</v>
      </c>
      <c r="P25" s="8">
        <v>3375</v>
      </c>
      <c r="Q25" s="8">
        <v>2954</v>
      </c>
      <c r="R25" s="8">
        <f t="shared" si="1"/>
        <v>3796</v>
      </c>
      <c r="S25" s="8">
        <f t="shared" si="0"/>
        <v>6750</v>
      </c>
    </row>
    <row r="26" spans="1:19">
      <c r="A26" s="6" t="s">
        <v>77</v>
      </c>
      <c r="B26" s="7">
        <v>44539</v>
      </c>
      <c r="C26" s="2">
        <v>9</v>
      </c>
      <c r="D26" s="2" t="s">
        <v>20</v>
      </c>
      <c r="E26" s="2">
        <v>2021</v>
      </c>
      <c r="F26" s="2">
        <v>41</v>
      </c>
      <c r="G26" s="3" t="s">
        <v>21</v>
      </c>
      <c r="H26" s="2" t="s">
        <v>159</v>
      </c>
      <c r="I26" s="19" t="s">
        <v>50</v>
      </c>
      <c r="J26" s="2" t="s">
        <v>78</v>
      </c>
      <c r="K26" s="2" t="s">
        <v>25</v>
      </c>
      <c r="L26" s="2" t="s">
        <v>26</v>
      </c>
      <c r="M26" s="2" t="s">
        <v>31</v>
      </c>
      <c r="N26" s="2">
        <v>1</v>
      </c>
      <c r="O26" s="8">
        <v>1266</v>
      </c>
      <c r="P26" s="8">
        <v>2320</v>
      </c>
      <c r="Q26" s="8">
        <v>1054</v>
      </c>
      <c r="R26" s="8">
        <f t="shared" si="1"/>
        <v>1266</v>
      </c>
      <c r="S26" s="8">
        <f t="shared" si="0"/>
        <v>2320</v>
      </c>
    </row>
    <row r="27" spans="1:19">
      <c r="A27" s="6" t="s">
        <v>79</v>
      </c>
      <c r="B27" s="7">
        <v>44540</v>
      </c>
      <c r="C27" s="2">
        <v>10</v>
      </c>
      <c r="D27" s="2" t="s">
        <v>20</v>
      </c>
      <c r="E27" s="2">
        <v>2021</v>
      </c>
      <c r="F27" s="2">
        <v>34</v>
      </c>
      <c r="G27" s="3" t="s">
        <v>35</v>
      </c>
      <c r="H27" s="2" t="s">
        <v>159</v>
      </c>
      <c r="I27" s="19" t="s">
        <v>23</v>
      </c>
      <c r="J27" s="2" t="s">
        <v>24</v>
      </c>
      <c r="K27" s="2" t="s">
        <v>25</v>
      </c>
      <c r="L27" s="2" t="s">
        <v>26</v>
      </c>
      <c r="M27" s="2" t="s">
        <v>61</v>
      </c>
      <c r="N27" s="2">
        <v>2</v>
      </c>
      <c r="O27" s="8">
        <v>1252</v>
      </c>
      <c r="P27" s="8">
        <v>2295</v>
      </c>
      <c r="Q27" s="8">
        <v>2086</v>
      </c>
      <c r="R27" s="8">
        <f t="shared" si="1"/>
        <v>2504</v>
      </c>
      <c r="S27" s="8">
        <f t="shared" si="0"/>
        <v>4590</v>
      </c>
    </row>
    <row r="28" spans="1:19">
      <c r="A28" s="6" t="s">
        <v>80</v>
      </c>
      <c r="B28" s="7">
        <v>44540</v>
      </c>
      <c r="C28" s="2">
        <v>10</v>
      </c>
      <c r="D28" s="2" t="s">
        <v>20</v>
      </c>
      <c r="E28" s="2">
        <v>2021</v>
      </c>
      <c r="F28" s="2">
        <v>40</v>
      </c>
      <c r="G28" s="3" t="s">
        <v>21</v>
      </c>
      <c r="H28" s="2" t="s">
        <v>160</v>
      </c>
      <c r="I28" s="19" t="s">
        <v>36</v>
      </c>
      <c r="J28" s="2" t="s">
        <v>37</v>
      </c>
      <c r="K28" s="2" t="s">
        <v>25</v>
      </c>
      <c r="L28" s="2" t="s">
        <v>26</v>
      </c>
      <c r="M28" s="2" t="s">
        <v>61</v>
      </c>
      <c r="N28" s="2">
        <v>2</v>
      </c>
      <c r="O28" s="8">
        <v>1252</v>
      </c>
      <c r="P28" s="8">
        <v>2295</v>
      </c>
      <c r="Q28" s="8">
        <v>2086</v>
      </c>
      <c r="R28" s="8">
        <f t="shared" si="1"/>
        <v>2504</v>
      </c>
      <c r="S28" s="8">
        <f t="shared" si="0"/>
        <v>4590</v>
      </c>
    </row>
    <row r="29" spans="1:19">
      <c r="A29" s="6" t="s">
        <v>81</v>
      </c>
      <c r="B29" s="7">
        <v>44540</v>
      </c>
      <c r="C29" s="2">
        <v>10</v>
      </c>
      <c r="D29" s="2" t="s">
        <v>20</v>
      </c>
      <c r="E29" s="2">
        <v>2021</v>
      </c>
      <c r="F29" s="2">
        <v>26</v>
      </c>
      <c r="G29" s="3" t="s">
        <v>35</v>
      </c>
      <c r="H29" s="2" t="s">
        <v>160</v>
      </c>
      <c r="I29" s="19" t="s">
        <v>29</v>
      </c>
      <c r="J29" s="2" t="s">
        <v>30</v>
      </c>
      <c r="K29" s="2" t="s">
        <v>25</v>
      </c>
      <c r="L29" s="2" t="s">
        <v>26</v>
      </c>
      <c r="M29" s="2" t="s">
        <v>43</v>
      </c>
      <c r="N29" s="2">
        <v>1</v>
      </c>
      <c r="O29" s="8">
        <v>1252</v>
      </c>
      <c r="P29" s="8">
        <v>2295</v>
      </c>
      <c r="Q29" s="8">
        <v>1043</v>
      </c>
      <c r="R29" s="8">
        <f t="shared" si="1"/>
        <v>1252</v>
      </c>
      <c r="S29" s="8">
        <f t="shared" si="0"/>
        <v>2295</v>
      </c>
    </row>
    <row r="30" spans="1:19">
      <c r="A30" s="6" t="s">
        <v>82</v>
      </c>
      <c r="B30" s="7">
        <v>44540</v>
      </c>
      <c r="C30" s="2">
        <v>10</v>
      </c>
      <c r="D30" s="2" t="s">
        <v>20</v>
      </c>
      <c r="E30" s="2">
        <v>2021</v>
      </c>
      <c r="F30" s="2">
        <v>34</v>
      </c>
      <c r="G30" s="3" t="s">
        <v>35</v>
      </c>
      <c r="H30" s="2" t="s">
        <v>160</v>
      </c>
      <c r="I30" s="19" t="s">
        <v>23</v>
      </c>
      <c r="J30" s="2" t="s">
        <v>24</v>
      </c>
      <c r="K30" s="2" t="s">
        <v>25</v>
      </c>
      <c r="L30" s="2" t="s">
        <v>26</v>
      </c>
      <c r="M30" s="2" t="s">
        <v>83</v>
      </c>
      <c r="N30" s="2">
        <v>1</v>
      </c>
      <c r="O30" s="8">
        <v>295</v>
      </c>
      <c r="P30" s="8">
        <v>540</v>
      </c>
      <c r="Q30" s="8">
        <v>245</v>
      </c>
      <c r="R30" s="8">
        <f t="shared" si="1"/>
        <v>295</v>
      </c>
      <c r="S30" s="8">
        <f t="shared" si="0"/>
        <v>540</v>
      </c>
    </row>
    <row r="31" spans="1:19">
      <c r="A31" s="6" t="s">
        <v>84</v>
      </c>
      <c r="B31" s="7">
        <v>44540</v>
      </c>
      <c r="C31" s="2">
        <v>10</v>
      </c>
      <c r="D31" s="2" t="s">
        <v>20</v>
      </c>
      <c r="E31" s="2">
        <v>2021</v>
      </c>
      <c r="F31" s="2">
        <v>34</v>
      </c>
      <c r="G31" s="3" t="s">
        <v>35</v>
      </c>
      <c r="H31" s="2" t="s">
        <v>159</v>
      </c>
      <c r="I31" s="19" t="s">
        <v>23</v>
      </c>
      <c r="J31" s="2" t="s">
        <v>46</v>
      </c>
      <c r="K31" s="2" t="s">
        <v>25</v>
      </c>
      <c r="L31" s="2" t="s">
        <v>26</v>
      </c>
      <c r="M31" s="2" t="s">
        <v>85</v>
      </c>
      <c r="N31" s="2">
        <v>1</v>
      </c>
      <c r="O31" s="8">
        <v>1912</v>
      </c>
      <c r="P31" s="8">
        <v>3400</v>
      </c>
      <c r="Q31" s="8">
        <v>1488</v>
      </c>
      <c r="R31" s="8">
        <f t="shared" si="1"/>
        <v>1912</v>
      </c>
      <c r="S31" s="8">
        <f t="shared" si="0"/>
        <v>3400</v>
      </c>
    </row>
    <row r="32" spans="1:19">
      <c r="A32" s="6" t="s">
        <v>86</v>
      </c>
      <c r="B32" s="7">
        <v>44540</v>
      </c>
      <c r="C32" s="2">
        <v>10</v>
      </c>
      <c r="D32" s="2" t="s">
        <v>20</v>
      </c>
      <c r="E32" s="2">
        <v>2021</v>
      </c>
      <c r="F32" s="2">
        <v>38</v>
      </c>
      <c r="G32" s="3" t="s">
        <v>21</v>
      </c>
      <c r="H32" s="2" t="s">
        <v>160</v>
      </c>
      <c r="I32" s="19" t="s">
        <v>36</v>
      </c>
      <c r="J32" s="2" t="s">
        <v>37</v>
      </c>
      <c r="K32" s="2" t="s">
        <v>25</v>
      </c>
      <c r="L32" s="2" t="s">
        <v>26</v>
      </c>
      <c r="M32" s="2" t="s">
        <v>43</v>
      </c>
      <c r="N32" s="2">
        <v>1</v>
      </c>
      <c r="O32" s="8">
        <v>1252</v>
      </c>
      <c r="P32" s="8">
        <v>2295</v>
      </c>
      <c r="Q32" s="8">
        <v>1043</v>
      </c>
      <c r="R32" s="8">
        <f t="shared" si="1"/>
        <v>1252</v>
      </c>
      <c r="S32" s="8">
        <f t="shared" si="0"/>
        <v>2295</v>
      </c>
    </row>
    <row r="33" spans="1:19">
      <c r="A33" s="6" t="s">
        <v>87</v>
      </c>
      <c r="B33" s="7">
        <v>44541</v>
      </c>
      <c r="C33" s="2">
        <v>11</v>
      </c>
      <c r="D33" s="2" t="s">
        <v>20</v>
      </c>
      <c r="E33" s="2">
        <v>2021</v>
      </c>
      <c r="F33" s="2">
        <v>24</v>
      </c>
      <c r="G33" s="3" t="s">
        <v>42</v>
      </c>
      <c r="H33" s="2" t="s">
        <v>159</v>
      </c>
      <c r="I33" s="19" t="s">
        <v>88</v>
      </c>
      <c r="J33" s="2" t="s">
        <v>89</v>
      </c>
      <c r="K33" s="2" t="s">
        <v>25</v>
      </c>
      <c r="L33" s="2" t="s">
        <v>26</v>
      </c>
      <c r="M33" s="2" t="s">
        <v>43</v>
      </c>
      <c r="N33" s="2">
        <v>3</v>
      </c>
      <c r="O33" s="8">
        <v>1252</v>
      </c>
      <c r="P33" s="8">
        <v>2295</v>
      </c>
      <c r="Q33" s="8">
        <v>3129</v>
      </c>
      <c r="R33" s="8">
        <f t="shared" si="1"/>
        <v>3756</v>
      </c>
      <c r="S33" s="8">
        <f t="shared" si="0"/>
        <v>6885</v>
      </c>
    </row>
    <row r="34" spans="1:19">
      <c r="A34" s="6" t="s">
        <v>90</v>
      </c>
      <c r="B34" s="7">
        <v>44541</v>
      </c>
      <c r="C34" s="2">
        <v>11</v>
      </c>
      <c r="D34" s="2" t="s">
        <v>20</v>
      </c>
      <c r="E34" s="2">
        <v>2021</v>
      </c>
      <c r="F34" s="2">
        <v>41</v>
      </c>
      <c r="G34" s="3" t="s">
        <v>21</v>
      </c>
      <c r="H34" s="2" t="s">
        <v>159</v>
      </c>
      <c r="I34" s="19" t="s">
        <v>36</v>
      </c>
      <c r="J34" s="2" t="s">
        <v>37</v>
      </c>
      <c r="K34" s="2" t="s">
        <v>25</v>
      </c>
      <c r="L34" s="2" t="s">
        <v>26</v>
      </c>
      <c r="M34" s="2" t="s">
        <v>65</v>
      </c>
      <c r="N34" s="2">
        <v>2</v>
      </c>
      <c r="O34" s="8">
        <v>420</v>
      </c>
      <c r="P34" s="8">
        <v>769</v>
      </c>
      <c r="Q34" s="8">
        <v>698</v>
      </c>
      <c r="R34" s="8">
        <f t="shared" si="1"/>
        <v>840</v>
      </c>
      <c r="S34" s="8">
        <f t="shared" si="0"/>
        <v>1538</v>
      </c>
    </row>
    <row r="35" spans="1:19">
      <c r="A35" s="6" t="s">
        <v>91</v>
      </c>
      <c r="B35" s="7">
        <v>44541</v>
      </c>
      <c r="C35" s="2">
        <v>11</v>
      </c>
      <c r="D35" s="2" t="s">
        <v>20</v>
      </c>
      <c r="E35" s="2">
        <v>2021</v>
      </c>
      <c r="F35" s="2">
        <v>27</v>
      </c>
      <c r="G35" s="3" t="s">
        <v>35</v>
      </c>
      <c r="H35" s="2" t="s">
        <v>160</v>
      </c>
      <c r="I35" s="19" t="s">
        <v>58</v>
      </c>
      <c r="J35" s="2" t="s">
        <v>59</v>
      </c>
      <c r="K35" s="2" t="s">
        <v>25</v>
      </c>
      <c r="L35" s="2" t="s">
        <v>26</v>
      </c>
      <c r="M35" s="2" t="s">
        <v>27</v>
      </c>
      <c r="N35" s="2">
        <v>1</v>
      </c>
      <c r="O35" s="8">
        <v>1252</v>
      </c>
      <c r="P35" s="8">
        <v>2295</v>
      </c>
      <c r="Q35" s="8">
        <v>1043</v>
      </c>
      <c r="R35" s="8">
        <f t="shared" si="1"/>
        <v>1252</v>
      </c>
      <c r="S35" s="8">
        <f t="shared" si="0"/>
        <v>2295</v>
      </c>
    </row>
    <row r="36" spans="1:19">
      <c r="A36" s="6" t="s">
        <v>92</v>
      </c>
      <c r="B36" s="7">
        <v>44541</v>
      </c>
      <c r="C36" s="2">
        <v>11</v>
      </c>
      <c r="D36" s="2" t="s">
        <v>20</v>
      </c>
      <c r="E36" s="2">
        <v>2021</v>
      </c>
      <c r="F36" s="2">
        <v>37</v>
      </c>
      <c r="G36" s="3" t="s">
        <v>21</v>
      </c>
      <c r="H36" s="2" t="s">
        <v>160</v>
      </c>
      <c r="I36" s="19" t="s">
        <v>23</v>
      </c>
      <c r="J36" s="2" t="s">
        <v>24</v>
      </c>
      <c r="K36" s="2" t="s">
        <v>25</v>
      </c>
      <c r="L36" s="2" t="s">
        <v>26</v>
      </c>
      <c r="M36" s="2" t="s">
        <v>33</v>
      </c>
      <c r="N36" s="2">
        <v>1</v>
      </c>
      <c r="O36" s="8">
        <v>420</v>
      </c>
      <c r="P36" s="8">
        <v>769</v>
      </c>
      <c r="Q36" s="8">
        <v>349</v>
      </c>
      <c r="R36" s="8">
        <f t="shared" si="1"/>
        <v>420</v>
      </c>
      <c r="S36" s="8">
        <f t="shared" si="0"/>
        <v>769</v>
      </c>
    </row>
    <row r="37" spans="1:19">
      <c r="A37" s="6" t="s">
        <v>93</v>
      </c>
      <c r="B37" s="7">
        <v>44541</v>
      </c>
      <c r="C37" s="2">
        <v>11</v>
      </c>
      <c r="D37" s="2" t="s">
        <v>20</v>
      </c>
      <c r="E37" s="2">
        <v>2021</v>
      </c>
      <c r="F37" s="2">
        <v>38</v>
      </c>
      <c r="G37" s="3" t="s">
        <v>21</v>
      </c>
      <c r="H37" s="2" t="s">
        <v>159</v>
      </c>
      <c r="I37" s="19" t="s">
        <v>23</v>
      </c>
      <c r="J37" s="2" t="s">
        <v>24</v>
      </c>
      <c r="K37" s="2" t="s">
        <v>25</v>
      </c>
      <c r="L37" s="2" t="s">
        <v>26</v>
      </c>
      <c r="M37" s="2" t="s">
        <v>54</v>
      </c>
      <c r="N37" s="2">
        <v>1</v>
      </c>
      <c r="O37" s="8">
        <v>1266</v>
      </c>
      <c r="P37" s="8">
        <v>2320</v>
      </c>
      <c r="Q37" s="8">
        <v>1054</v>
      </c>
      <c r="R37" s="8">
        <f t="shared" si="1"/>
        <v>1266</v>
      </c>
      <c r="S37" s="8">
        <f t="shared" si="0"/>
        <v>2320</v>
      </c>
    </row>
    <row r="38" spans="1:19">
      <c r="A38" s="6" t="s">
        <v>94</v>
      </c>
      <c r="B38" s="7">
        <v>44542</v>
      </c>
      <c r="C38" s="2">
        <v>12</v>
      </c>
      <c r="D38" s="2" t="s">
        <v>20</v>
      </c>
      <c r="E38" s="2">
        <v>2021</v>
      </c>
      <c r="F38" s="2">
        <v>36</v>
      </c>
      <c r="G38" s="3" t="s">
        <v>21</v>
      </c>
      <c r="H38" s="2" t="s">
        <v>159</v>
      </c>
      <c r="I38" s="19" t="s">
        <v>36</v>
      </c>
      <c r="J38" s="2" t="s">
        <v>37</v>
      </c>
      <c r="K38" s="2" t="s">
        <v>25</v>
      </c>
      <c r="L38" s="2" t="s">
        <v>26</v>
      </c>
      <c r="M38" s="2" t="s">
        <v>31</v>
      </c>
      <c r="N38" s="2">
        <v>4</v>
      </c>
      <c r="O38" s="8">
        <v>1266</v>
      </c>
      <c r="P38" s="8">
        <v>2320</v>
      </c>
      <c r="Q38" s="8">
        <v>4216</v>
      </c>
      <c r="R38" s="8">
        <f t="shared" si="1"/>
        <v>5064</v>
      </c>
      <c r="S38" s="8">
        <f t="shared" si="0"/>
        <v>9280</v>
      </c>
    </row>
    <row r="39" spans="1:19">
      <c r="A39" s="6" t="s">
        <v>95</v>
      </c>
      <c r="B39" s="7">
        <v>44542</v>
      </c>
      <c r="C39" s="2">
        <v>12</v>
      </c>
      <c r="D39" s="2" t="s">
        <v>20</v>
      </c>
      <c r="E39" s="2">
        <v>2021</v>
      </c>
      <c r="F39" s="2">
        <v>37</v>
      </c>
      <c r="G39" s="3" t="s">
        <v>21</v>
      </c>
      <c r="H39" s="2" t="s">
        <v>160</v>
      </c>
      <c r="I39" s="19" t="s">
        <v>23</v>
      </c>
      <c r="J39" s="2" t="s">
        <v>24</v>
      </c>
      <c r="K39" s="2" t="s">
        <v>25</v>
      </c>
      <c r="L39" s="2" t="s">
        <v>26</v>
      </c>
      <c r="M39" s="2" t="s">
        <v>33</v>
      </c>
      <c r="N39" s="2">
        <v>4</v>
      </c>
      <c r="O39" s="8">
        <v>420</v>
      </c>
      <c r="P39" s="8">
        <v>769</v>
      </c>
      <c r="Q39" s="8">
        <v>1396</v>
      </c>
      <c r="R39" s="8">
        <f t="shared" si="1"/>
        <v>1680</v>
      </c>
      <c r="S39" s="8">
        <f t="shared" si="0"/>
        <v>3076</v>
      </c>
    </row>
    <row r="40" spans="1:19">
      <c r="A40" s="6" t="s">
        <v>96</v>
      </c>
      <c r="B40" s="7">
        <v>44542</v>
      </c>
      <c r="C40" s="2">
        <v>12</v>
      </c>
      <c r="D40" s="2" t="s">
        <v>20</v>
      </c>
      <c r="E40" s="2">
        <v>2021</v>
      </c>
      <c r="F40" s="2">
        <v>34</v>
      </c>
      <c r="G40" s="3" t="s">
        <v>35</v>
      </c>
      <c r="H40" s="2" t="s">
        <v>160</v>
      </c>
      <c r="I40" s="19" t="s">
        <v>36</v>
      </c>
      <c r="J40" s="2" t="s">
        <v>37</v>
      </c>
      <c r="K40" s="2" t="s">
        <v>25</v>
      </c>
      <c r="L40" s="2" t="s">
        <v>26</v>
      </c>
      <c r="M40" s="2" t="s">
        <v>43</v>
      </c>
      <c r="N40" s="2">
        <v>2</v>
      </c>
      <c r="O40" s="8">
        <v>1252</v>
      </c>
      <c r="P40" s="8">
        <v>2295</v>
      </c>
      <c r="Q40" s="8">
        <v>2086</v>
      </c>
      <c r="R40" s="8">
        <f t="shared" si="1"/>
        <v>2504</v>
      </c>
      <c r="S40" s="8">
        <f t="shared" si="0"/>
        <v>4590</v>
      </c>
    </row>
    <row r="41" spans="1:19">
      <c r="A41" s="6" t="s">
        <v>97</v>
      </c>
      <c r="B41" s="7">
        <v>44542</v>
      </c>
      <c r="C41" s="2">
        <v>12</v>
      </c>
      <c r="D41" s="2" t="s">
        <v>20</v>
      </c>
      <c r="E41" s="2">
        <v>2021</v>
      </c>
      <c r="F41" s="2">
        <v>35</v>
      </c>
      <c r="G41" s="3" t="s">
        <v>21</v>
      </c>
      <c r="H41" s="2" t="s">
        <v>159</v>
      </c>
      <c r="I41" s="19" t="s">
        <v>36</v>
      </c>
      <c r="J41" s="2" t="s">
        <v>75</v>
      </c>
      <c r="K41" s="2" t="s">
        <v>25</v>
      </c>
      <c r="L41" s="2" t="s">
        <v>26</v>
      </c>
      <c r="M41" s="2" t="s">
        <v>31</v>
      </c>
      <c r="N41" s="2">
        <v>1</v>
      </c>
      <c r="O41" s="8">
        <v>1266</v>
      </c>
      <c r="P41" s="8">
        <v>2320</v>
      </c>
      <c r="Q41" s="8">
        <v>1054</v>
      </c>
      <c r="R41" s="8">
        <f t="shared" si="1"/>
        <v>1266</v>
      </c>
      <c r="S41" s="8">
        <f t="shared" si="0"/>
        <v>2320</v>
      </c>
    </row>
    <row r="42" spans="1:19">
      <c r="A42" s="6" t="s">
        <v>98</v>
      </c>
      <c r="B42" s="7">
        <v>44542</v>
      </c>
      <c r="C42" s="2">
        <v>12</v>
      </c>
      <c r="D42" s="2" t="s">
        <v>20</v>
      </c>
      <c r="E42" s="2">
        <v>2021</v>
      </c>
      <c r="F42" s="2">
        <v>38</v>
      </c>
      <c r="G42" s="3" t="s">
        <v>21</v>
      </c>
      <c r="H42" s="2" t="s">
        <v>159</v>
      </c>
      <c r="I42" s="19" t="s">
        <v>23</v>
      </c>
      <c r="J42" s="2" t="s">
        <v>46</v>
      </c>
      <c r="K42" s="2" t="s">
        <v>25</v>
      </c>
      <c r="L42" s="2" t="s">
        <v>26</v>
      </c>
      <c r="M42" s="2" t="s">
        <v>31</v>
      </c>
      <c r="N42" s="2">
        <v>1</v>
      </c>
      <c r="O42" s="8">
        <v>1266</v>
      </c>
      <c r="P42" s="8">
        <v>2320</v>
      </c>
      <c r="Q42" s="8">
        <v>1054</v>
      </c>
      <c r="R42" s="8">
        <f t="shared" si="1"/>
        <v>1266</v>
      </c>
      <c r="S42" s="8">
        <f t="shared" si="0"/>
        <v>2320</v>
      </c>
    </row>
    <row r="43" spans="1:19">
      <c r="A43" s="6" t="s">
        <v>99</v>
      </c>
      <c r="B43" s="7">
        <v>44543</v>
      </c>
      <c r="C43" s="2">
        <v>13</v>
      </c>
      <c r="D43" s="2" t="s">
        <v>20</v>
      </c>
      <c r="E43" s="2">
        <v>2021</v>
      </c>
      <c r="F43" s="2">
        <v>32</v>
      </c>
      <c r="G43" s="3" t="s">
        <v>35</v>
      </c>
      <c r="H43" s="2" t="s">
        <v>159</v>
      </c>
      <c r="I43" s="19" t="s">
        <v>36</v>
      </c>
      <c r="J43" s="2" t="s">
        <v>53</v>
      </c>
      <c r="K43" s="2" t="s">
        <v>25</v>
      </c>
      <c r="L43" s="2" t="s">
        <v>26</v>
      </c>
      <c r="M43" s="2" t="s">
        <v>31</v>
      </c>
      <c r="N43" s="2">
        <v>3</v>
      </c>
      <c r="O43" s="8">
        <v>1266</v>
      </c>
      <c r="P43" s="8">
        <v>2320</v>
      </c>
      <c r="Q43" s="8">
        <v>3162</v>
      </c>
      <c r="R43" s="8">
        <f t="shared" si="1"/>
        <v>3798</v>
      </c>
      <c r="S43" s="8">
        <f t="shared" si="0"/>
        <v>6960</v>
      </c>
    </row>
    <row r="44" spans="1:19">
      <c r="A44" s="6" t="s">
        <v>100</v>
      </c>
      <c r="B44" s="7">
        <v>44543</v>
      </c>
      <c r="C44" s="2">
        <v>13</v>
      </c>
      <c r="D44" s="2" t="s">
        <v>20</v>
      </c>
      <c r="E44" s="2">
        <v>2021</v>
      </c>
      <c r="F44" s="2">
        <v>40</v>
      </c>
      <c r="G44" s="3" t="s">
        <v>21</v>
      </c>
      <c r="H44" s="2" t="s">
        <v>159</v>
      </c>
      <c r="I44" s="19" t="s">
        <v>23</v>
      </c>
      <c r="J44" s="2" t="s">
        <v>24</v>
      </c>
      <c r="K44" s="2" t="s">
        <v>25</v>
      </c>
      <c r="L44" s="2" t="s">
        <v>26</v>
      </c>
      <c r="M44" s="2" t="s">
        <v>101</v>
      </c>
      <c r="N44" s="2">
        <v>1</v>
      </c>
      <c r="O44" s="8">
        <v>308</v>
      </c>
      <c r="P44" s="8">
        <v>565</v>
      </c>
      <c r="Q44" s="8">
        <v>257</v>
      </c>
      <c r="R44" s="8">
        <f t="shared" si="1"/>
        <v>308</v>
      </c>
      <c r="S44" s="8">
        <f t="shared" si="0"/>
        <v>565</v>
      </c>
    </row>
    <row r="45" spans="1:19">
      <c r="A45" s="6" t="s">
        <v>102</v>
      </c>
      <c r="B45" s="7">
        <v>44543</v>
      </c>
      <c r="C45" s="2">
        <v>13</v>
      </c>
      <c r="D45" s="2" t="s">
        <v>20</v>
      </c>
      <c r="E45" s="2">
        <v>2021</v>
      </c>
      <c r="F45" s="2">
        <v>44</v>
      </c>
      <c r="G45" s="3" t="s">
        <v>21</v>
      </c>
      <c r="H45" s="2" t="s">
        <v>159</v>
      </c>
      <c r="I45" s="19" t="s">
        <v>29</v>
      </c>
      <c r="J45" s="2" t="s">
        <v>30</v>
      </c>
      <c r="K45" s="2" t="s">
        <v>25</v>
      </c>
      <c r="L45" s="2" t="s">
        <v>26</v>
      </c>
      <c r="M45" s="2" t="s">
        <v>43</v>
      </c>
      <c r="N45" s="2">
        <v>1</v>
      </c>
      <c r="O45" s="8">
        <v>1252</v>
      </c>
      <c r="P45" s="8">
        <v>2295</v>
      </c>
      <c r="Q45" s="8">
        <v>1043</v>
      </c>
      <c r="R45" s="8">
        <f t="shared" si="1"/>
        <v>1252</v>
      </c>
      <c r="S45" s="8">
        <f t="shared" si="0"/>
        <v>2295</v>
      </c>
    </row>
    <row r="46" spans="1:19">
      <c r="A46" s="6" t="s">
        <v>103</v>
      </c>
      <c r="B46" s="7">
        <v>44543</v>
      </c>
      <c r="C46" s="2">
        <v>13</v>
      </c>
      <c r="D46" s="2" t="s">
        <v>20</v>
      </c>
      <c r="E46" s="2">
        <v>2021</v>
      </c>
      <c r="F46" s="2">
        <v>49</v>
      </c>
      <c r="G46" s="3" t="s">
        <v>21</v>
      </c>
      <c r="H46" s="2" t="s">
        <v>160</v>
      </c>
      <c r="I46" s="19" t="s">
        <v>29</v>
      </c>
      <c r="J46" s="2" t="s">
        <v>30</v>
      </c>
      <c r="K46" s="2" t="s">
        <v>25</v>
      </c>
      <c r="L46" s="2" t="s">
        <v>26</v>
      </c>
      <c r="M46" s="2" t="s">
        <v>43</v>
      </c>
      <c r="N46" s="2">
        <v>1</v>
      </c>
      <c r="O46" s="8">
        <v>1252</v>
      </c>
      <c r="P46" s="8">
        <v>2295</v>
      </c>
      <c r="Q46" s="8">
        <v>1043</v>
      </c>
      <c r="R46" s="8">
        <f t="shared" si="1"/>
        <v>1252</v>
      </c>
      <c r="S46" s="8">
        <f t="shared" si="0"/>
        <v>2295</v>
      </c>
    </row>
    <row r="47" spans="1:19">
      <c r="A47" s="6" t="s">
        <v>104</v>
      </c>
      <c r="B47" s="7">
        <v>44544</v>
      </c>
      <c r="C47" s="2">
        <v>14</v>
      </c>
      <c r="D47" s="2" t="s">
        <v>20</v>
      </c>
      <c r="E47" s="2">
        <v>2021</v>
      </c>
      <c r="F47" s="2">
        <v>30</v>
      </c>
      <c r="G47" s="3" t="s">
        <v>35</v>
      </c>
      <c r="H47" s="2" t="s">
        <v>159</v>
      </c>
      <c r="I47" s="19" t="s">
        <v>23</v>
      </c>
      <c r="J47" s="2" t="s">
        <v>46</v>
      </c>
      <c r="K47" s="2" t="s">
        <v>25</v>
      </c>
      <c r="L47" s="2" t="s">
        <v>26</v>
      </c>
      <c r="M47" s="2" t="s">
        <v>54</v>
      </c>
      <c r="N47" s="2">
        <v>2</v>
      </c>
      <c r="O47" s="8">
        <v>1266</v>
      </c>
      <c r="P47" s="8">
        <v>2320</v>
      </c>
      <c r="Q47" s="8">
        <v>2108</v>
      </c>
      <c r="R47" s="8">
        <f t="shared" si="1"/>
        <v>2532</v>
      </c>
      <c r="S47" s="8">
        <f t="shared" si="0"/>
        <v>4640</v>
      </c>
    </row>
    <row r="48" spans="1:19">
      <c r="A48" s="6" t="s">
        <v>105</v>
      </c>
      <c r="B48" s="7">
        <v>44544</v>
      </c>
      <c r="C48" s="2">
        <v>14</v>
      </c>
      <c r="D48" s="2" t="s">
        <v>20</v>
      </c>
      <c r="E48" s="2">
        <v>2021</v>
      </c>
      <c r="F48" s="2">
        <v>32</v>
      </c>
      <c r="G48" s="3" t="s">
        <v>35</v>
      </c>
      <c r="H48" s="2" t="s">
        <v>160</v>
      </c>
      <c r="I48" s="19" t="s">
        <v>23</v>
      </c>
      <c r="J48" s="2" t="s">
        <v>24</v>
      </c>
      <c r="K48" s="2" t="s">
        <v>25</v>
      </c>
      <c r="L48" s="2" t="s">
        <v>26</v>
      </c>
      <c r="M48" s="2" t="s">
        <v>27</v>
      </c>
      <c r="N48" s="2">
        <v>1</v>
      </c>
      <c r="O48" s="8">
        <v>1252</v>
      </c>
      <c r="P48" s="8">
        <v>2295</v>
      </c>
      <c r="Q48" s="8">
        <v>1043</v>
      </c>
      <c r="R48" s="8">
        <f t="shared" si="1"/>
        <v>1252</v>
      </c>
      <c r="S48" s="8">
        <f t="shared" si="0"/>
        <v>2295</v>
      </c>
    </row>
    <row r="49" spans="1:19">
      <c r="A49" s="6" t="s">
        <v>106</v>
      </c>
      <c r="B49" s="7">
        <v>44544</v>
      </c>
      <c r="C49" s="2">
        <v>14</v>
      </c>
      <c r="D49" s="2" t="s">
        <v>20</v>
      </c>
      <c r="E49" s="2">
        <v>2021</v>
      </c>
      <c r="F49" s="2">
        <v>32</v>
      </c>
      <c r="G49" s="3" t="s">
        <v>35</v>
      </c>
      <c r="H49" s="2" t="s">
        <v>159</v>
      </c>
      <c r="I49" s="19" t="s">
        <v>36</v>
      </c>
      <c r="J49" s="2" t="s">
        <v>75</v>
      </c>
      <c r="K49" s="2" t="s">
        <v>25</v>
      </c>
      <c r="L49" s="2" t="s">
        <v>26</v>
      </c>
      <c r="M49" s="2" t="s">
        <v>33</v>
      </c>
      <c r="N49" s="2">
        <v>1</v>
      </c>
      <c r="O49" s="8">
        <v>420</v>
      </c>
      <c r="P49" s="8">
        <v>769</v>
      </c>
      <c r="Q49" s="8">
        <v>349</v>
      </c>
      <c r="R49" s="8">
        <f t="shared" si="1"/>
        <v>420</v>
      </c>
      <c r="S49" s="8">
        <f t="shared" si="0"/>
        <v>769</v>
      </c>
    </row>
    <row r="50" spans="1:19">
      <c r="A50" s="6" t="s">
        <v>107</v>
      </c>
      <c r="B50" s="7">
        <v>44545</v>
      </c>
      <c r="C50" s="2">
        <v>15</v>
      </c>
      <c r="D50" s="2" t="s">
        <v>20</v>
      </c>
      <c r="E50" s="2">
        <v>2021</v>
      </c>
      <c r="F50" s="2">
        <v>29</v>
      </c>
      <c r="G50" s="3" t="s">
        <v>35</v>
      </c>
      <c r="H50" s="2" t="s">
        <v>159</v>
      </c>
      <c r="I50" s="19" t="s">
        <v>23</v>
      </c>
      <c r="J50" s="2" t="s">
        <v>24</v>
      </c>
      <c r="K50" s="2" t="s">
        <v>25</v>
      </c>
      <c r="L50" s="2" t="s">
        <v>26</v>
      </c>
      <c r="M50" s="2" t="s">
        <v>31</v>
      </c>
      <c r="N50" s="2">
        <v>1</v>
      </c>
      <c r="O50" s="8">
        <v>1266</v>
      </c>
      <c r="P50" s="8">
        <v>2320</v>
      </c>
      <c r="Q50" s="8">
        <v>1054</v>
      </c>
      <c r="R50" s="8">
        <f t="shared" si="1"/>
        <v>1266</v>
      </c>
      <c r="S50" s="8">
        <f t="shared" si="0"/>
        <v>2320</v>
      </c>
    </row>
    <row r="51" spans="1:19">
      <c r="A51" s="6" t="s">
        <v>108</v>
      </c>
      <c r="B51" s="7">
        <v>44546</v>
      </c>
      <c r="C51" s="2">
        <v>16</v>
      </c>
      <c r="D51" s="2" t="s">
        <v>20</v>
      </c>
      <c r="E51" s="2">
        <v>2021</v>
      </c>
      <c r="F51" s="2">
        <v>33</v>
      </c>
      <c r="G51" s="3" t="s">
        <v>35</v>
      </c>
      <c r="H51" s="2" t="s">
        <v>159</v>
      </c>
      <c r="I51" s="19" t="s">
        <v>36</v>
      </c>
      <c r="J51" s="2" t="s">
        <v>37</v>
      </c>
      <c r="K51" s="2" t="s">
        <v>25</v>
      </c>
      <c r="L51" s="2" t="s">
        <v>26</v>
      </c>
      <c r="M51" s="2" t="s">
        <v>43</v>
      </c>
      <c r="N51" s="2">
        <v>2</v>
      </c>
      <c r="O51" s="8">
        <v>1252</v>
      </c>
      <c r="P51" s="8">
        <v>2295</v>
      </c>
      <c r="Q51" s="8">
        <v>2086</v>
      </c>
      <c r="R51" s="8">
        <f t="shared" si="1"/>
        <v>2504</v>
      </c>
      <c r="S51" s="8">
        <f t="shared" si="0"/>
        <v>4590</v>
      </c>
    </row>
    <row r="52" spans="1:19">
      <c r="A52" s="6" t="s">
        <v>109</v>
      </c>
      <c r="B52" s="7">
        <v>44546</v>
      </c>
      <c r="C52" s="2">
        <v>16</v>
      </c>
      <c r="D52" s="2" t="s">
        <v>20</v>
      </c>
      <c r="E52" s="2">
        <v>2021</v>
      </c>
      <c r="F52" s="2">
        <v>38</v>
      </c>
      <c r="G52" s="3" t="s">
        <v>21</v>
      </c>
      <c r="H52" s="2" t="s">
        <v>160</v>
      </c>
      <c r="I52" s="19" t="s">
        <v>36</v>
      </c>
      <c r="J52" s="2" t="s">
        <v>37</v>
      </c>
      <c r="K52" s="2" t="s">
        <v>25</v>
      </c>
      <c r="L52" s="2" t="s">
        <v>26</v>
      </c>
      <c r="M52" s="2" t="s">
        <v>43</v>
      </c>
      <c r="N52" s="2">
        <v>2</v>
      </c>
      <c r="O52" s="8">
        <v>1252</v>
      </c>
      <c r="P52" s="8">
        <v>2295</v>
      </c>
      <c r="Q52" s="8">
        <v>2086</v>
      </c>
      <c r="R52" s="8">
        <f t="shared" si="1"/>
        <v>2504</v>
      </c>
      <c r="S52" s="8">
        <f t="shared" si="0"/>
        <v>4590</v>
      </c>
    </row>
    <row r="53" spans="1:19">
      <c r="A53" s="6" t="s">
        <v>110</v>
      </c>
      <c r="B53" s="7">
        <v>44546</v>
      </c>
      <c r="C53" s="2">
        <v>16</v>
      </c>
      <c r="D53" s="2" t="s">
        <v>20</v>
      </c>
      <c r="E53" s="2">
        <v>2021</v>
      </c>
      <c r="F53" s="2">
        <v>27</v>
      </c>
      <c r="G53" s="3" t="s">
        <v>35</v>
      </c>
      <c r="H53" s="2" t="s">
        <v>159</v>
      </c>
      <c r="I53" s="19" t="s">
        <v>88</v>
      </c>
      <c r="J53" s="2" t="s">
        <v>111</v>
      </c>
      <c r="K53" s="2" t="s">
        <v>25</v>
      </c>
      <c r="L53" s="2" t="s">
        <v>26</v>
      </c>
      <c r="M53" s="2" t="s">
        <v>112</v>
      </c>
      <c r="N53" s="2">
        <v>1</v>
      </c>
      <c r="O53" s="8">
        <v>1266</v>
      </c>
      <c r="P53" s="8">
        <v>2320</v>
      </c>
      <c r="Q53" s="8">
        <v>1054</v>
      </c>
      <c r="R53" s="8">
        <f t="shared" si="1"/>
        <v>1266</v>
      </c>
      <c r="S53" s="8">
        <f t="shared" si="0"/>
        <v>2320</v>
      </c>
    </row>
    <row r="54" spans="1:19">
      <c r="A54" s="6" t="s">
        <v>113</v>
      </c>
      <c r="B54" s="7">
        <v>44547</v>
      </c>
      <c r="C54" s="2">
        <v>17</v>
      </c>
      <c r="D54" s="2" t="s">
        <v>20</v>
      </c>
      <c r="E54" s="2">
        <v>2021</v>
      </c>
      <c r="F54" s="2">
        <v>37</v>
      </c>
      <c r="G54" s="3" t="s">
        <v>21</v>
      </c>
      <c r="H54" s="2" t="s">
        <v>159</v>
      </c>
      <c r="I54" s="19" t="s">
        <v>23</v>
      </c>
      <c r="J54" s="2" t="s">
        <v>46</v>
      </c>
      <c r="K54" s="2" t="s">
        <v>25</v>
      </c>
      <c r="L54" s="2" t="s">
        <v>26</v>
      </c>
      <c r="M54" s="2" t="s">
        <v>54</v>
      </c>
      <c r="N54" s="2">
        <v>2</v>
      </c>
      <c r="O54" s="8">
        <v>1266</v>
      </c>
      <c r="P54" s="8">
        <v>2320</v>
      </c>
      <c r="Q54" s="8">
        <v>2108</v>
      </c>
      <c r="R54" s="8">
        <f t="shared" si="1"/>
        <v>2532</v>
      </c>
      <c r="S54" s="8">
        <f t="shared" si="0"/>
        <v>4640</v>
      </c>
    </row>
    <row r="55" spans="1:19">
      <c r="A55" s="6" t="s">
        <v>114</v>
      </c>
      <c r="B55" s="7">
        <v>44547</v>
      </c>
      <c r="C55" s="2">
        <v>17</v>
      </c>
      <c r="D55" s="2" t="s">
        <v>20</v>
      </c>
      <c r="E55" s="2">
        <v>2021</v>
      </c>
      <c r="F55" s="2">
        <v>31</v>
      </c>
      <c r="G55" s="3" t="s">
        <v>35</v>
      </c>
      <c r="H55" s="2" t="s">
        <v>160</v>
      </c>
      <c r="I55" s="19" t="s">
        <v>36</v>
      </c>
      <c r="J55" s="2" t="s">
        <v>37</v>
      </c>
      <c r="K55" s="2" t="s">
        <v>25</v>
      </c>
      <c r="L55" s="2" t="s">
        <v>26</v>
      </c>
      <c r="M55" s="2" t="s">
        <v>38</v>
      </c>
      <c r="N55" s="2">
        <v>1</v>
      </c>
      <c r="O55" s="8">
        <v>420</v>
      </c>
      <c r="P55" s="8">
        <v>769</v>
      </c>
      <c r="Q55" s="8">
        <v>349</v>
      </c>
      <c r="R55" s="8">
        <f t="shared" si="1"/>
        <v>420</v>
      </c>
      <c r="S55" s="8">
        <f t="shared" si="0"/>
        <v>769</v>
      </c>
    </row>
    <row r="56" spans="1:19">
      <c r="A56" s="6" t="s">
        <v>115</v>
      </c>
      <c r="B56" s="7">
        <v>44547</v>
      </c>
      <c r="C56" s="2">
        <v>17</v>
      </c>
      <c r="D56" s="2" t="s">
        <v>20</v>
      </c>
      <c r="E56" s="2">
        <v>2021</v>
      </c>
      <c r="F56" s="2">
        <v>42</v>
      </c>
      <c r="G56" s="3" t="s">
        <v>21</v>
      </c>
      <c r="H56" s="2" t="s">
        <v>159</v>
      </c>
      <c r="I56" s="19" t="s">
        <v>50</v>
      </c>
      <c r="J56" s="2" t="s">
        <v>51</v>
      </c>
      <c r="K56" s="2" t="s">
        <v>25</v>
      </c>
      <c r="L56" s="2" t="s">
        <v>26</v>
      </c>
      <c r="M56" s="2" t="s">
        <v>112</v>
      </c>
      <c r="N56" s="2">
        <v>1</v>
      </c>
      <c r="O56" s="8">
        <v>1266</v>
      </c>
      <c r="P56" s="8">
        <v>2320</v>
      </c>
      <c r="Q56" s="8">
        <v>1054</v>
      </c>
      <c r="R56" s="8">
        <f t="shared" si="1"/>
        <v>1266</v>
      </c>
      <c r="S56" s="8">
        <f t="shared" si="0"/>
        <v>2320</v>
      </c>
    </row>
    <row r="57" spans="1:19">
      <c r="A57" s="6" t="s">
        <v>116</v>
      </c>
      <c r="B57" s="7">
        <v>44548</v>
      </c>
      <c r="C57" s="2">
        <v>18</v>
      </c>
      <c r="D57" s="2" t="s">
        <v>20</v>
      </c>
      <c r="E57" s="2">
        <v>2021</v>
      </c>
      <c r="F57" s="2">
        <v>35</v>
      </c>
      <c r="G57" s="3" t="s">
        <v>21</v>
      </c>
      <c r="H57" s="2" t="s">
        <v>159</v>
      </c>
      <c r="I57" s="19" t="s">
        <v>36</v>
      </c>
      <c r="J57" s="2" t="s">
        <v>37</v>
      </c>
      <c r="K57" s="2" t="s">
        <v>25</v>
      </c>
      <c r="L57" s="2" t="s">
        <v>26</v>
      </c>
      <c r="M57" s="2" t="s">
        <v>68</v>
      </c>
      <c r="N57" s="2">
        <v>4</v>
      </c>
      <c r="O57" s="8">
        <v>308</v>
      </c>
      <c r="P57" s="8">
        <v>565</v>
      </c>
      <c r="Q57" s="8">
        <v>1028</v>
      </c>
      <c r="R57" s="8">
        <f t="shared" si="1"/>
        <v>1232</v>
      </c>
      <c r="S57" s="8">
        <f t="shared" si="0"/>
        <v>2260</v>
      </c>
    </row>
    <row r="58" spans="1:19">
      <c r="A58" s="6" t="s">
        <v>117</v>
      </c>
      <c r="B58" s="7">
        <v>44548</v>
      </c>
      <c r="C58" s="2">
        <v>18</v>
      </c>
      <c r="D58" s="2" t="s">
        <v>20</v>
      </c>
      <c r="E58" s="2">
        <v>2021</v>
      </c>
      <c r="F58" s="2">
        <v>38</v>
      </c>
      <c r="G58" s="3" t="s">
        <v>21</v>
      </c>
      <c r="H58" s="2" t="s">
        <v>159</v>
      </c>
      <c r="I58" s="19" t="s">
        <v>50</v>
      </c>
      <c r="J58" s="2" t="s">
        <v>51</v>
      </c>
      <c r="K58" s="2" t="s">
        <v>25</v>
      </c>
      <c r="L58" s="2" t="s">
        <v>26</v>
      </c>
      <c r="M58" s="2" t="s">
        <v>112</v>
      </c>
      <c r="N58" s="2">
        <v>4</v>
      </c>
      <c r="O58" s="8">
        <v>1266</v>
      </c>
      <c r="P58" s="8">
        <v>2320</v>
      </c>
      <c r="Q58" s="8">
        <v>4216</v>
      </c>
      <c r="R58" s="8">
        <f t="shared" si="1"/>
        <v>5064</v>
      </c>
      <c r="S58" s="8">
        <f t="shared" si="0"/>
        <v>9280</v>
      </c>
    </row>
    <row r="59" spans="1:19">
      <c r="A59" s="6" t="s">
        <v>118</v>
      </c>
      <c r="B59" s="7">
        <v>44548</v>
      </c>
      <c r="C59" s="2">
        <v>18</v>
      </c>
      <c r="D59" s="2" t="s">
        <v>20</v>
      </c>
      <c r="E59" s="2">
        <v>2021</v>
      </c>
      <c r="F59" s="2">
        <v>24</v>
      </c>
      <c r="G59" s="3" t="s">
        <v>42</v>
      </c>
      <c r="H59" s="2" t="s">
        <v>159</v>
      </c>
      <c r="I59" s="19" t="s">
        <v>88</v>
      </c>
      <c r="J59" s="2" t="s">
        <v>119</v>
      </c>
      <c r="K59" s="2" t="s">
        <v>25</v>
      </c>
      <c r="L59" s="2" t="s">
        <v>26</v>
      </c>
      <c r="M59" s="2" t="s">
        <v>54</v>
      </c>
      <c r="N59" s="2">
        <v>3</v>
      </c>
      <c r="O59" s="8">
        <v>1266</v>
      </c>
      <c r="P59" s="8">
        <v>2320</v>
      </c>
      <c r="Q59" s="8">
        <v>3162</v>
      </c>
      <c r="R59" s="8">
        <f t="shared" si="1"/>
        <v>3798</v>
      </c>
      <c r="S59" s="8">
        <f t="shared" si="0"/>
        <v>6960</v>
      </c>
    </row>
    <row r="60" spans="1:19">
      <c r="A60" s="6" t="s">
        <v>120</v>
      </c>
      <c r="B60" s="7">
        <v>44548</v>
      </c>
      <c r="C60" s="2">
        <v>18</v>
      </c>
      <c r="D60" s="2" t="s">
        <v>20</v>
      </c>
      <c r="E60" s="2">
        <v>2021</v>
      </c>
      <c r="F60" s="2">
        <v>26</v>
      </c>
      <c r="G60" s="3" t="s">
        <v>35</v>
      </c>
      <c r="H60" s="2" t="s">
        <v>159</v>
      </c>
      <c r="I60" s="19" t="s">
        <v>29</v>
      </c>
      <c r="J60" s="2" t="s">
        <v>30</v>
      </c>
      <c r="K60" s="2" t="s">
        <v>25</v>
      </c>
      <c r="L60" s="2" t="s">
        <v>26</v>
      </c>
      <c r="M60" s="2" t="s">
        <v>38</v>
      </c>
      <c r="N60" s="2">
        <v>3</v>
      </c>
      <c r="O60" s="8">
        <v>420</v>
      </c>
      <c r="P60" s="8">
        <v>769</v>
      </c>
      <c r="Q60" s="8">
        <v>1047</v>
      </c>
      <c r="R60" s="8">
        <f t="shared" si="1"/>
        <v>1260</v>
      </c>
      <c r="S60" s="8">
        <f t="shared" si="0"/>
        <v>2307</v>
      </c>
    </row>
    <row r="61" spans="1:19">
      <c r="A61" s="6" t="s">
        <v>121</v>
      </c>
      <c r="B61" s="7">
        <v>44548</v>
      </c>
      <c r="C61" s="2">
        <v>18</v>
      </c>
      <c r="D61" s="2" t="s">
        <v>20</v>
      </c>
      <c r="E61" s="2">
        <v>2021</v>
      </c>
      <c r="F61" s="2">
        <v>39</v>
      </c>
      <c r="G61" s="3" t="s">
        <v>21</v>
      </c>
      <c r="H61" s="2" t="s">
        <v>160</v>
      </c>
      <c r="I61" s="19" t="s">
        <v>23</v>
      </c>
      <c r="J61" s="2" t="s">
        <v>24</v>
      </c>
      <c r="K61" s="2" t="s">
        <v>25</v>
      </c>
      <c r="L61" s="2" t="s">
        <v>26</v>
      </c>
      <c r="M61" s="2" t="s">
        <v>61</v>
      </c>
      <c r="N61" s="2">
        <v>3</v>
      </c>
      <c r="O61" s="8">
        <v>1252</v>
      </c>
      <c r="P61" s="8">
        <v>2295</v>
      </c>
      <c r="Q61" s="8">
        <v>3129</v>
      </c>
      <c r="R61" s="8">
        <f t="shared" si="1"/>
        <v>3756</v>
      </c>
      <c r="S61" s="8">
        <f t="shared" si="0"/>
        <v>6885</v>
      </c>
    </row>
    <row r="62" spans="1:19">
      <c r="A62" s="6" t="s">
        <v>122</v>
      </c>
      <c r="B62" s="7">
        <v>44548</v>
      </c>
      <c r="C62" s="2">
        <v>18</v>
      </c>
      <c r="D62" s="2" t="s">
        <v>20</v>
      </c>
      <c r="E62" s="2">
        <v>2021</v>
      </c>
      <c r="F62" s="2">
        <v>26</v>
      </c>
      <c r="G62" s="3" t="s">
        <v>35</v>
      </c>
      <c r="H62" s="2" t="s">
        <v>160</v>
      </c>
      <c r="I62" s="19" t="s">
        <v>88</v>
      </c>
      <c r="J62" s="2" t="s">
        <v>89</v>
      </c>
      <c r="K62" s="2" t="s">
        <v>25</v>
      </c>
      <c r="L62" s="2" t="s">
        <v>26</v>
      </c>
      <c r="M62" s="2" t="s">
        <v>27</v>
      </c>
      <c r="N62" s="2">
        <v>1</v>
      </c>
      <c r="O62" s="8">
        <v>1252</v>
      </c>
      <c r="P62" s="8">
        <v>2295</v>
      </c>
      <c r="Q62" s="8">
        <v>1043</v>
      </c>
      <c r="R62" s="8">
        <f t="shared" si="1"/>
        <v>1252</v>
      </c>
      <c r="S62" s="8">
        <f t="shared" si="0"/>
        <v>2295</v>
      </c>
    </row>
    <row r="63" spans="1:19">
      <c r="A63" s="6" t="s">
        <v>123</v>
      </c>
      <c r="B63" s="7">
        <v>44548</v>
      </c>
      <c r="C63" s="2">
        <v>18</v>
      </c>
      <c r="D63" s="2" t="s">
        <v>20</v>
      </c>
      <c r="E63" s="2">
        <v>2021</v>
      </c>
      <c r="F63" s="2">
        <v>36</v>
      </c>
      <c r="G63" s="3" t="s">
        <v>21</v>
      </c>
      <c r="H63" s="2" t="s">
        <v>160</v>
      </c>
      <c r="I63" s="19" t="s">
        <v>23</v>
      </c>
      <c r="J63" s="2" t="s">
        <v>46</v>
      </c>
      <c r="K63" s="2" t="s">
        <v>25</v>
      </c>
      <c r="L63" s="2" t="s">
        <v>26</v>
      </c>
      <c r="M63" s="2" t="s">
        <v>54</v>
      </c>
      <c r="N63" s="2">
        <v>1</v>
      </c>
      <c r="O63" s="8">
        <v>1266</v>
      </c>
      <c r="P63" s="8">
        <v>2320</v>
      </c>
      <c r="Q63" s="8">
        <v>1054</v>
      </c>
      <c r="R63" s="8">
        <f t="shared" si="1"/>
        <v>1266</v>
      </c>
      <c r="S63" s="8">
        <f t="shared" si="0"/>
        <v>2320</v>
      </c>
    </row>
    <row r="64" spans="1:19">
      <c r="A64" s="6" t="s">
        <v>124</v>
      </c>
      <c r="B64" s="7">
        <v>44549</v>
      </c>
      <c r="C64" s="2">
        <v>19</v>
      </c>
      <c r="D64" s="2" t="s">
        <v>20</v>
      </c>
      <c r="E64" s="2">
        <v>2021</v>
      </c>
      <c r="F64" s="2">
        <v>17</v>
      </c>
      <c r="G64" s="3" t="s">
        <v>42</v>
      </c>
      <c r="H64" s="2" t="s">
        <v>160</v>
      </c>
      <c r="I64" s="19" t="s">
        <v>88</v>
      </c>
      <c r="J64" s="2" t="s">
        <v>125</v>
      </c>
      <c r="K64" s="2" t="s">
        <v>25</v>
      </c>
      <c r="L64" s="2" t="s">
        <v>26</v>
      </c>
      <c r="M64" s="2" t="s">
        <v>112</v>
      </c>
      <c r="N64" s="2">
        <v>4</v>
      </c>
      <c r="O64" s="8">
        <v>1266</v>
      </c>
      <c r="P64" s="8">
        <v>2320</v>
      </c>
      <c r="Q64" s="8">
        <v>4216</v>
      </c>
      <c r="R64" s="8">
        <f t="shared" si="1"/>
        <v>5064</v>
      </c>
      <c r="S64" s="8">
        <f t="shared" si="0"/>
        <v>9280</v>
      </c>
    </row>
    <row r="65" spans="1:19">
      <c r="A65" s="6" t="s">
        <v>126</v>
      </c>
      <c r="B65" s="7">
        <v>44549</v>
      </c>
      <c r="C65" s="2">
        <v>19</v>
      </c>
      <c r="D65" s="2" t="s">
        <v>20</v>
      </c>
      <c r="E65" s="2">
        <v>2021</v>
      </c>
      <c r="F65" s="2">
        <v>19</v>
      </c>
      <c r="G65" s="3" t="s">
        <v>42</v>
      </c>
      <c r="H65" s="2" t="s">
        <v>159</v>
      </c>
      <c r="I65" s="19" t="s">
        <v>36</v>
      </c>
      <c r="J65" s="2" t="s">
        <v>75</v>
      </c>
      <c r="K65" s="2" t="s">
        <v>25</v>
      </c>
      <c r="L65" s="2" t="s">
        <v>26</v>
      </c>
      <c r="M65" s="2" t="s">
        <v>127</v>
      </c>
      <c r="N65" s="2">
        <v>4</v>
      </c>
      <c r="O65" s="8">
        <v>295</v>
      </c>
      <c r="P65" s="8">
        <v>540</v>
      </c>
      <c r="Q65" s="8">
        <v>980</v>
      </c>
      <c r="R65" s="8">
        <f t="shared" si="1"/>
        <v>1180</v>
      </c>
      <c r="S65" s="8">
        <f t="shared" si="0"/>
        <v>2160</v>
      </c>
    </row>
    <row r="66" spans="1:19">
      <c r="A66" s="6" t="s">
        <v>128</v>
      </c>
      <c r="B66" s="7">
        <v>44549</v>
      </c>
      <c r="C66" s="2">
        <v>19</v>
      </c>
      <c r="D66" s="2" t="s">
        <v>20</v>
      </c>
      <c r="E66" s="2">
        <v>2021</v>
      </c>
      <c r="F66" s="2">
        <v>25</v>
      </c>
      <c r="G66" s="3" t="s">
        <v>35</v>
      </c>
      <c r="H66" s="2" t="s">
        <v>160</v>
      </c>
      <c r="I66" s="19" t="s">
        <v>88</v>
      </c>
      <c r="J66" s="2" t="s">
        <v>89</v>
      </c>
      <c r="K66" s="2" t="s">
        <v>25</v>
      </c>
      <c r="L66" s="2" t="s">
        <v>26</v>
      </c>
      <c r="M66" s="2" t="s">
        <v>43</v>
      </c>
      <c r="N66" s="2">
        <v>4</v>
      </c>
      <c r="O66" s="8">
        <v>1252</v>
      </c>
      <c r="P66" s="8">
        <v>2295</v>
      </c>
      <c r="Q66" s="8">
        <v>4172</v>
      </c>
      <c r="R66" s="8">
        <f t="shared" si="1"/>
        <v>5008</v>
      </c>
      <c r="S66" s="8">
        <f t="shared" si="0"/>
        <v>9180</v>
      </c>
    </row>
    <row r="67" spans="1:19">
      <c r="A67" s="6" t="s">
        <v>129</v>
      </c>
      <c r="B67" s="7">
        <v>44549</v>
      </c>
      <c r="C67" s="2">
        <v>19</v>
      </c>
      <c r="D67" s="2" t="s">
        <v>20</v>
      </c>
      <c r="E67" s="2">
        <v>2021</v>
      </c>
      <c r="F67" s="2">
        <v>35</v>
      </c>
      <c r="G67" s="3" t="s">
        <v>21</v>
      </c>
      <c r="H67" s="2" t="s">
        <v>159</v>
      </c>
      <c r="I67" s="19" t="s">
        <v>23</v>
      </c>
      <c r="J67" s="2" t="s">
        <v>71</v>
      </c>
      <c r="K67" s="2" t="s">
        <v>25</v>
      </c>
      <c r="L67" s="2" t="s">
        <v>26</v>
      </c>
      <c r="M67" s="2" t="s">
        <v>130</v>
      </c>
      <c r="N67" s="2">
        <v>4</v>
      </c>
      <c r="O67" s="8">
        <v>1898</v>
      </c>
      <c r="P67" s="8">
        <v>3375</v>
      </c>
      <c r="Q67" s="8">
        <v>5908</v>
      </c>
      <c r="R67" s="8">
        <f t="shared" ref="R67:R90" si="2">IFERROR(N67*O67,"NA")</f>
        <v>7592</v>
      </c>
      <c r="S67" s="8">
        <f t="shared" ref="S67:S90" si="3">IFERROR(N67*P67,"NA")</f>
        <v>13500</v>
      </c>
    </row>
    <row r="68" spans="1:19">
      <c r="A68" s="6" t="s">
        <v>131</v>
      </c>
      <c r="B68" s="7">
        <v>44549</v>
      </c>
      <c r="C68" s="2">
        <v>19</v>
      </c>
      <c r="D68" s="2" t="s">
        <v>20</v>
      </c>
      <c r="E68" s="2">
        <v>2021</v>
      </c>
      <c r="F68" s="2">
        <v>37</v>
      </c>
      <c r="G68" s="3" t="s">
        <v>21</v>
      </c>
      <c r="H68" s="2" t="s">
        <v>160</v>
      </c>
      <c r="I68" s="19" t="s">
        <v>23</v>
      </c>
      <c r="J68" s="2" t="s">
        <v>71</v>
      </c>
      <c r="K68" s="2" t="s">
        <v>25</v>
      </c>
      <c r="L68" s="2" t="s">
        <v>26</v>
      </c>
      <c r="M68" s="2" t="s">
        <v>43</v>
      </c>
      <c r="N68" s="2">
        <v>4</v>
      </c>
      <c r="O68" s="8">
        <v>1252</v>
      </c>
      <c r="P68" s="8">
        <v>2295</v>
      </c>
      <c r="Q68" s="8">
        <v>4172</v>
      </c>
      <c r="R68" s="8">
        <f t="shared" si="2"/>
        <v>5008</v>
      </c>
      <c r="S68" s="8">
        <f t="shared" si="3"/>
        <v>9180</v>
      </c>
    </row>
    <row r="69" spans="1:19">
      <c r="A69" s="6" t="s">
        <v>132</v>
      </c>
      <c r="B69" s="7">
        <v>44549</v>
      </c>
      <c r="C69" s="2">
        <v>19</v>
      </c>
      <c r="D69" s="2" t="s">
        <v>20</v>
      </c>
      <c r="E69" s="2">
        <v>2021</v>
      </c>
      <c r="F69" s="2">
        <v>39</v>
      </c>
      <c r="G69" s="3" t="s">
        <v>21</v>
      </c>
      <c r="H69" s="2" t="s">
        <v>159</v>
      </c>
      <c r="I69" s="19" t="s">
        <v>23</v>
      </c>
      <c r="J69" s="2" t="s">
        <v>24</v>
      </c>
      <c r="K69" s="2" t="s">
        <v>25</v>
      </c>
      <c r="L69" s="2" t="s">
        <v>26</v>
      </c>
      <c r="M69" s="2" t="s">
        <v>27</v>
      </c>
      <c r="N69" s="2">
        <v>4</v>
      </c>
      <c r="O69" s="8">
        <v>1252</v>
      </c>
      <c r="P69" s="8">
        <v>2295</v>
      </c>
      <c r="Q69" s="8">
        <v>4172</v>
      </c>
      <c r="R69" s="8">
        <f t="shared" si="2"/>
        <v>5008</v>
      </c>
      <c r="S69" s="8">
        <f t="shared" si="3"/>
        <v>9180</v>
      </c>
    </row>
    <row r="70" spans="1:19">
      <c r="A70" s="6" t="s">
        <v>133</v>
      </c>
      <c r="B70" s="7">
        <v>44549</v>
      </c>
      <c r="C70" s="2">
        <v>19</v>
      </c>
      <c r="D70" s="2" t="s">
        <v>20</v>
      </c>
      <c r="E70" s="2">
        <v>2021</v>
      </c>
      <c r="F70" s="2">
        <v>63</v>
      </c>
      <c r="G70" s="3" t="s">
        <v>21</v>
      </c>
      <c r="H70" s="2" t="s">
        <v>159</v>
      </c>
      <c r="I70" s="19" t="s">
        <v>36</v>
      </c>
      <c r="J70" s="2" t="s">
        <v>53</v>
      </c>
      <c r="K70" s="2" t="s">
        <v>25</v>
      </c>
      <c r="L70" s="2" t="s">
        <v>26</v>
      </c>
      <c r="M70" s="2" t="s">
        <v>27</v>
      </c>
      <c r="N70" s="2">
        <v>4</v>
      </c>
      <c r="O70" s="8">
        <v>1252</v>
      </c>
      <c r="P70" s="8">
        <v>2295</v>
      </c>
      <c r="Q70" s="8">
        <v>4172</v>
      </c>
      <c r="R70" s="8">
        <f t="shared" si="2"/>
        <v>5008</v>
      </c>
      <c r="S70" s="8">
        <f t="shared" si="3"/>
        <v>9180</v>
      </c>
    </row>
    <row r="71" spans="1:19">
      <c r="A71" s="6" t="s">
        <v>134</v>
      </c>
      <c r="B71" s="7">
        <v>44549</v>
      </c>
      <c r="C71" s="2">
        <v>19</v>
      </c>
      <c r="D71" s="2" t="s">
        <v>20</v>
      </c>
      <c r="E71" s="2">
        <v>2021</v>
      </c>
      <c r="F71" s="2">
        <v>18</v>
      </c>
      <c r="G71" s="3" t="s">
        <v>42</v>
      </c>
      <c r="H71" s="2" t="s">
        <v>160</v>
      </c>
      <c r="I71" s="19" t="s">
        <v>36</v>
      </c>
      <c r="J71" s="2" t="s">
        <v>135</v>
      </c>
      <c r="K71" s="2" t="s">
        <v>25</v>
      </c>
      <c r="L71" s="2" t="s">
        <v>26</v>
      </c>
      <c r="M71" s="2" t="s">
        <v>83</v>
      </c>
      <c r="N71" s="2">
        <v>2</v>
      </c>
      <c r="O71" s="8">
        <v>295</v>
      </c>
      <c r="P71" s="8">
        <v>540</v>
      </c>
      <c r="Q71" s="8">
        <v>490</v>
      </c>
      <c r="R71" s="8">
        <f t="shared" si="2"/>
        <v>590</v>
      </c>
      <c r="S71" s="8">
        <f t="shared" si="3"/>
        <v>1080</v>
      </c>
    </row>
    <row r="72" spans="1:19">
      <c r="A72" s="6" t="s">
        <v>136</v>
      </c>
      <c r="B72" s="7">
        <v>44549</v>
      </c>
      <c r="C72" s="2">
        <v>19</v>
      </c>
      <c r="D72" s="2" t="s">
        <v>20</v>
      </c>
      <c r="E72" s="2">
        <v>2021</v>
      </c>
      <c r="F72" s="2">
        <v>56</v>
      </c>
      <c r="G72" s="3" t="s">
        <v>21</v>
      </c>
      <c r="H72" s="2" t="s">
        <v>159</v>
      </c>
      <c r="I72" s="19" t="s">
        <v>50</v>
      </c>
      <c r="J72" s="2" t="s">
        <v>137</v>
      </c>
      <c r="K72" s="2" t="s">
        <v>25</v>
      </c>
      <c r="L72" s="2" t="s">
        <v>26</v>
      </c>
      <c r="M72" s="2" t="s">
        <v>27</v>
      </c>
      <c r="N72" s="2">
        <v>2</v>
      </c>
      <c r="O72" s="8">
        <v>1252</v>
      </c>
      <c r="P72" s="8">
        <v>2295</v>
      </c>
      <c r="Q72" s="8">
        <v>2086</v>
      </c>
      <c r="R72" s="8">
        <f t="shared" si="2"/>
        <v>2504</v>
      </c>
      <c r="S72" s="8">
        <f t="shared" si="3"/>
        <v>4590</v>
      </c>
    </row>
    <row r="73" spans="1:19">
      <c r="A73" s="6" t="s">
        <v>138</v>
      </c>
      <c r="B73" s="7">
        <v>44549</v>
      </c>
      <c r="C73" s="2">
        <v>19</v>
      </c>
      <c r="D73" s="2" t="s">
        <v>20</v>
      </c>
      <c r="E73" s="2">
        <v>2021</v>
      </c>
      <c r="F73" s="2">
        <v>39</v>
      </c>
      <c r="G73" s="3" t="s">
        <v>21</v>
      </c>
      <c r="H73" s="2" t="s">
        <v>159</v>
      </c>
      <c r="I73" s="19" t="s">
        <v>23</v>
      </c>
      <c r="J73" s="2" t="s">
        <v>46</v>
      </c>
      <c r="K73" s="2" t="s">
        <v>25</v>
      </c>
      <c r="L73" s="2" t="s">
        <v>26</v>
      </c>
      <c r="M73" s="2" t="s">
        <v>54</v>
      </c>
      <c r="N73" s="2">
        <v>1</v>
      </c>
      <c r="O73" s="8">
        <v>1266</v>
      </c>
      <c r="P73" s="8">
        <v>2320</v>
      </c>
      <c r="Q73" s="8">
        <v>1054</v>
      </c>
      <c r="R73" s="8">
        <f t="shared" si="2"/>
        <v>1266</v>
      </c>
      <c r="S73" s="8">
        <f t="shared" si="3"/>
        <v>2320</v>
      </c>
    </row>
    <row r="74" spans="1:19">
      <c r="A74" s="6" t="s">
        <v>139</v>
      </c>
      <c r="B74" s="7">
        <v>44550</v>
      </c>
      <c r="C74" s="2">
        <v>20</v>
      </c>
      <c r="D74" s="2" t="s">
        <v>20</v>
      </c>
      <c r="E74" s="2">
        <v>2021</v>
      </c>
      <c r="F74" s="2">
        <v>33</v>
      </c>
      <c r="G74" s="3" t="s">
        <v>35</v>
      </c>
      <c r="H74" s="2" t="s">
        <v>159</v>
      </c>
      <c r="I74" s="19" t="s">
        <v>36</v>
      </c>
      <c r="J74" s="2" t="s">
        <v>75</v>
      </c>
      <c r="K74" s="2" t="s">
        <v>25</v>
      </c>
      <c r="L74" s="2" t="s">
        <v>26</v>
      </c>
      <c r="M74" s="2" t="s">
        <v>76</v>
      </c>
      <c r="N74" s="2">
        <v>4</v>
      </c>
      <c r="O74" s="8">
        <v>1898</v>
      </c>
      <c r="P74" s="8">
        <v>3375</v>
      </c>
      <c r="Q74" s="8">
        <v>5908</v>
      </c>
      <c r="R74" s="8">
        <f t="shared" si="2"/>
        <v>7592</v>
      </c>
      <c r="S74" s="8">
        <f t="shared" si="3"/>
        <v>13500</v>
      </c>
    </row>
    <row r="75" spans="1:19">
      <c r="A75" s="6" t="s">
        <v>140</v>
      </c>
      <c r="B75" s="7">
        <v>44550</v>
      </c>
      <c r="C75" s="2">
        <v>20</v>
      </c>
      <c r="D75" s="2" t="s">
        <v>20</v>
      </c>
      <c r="E75" s="2">
        <v>2021</v>
      </c>
      <c r="F75" s="2">
        <v>57</v>
      </c>
      <c r="G75" s="3" t="s">
        <v>21</v>
      </c>
      <c r="H75" s="2" t="s">
        <v>160</v>
      </c>
      <c r="I75" s="19" t="s">
        <v>36</v>
      </c>
      <c r="J75" s="2" t="s">
        <v>53</v>
      </c>
      <c r="K75" s="2" t="s">
        <v>25</v>
      </c>
      <c r="L75" s="2" t="s">
        <v>26</v>
      </c>
      <c r="M75" s="2" t="s">
        <v>27</v>
      </c>
      <c r="N75" s="2">
        <v>4</v>
      </c>
      <c r="O75" s="8">
        <v>1252</v>
      </c>
      <c r="P75" s="8">
        <v>2295</v>
      </c>
      <c r="Q75" s="8">
        <v>4172</v>
      </c>
      <c r="R75" s="8">
        <f t="shared" si="2"/>
        <v>5008</v>
      </c>
      <c r="S75" s="8">
        <f t="shared" si="3"/>
        <v>9180</v>
      </c>
    </row>
    <row r="76" spans="1:19">
      <c r="A76" s="6" t="s">
        <v>141</v>
      </c>
      <c r="B76" s="7">
        <v>44550</v>
      </c>
      <c r="C76" s="2">
        <v>20</v>
      </c>
      <c r="D76" s="2" t="s">
        <v>20</v>
      </c>
      <c r="E76" s="2">
        <v>2021</v>
      </c>
      <c r="F76" s="2">
        <v>29</v>
      </c>
      <c r="G76" s="3" t="s">
        <v>35</v>
      </c>
      <c r="H76" s="2" t="s">
        <v>160</v>
      </c>
      <c r="I76" s="19" t="s">
        <v>58</v>
      </c>
      <c r="J76" s="2" t="s">
        <v>59</v>
      </c>
      <c r="K76" s="2" t="s">
        <v>25</v>
      </c>
      <c r="L76" s="2" t="s">
        <v>26</v>
      </c>
      <c r="M76" s="2" t="s">
        <v>142</v>
      </c>
      <c r="N76" s="2">
        <v>3</v>
      </c>
      <c r="O76" s="8">
        <v>295</v>
      </c>
      <c r="P76" s="8">
        <v>540</v>
      </c>
      <c r="Q76" s="8">
        <v>735</v>
      </c>
      <c r="R76" s="8">
        <f t="shared" si="2"/>
        <v>885</v>
      </c>
      <c r="S76" s="8">
        <f t="shared" si="3"/>
        <v>1620</v>
      </c>
    </row>
    <row r="77" spans="1:19">
      <c r="A77" s="6" t="s">
        <v>143</v>
      </c>
      <c r="B77" s="7">
        <v>44550</v>
      </c>
      <c r="C77" s="2">
        <v>20</v>
      </c>
      <c r="D77" s="2" t="s">
        <v>20</v>
      </c>
      <c r="E77" s="2">
        <v>2021</v>
      </c>
      <c r="F77" s="2">
        <v>35</v>
      </c>
      <c r="G77" s="3" t="s">
        <v>21</v>
      </c>
      <c r="H77" s="2" t="s">
        <v>159</v>
      </c>
      <c r="I77" s="19" t="s">
        <v>36</v>
      </c>
      <c r="J77" s="2" t="s">
        <v>53</v>
      </c>
      <c r="K77" s="2" t="s">
        <v>25</v>
      </c>
      <c r="L77" s="2" t="s">
        <v>26</v>
      </c>
      <c r="M77" s="2" t="s">
        <v>54</v>
      </c>
      <c r="N77" s="2">
        <v>1</v>
      </c>
      <c r="O77" s="8">
        <v>1266</v>
      </c>
      <c r="P77" s="8">
        <v>2320</v>
      </c>
      <c r="Q77" s="8">
        <v>1054</v>
      </c>
      <c r="R77" s="8">
        <f t="shared" si="2"/>
        <v>1266</v>
      </c>
      <c r="S77" s="8">
        <f t="shared" si="3"/>
        <v>2320</v>
      </c>
    </row>
    <row r="78" spans="1:19">
      <c r="A78" s="6" t="s">
        <v>144</v>
      </c>
      <c r="B78" s="7">
        <v>44550</v>
      </c>
      <c r="C78" s="2">
        <v>20</v>
      </c>
      <c r="D78" s="2" t="s">
        <v>20</v>
      </c>
      <c r="E78" s="2">
        <v>2021</v>
      </c>
      <c r="F78" s="2">
        <v>35</v>
      </c>
      <c r="G78" s="3" t="s">
        <v>21</v>
      </c>
      <c r="H78" s="2" t="s">
        <v>160</v>
      </c>
      <c r="I78" s="19" t="s">
        <v>36</v>
      </c>
      <c r="J78" s="2" t="s">
        <v>75</v>
      </c>
      <c r="K78" s="2" t="s">
        <v>25</v>
      </c>
      <c r="L78" s="2" t="s">
        <v>26</v>
      </c>
      <c r="M78" s="2" t="s">
        <v>54</v>
      </c>
      <c r="N78" s="2">
        <v>1</v>
      </c>
      <c r="O78" s="8">
        <v>1266</v>
      </c>
      <c r="P78" s="8">
        <v>2320</v>
      </c>
      <c r="Q78" s="8">
        <v>1054</v>
      </c>
      <c r="R78" s="8">
        <f t="shared" si="2"/>
        <v>1266</v>
      </c>
      <c r="S78" s="8">
        <f t="shared" si="3"/>
        <v>2320</v>
      </c>
    </row>
    <row r="79" spans="1:19">
      <c r="A79" s="6" t="s">
        <v>145</v>
      </c>
      <c r="B79" s="7">
        <v>44551</v>
      </c>
      <c r="C79" s="2">
        <v>21</v>
      </c>
      <c r="D79" s="2" t="s">
        <v>20</v>
      </c>
      <c r="E79" s="2">
        <v>2021</v>
      </c>
      <c r="F79" s="2">
        <v>26</v>
      </c>
      <c r="G79" s="3" t="s">
        <v>35</v>
      </c>
      <c r="H79" s="2" t="s">
        <v>160</v>
      </c>
      <c r="I79" s="19" t="s">
        <v>88</v>
      </c>
      <c r="J79" s="2" t="s">
        <v>146</v>
      </c>
      <c r="K79" s="2" t="s">
        <v>25</v>
      </c>
      <c r="L79" s="2" t="s">
        <v>26</v>
      </c>
      <c r="M79" s="2" t="s">
        <v>54</v>
      </c>
      <c r="N79" s="2">
        <v>3</v>
      </c>
      <c r="O79" s="8">
        <v>1266</v>
      </c>
      <c r="P79" s="8">
        <v>2320</v>
      </c>
      <c r="Q79" s="8">
        <v>3162</v>
      </c>
      <c r="R79" s="8">
        <f t="shared" si="2"/>
        <v>3798</v>
      </c>
      <c r="S79" s="8">
        <f t="shared" si="3"/>
        <v>6960</v>
      </c>
    </row>
    <row r="80" spans="1:19">
      <c r="A80" s="6" t="s">
        <v>147</v>
      </c>
      <c r="B80" s="7">
        <v>44551</v>
      </c>
      <c r="C80" s="2">
        <v>21</v>
      </c>
      <c r="D80" s="2" t="s">
        <v>20</v>
      </c>
      <c r="E80" s="2">
        <v>2021</v>
      </c>
      <c r="F80" s="2">
        <v>23</v>
      </c>
      <c r="G80" s="3" t="s">
        <v>42</v>
      </c>
      <c r="H80" s="2" t="s">
        <v>160</v>
      </c>
      <c r="I80" s="19" t="s">
        <v>29</v>
      </c>
      <c r="J80" s="2" t="s">
        <v>30</v>
      </c>
      <c r="K80" s="2" t="s">
        <v>25</v>
      </c>
      <c r="L80" s="2" t="s">
        <v>26</v>
      </c>
      <c r="M80" s="2" t="s">
        <v>33</v>
      </c>
      <c r="N80" s="2">
        <v>2</v>
      </c>
      <c r="O80" s="8">
        <v>420</v>
      </c>
      <c r="P80" s="8">
        <v>769</v>
      </c>
      <c r="Q80" s="8">
        <v>698</v>
      </c>
      <c r="R80" s="8">
        <f t="shared" si="2"/>
        <v>840</v>
      </c>
      <c r="S80" s="8">
        <f t="shared" si="3"/>
        <v>1538</v>
      </c>
    </row>
    <row r="81" spans="1:19">
      <c r="A81" s="6" t="s">
        <v>148</v>
      </c>
      <c r="B81" s="7">
        <v>44552</v>
      </c>
      <c r="C81" s="2">
        <v>22</v>
      </c>
      <c r="D81" s="2" t="s">
        <v>20</v>
      </c>
      <c r="E81" s="2">
        <v>2021</v>
      </c>
      <c r="F81" s="2">
        <v>30</v>
      </c>
      <c r="G81" s="3" t="s">
        <v>35</v>
      </c>
      <c r="H81" s="2" t="s">
        <v>159</v>
      </c>
      <c r="I81" s="19" t="s">
        <v>23</v>
      </c>
      <c r="J81" s="2" t="s">
        <v>46</v>
      </c>
      <c r="K81" s="2" t="s">
        <v>25</v>
      </c>
      <c r="L81" s="2" t="s">
        <v>26</v>
      </c>
      <c r="M81" s="2" t="s">
        <v>54</v>
      </c>
      <c r="N81" s="2">
        <v>3</v>
      </c>
      <c r="O81" s="8">
        <v>1266</v>
      </c>
      <c r="P81" s="8">
        <v>2320</v>
      </c>
      <c r="Q81" s="8">
        <v>3162</v>
      </c>
      <c r="R81" s="8">
        <f t="shared" si="2"/>
        <v>3798</v>
      </c>
      <c r="S81" s="8">
        <f t="shared" si="3"/>
        <v>6960</v>
      </c>
    </row>
    <row r="82" spans="1:19">
      <c r="A82" s="6" t="s">
        <v>149</v>
      </c>
      <c r="B82" s="7">
        <v>44552</v>
      </c>
      <c r="C82" s="2">
        <v>22</v>
      </c>
      <c r="D82" s="2" t="s">
        <v>20</v>
      </c>
      <c r="E82" s="2">
        <v>2021</v>
      </c>
      <c r="F82" s="2">
        <v>41</v>
      </c>
      <c r="G82" s="3" t="s">
        <v>21</v>
      </c>
      <c r="H82" s="2" t="s">
        <v>160</v>
      </c>
      <c r="I82" s="19" t="s">
        <v>23</v>
      </c>
      <c r="J82" s="2" t="s">
        <v>24</v>
      </c>
      <c r="K82" s="2" t="s">
        <v>25</v>
      </c>
      <c r="L82" s="2" t="s">
        <v>26</v>
      </c>
      <c r="M82" s="2" t="s">
        <v>61</v>
      </c>
      <c r="N82" s="2">
        <v>3</v>
      </c>
      <c r="O82" s="8">
        <v>1252</v>
      </c>
      <c r="P82" s="8">
        <v>2295</v>
      </c>
      <c r="Q82" s="8">
        <v>3129</v>
      </c>
      <c r="R82" s="8">
        <f t="shared" si="2"/>
        <v>3756</v>
      </c>
      <c r="S82" s="8">
        <f t="shared" si="3"/>
        <v>6885</v>
      </c>
    </row>
    <row r="83" spans="1:19">
      <c r="A83" s="6" t="s">
        <v>150</v>
      </c>
      <c r="B83" s="7">
        <v>44552</v>
      </c>
      <c r="C83" s="2">
        <v>22</v>
      </c>
      <c r="D83" s="2" t="s">
        <v>20</v>
      </c>
      <c r="E83" s="2">
        <v>2021</v>
      </c>
      <c r="F83" s="2">
        <v>19</v>
      </c>
      <c r="G83" s="3" t="s">
        <v>42</v>
      </c>
      <c r="H83" s="2" t="s">
        <v>159</v>
      </c>
      <c r="I83" s="19" t="s">
        <v>36</v>
      </c>
      <c r="J83" s="2" t="s">
        <v>37</v>
      </c>
      <c r="K83" s="2" t="s">
        <v>25</v>
      </c>
      <c r="L83" s="2" t="s">
        <v>26</v>
      </c>
      <c r="M83" s="2" t="s">
        <v>68</v>
      </c>
      <c r="N83" s="2">
        <v>1</v>
      </c>
      <c r="O83" s="8">
        <v>308</v>
      </c>
      <c r="P83" s="8">
        <v>565</v>
      </c>
      <c r="Q83" s="8">
        <v>257</v>
      </c>
      <c r="R83" s="8">
        <f t="shared" si="2"/>
        <v>308</v>
      </c>
      <c r="S83" s="8">
        <f t="shared" si="3"/>
        <v>565</v>
      </c>
    </row>
    <row r="84" spans="1:19">
      <c r="A84" s="6" t="s">
        <v>151</v>
      </c>
      <c r="B84" s="7">
        <v>44552</v>
      </c>
      <c r="C84" s="2">
        <v>22</v>
      </c>
      <c r="D84" s="2" t="s">
        <v>20</v>
      </c>
      <c r="E84" s="2">
        <v>2021</v>
      </c>
      <c r="F84" s="2">
        <v>25</v>
      </c>
      <c r="G84" s="3" t="s">
        <v>35</v>
      </c>
      <c r="H84" s="2" t="s">
        <v>160</v>
      </c>
      <c r="I84" s="19" t="s">
        <v>88</v>
      </c>
      <c r="J84" s="2" t="s">
        <v>89</v>
      </c>
      <c r="K84" s="2" t="s">
        <v>25</v>
      </c>
      <c r="L84" s="2" t="s">
        <v>26</v>
      </c>
      <c r="M84" s="2" t="s">
        <v>43</v>
      </c>
      <c r="N84" s="2">
        <v>1</v>
      </c>
      <c r="O84" s="8">
        <v>1252</v>
      </c>
      <c r="P84" s="8">
        <v>2295</v>
      </c>
      <c r="Q84" s="8">
        <v>1043</v>
      </c>
      <c r="R84" s="8">
        <f t="shared" si="2"/>
        <v>1252</v>
      </c>
      <c r="S84" s="8">
        <f t="shared" si="3"/>
        <v>2295</v>
      </c>
    </row>
    <row r="85" spans="1:19">
      <c r="A85" s="6" t="s">
        <v>152</v>
      </c>
      <c r="B85" s="7">
        <v>44552</v>
      </c>
      <c r="C85" s="2">
        <v>22</v>
      </c>
      <c r="D85" s="2" t="s">
        <v>20</v>
      </c>
      <c r="E85" s="2">
        <v>2021</v>
      </c>
      <c r="F85" s="2">
        <v>27</v>
      </c>
      <c r="G85" s="3" t="s">
        <v>35</v>
      </c>
      <c r="H85" s="2" t="s">
        <v>159</v>
      </c>
      <c r="I85" s="19" t="s">
        <v>58</v>
      </c>
      <c r="J85" s="2" t="s">
        <v>59</v>
      </c>
      <c r="K85" s="2" t="s">
        <v>25</v>
      </c>
      <c r="L85" s="2" t="s">
        <v>26</v>
      </c>
      <c r="M85" s="2" t="s">
        <v>27</v>
      </c>
      <c r="N85" s="2">
        <v>1</v>
      </c>
      <c r="O85" s="8">
        <v>1252</v>
      </c>
      <c r="P85" s="8">
        <v>2295</v>
      </c>
      <c r="Q85" s="8">
        <v>1043</v>
      </c>
      <c r="R85" s="8">
        <f t="shared" si="2"/>
        <v>1252</v>
      </c>
      <c r="S85" s="8">
        <f t="shared" si="3"/>
        <v>2295</v>
      </c>
    </row>
    <row r="86" spans="1:19">
      <c r="A86" s="6" t="s">
        <v>153</v>
      </c>
      <c r="B86" s="7">
        <v>44552</v>
      </c>
      <c r="C86" s="2">
        <v>22</v>
      </c>
      <c r="D86" s="2" t="s">
        <v>20</v>
      </c>
      <c r="E86" s="2">
        <v>2021</v>
      </c>
      <c r="F86" s="2">
        <v>41</v>
      </c>
      <c r="G86" s="3" t="s">
        <v>21</v>
      </c>
      <c r="H86" s="2" t="s">
        <v>160</v>
      </c>
      <c r="I86" s="19" t="s">
        <v>50</v>
      </c>
      <c r="J86" s="2" t="s">
        <v>137</v>
      </c>
      <c r="K86" s="2" t="s">
        <v>25</v>
      </c>
      <c r="L86" s="2" t="s">
        <v>26</v>
      </c>
      <c r="M86" s="2" t="s">
        <v>54</v>
      </c>
      <c r="N86" s="2">
        <v>1</v>
      </c>
      <c r="O86" s="8">
        <v>1266</v>
      </c>
      <c r="P86" s="8">
        <v>2320</v>
      </c>
      <c r="Q86" s="8">
        <v>1054</v>
      </c>
      <c r="R86" s="8">
        <f t="shared" si="2"/>
        <v>1266</v>
      </c>
      <c r="S86" s="8">
        <f t="shared" si="3"/>
        <v>2320</v>
      </c>
    </row>
    <row r="87" spans="1:19">
      <c r="A87" s="6" t="s">
        <v>154</v>
      </c>
      <c r="B87" s="7">
        <v>44553</v>
      </c>
      <c r="C87" s="2">
        <v>23</v>
      </c>
      <c r="D87" s="2" t="s">
        <v>20</v>
      </c>
      <c r="E87" s="2">
        <v>2021</v>
      </c>
      <c r="F87" s="2">
        <v>30</v>
      </c>
      <c r="G87" s="3" t="s">
        <v>35</v>
      </c>
      <c r="H87" s="2" t="s">
        <v>159</v>
      </c>
      <c r="I87" s="19" t="s">
        <v>23</v>
      </c>
      <c r="J87" s="2" t="s">
        <v>71</v>
      </c>
      <c r="K87" s="2" t="s">
        <v>25</v>
      </c>
      <c r="L87" s="2" t="s">
        <v>26</v>
      </c>
      <c r="M87" s="2" t="s">
        <v>31</v>
      </c>
      <c r="N87" s="2">
        <v>1</v>
      </c>
      <c r="O87" s="8">
        <v>1266</v>
      </c>
      <c r="P87" s="8">
        <v>2320</v>
      </c>
      <c r="Q87" s="8">
        <v>1054</v>
      </c>
      <c r="R87" s="8">
        <f t="shared" si="2"/>
        <v>1266</v>
      </c>
      <c r="S87" s="8">
        <f t="shared" si="3"/>
        <v>2320</v>
      </c>
    </row>
    <row r="88" spans="1:19">
      <c r="A88" s="6" t="s">
        <v>155</v>
      </c>
      <c r="B88" s="7">
        <v>44553</v>
      </c>
      <c r="C88" s="2">
        <v>23</v>
      </c>
      <c r="D88" s="2" t="s">
        <v>20</v>
      </c>
      <c r="E88" s="2">
        <v>2021</v>
      </c>
      <c r="F88" s="2">
        <v>31</v>
      </c>
      <c r="G88" s="3" t="s">
        <v>35</v>
      </c>
      <c r="H88" s="2" t="s">
        <v>159</v>
      </c>
      <c r="I88" s="19" t="s">
        <v>58</v>
      </c>
      <c r="J88" s="2" t="s">
        <v>59</v>
      </c>
      <c r="K88" s="2" t="s">
        <v>25</v>
      </c>
      <c r="L88" s="2" t="s">
        <v>26</v>
      </c>
      <c r="M88" s="2" t="s">
        <v>61</v>
      </c>
      <c r="N88" s="2">
        <v>1</v>
      </c>
      <c r="O88" s="8">
        <v>1252</v>
      </c>
      <c r="P88" s="8">
        <v>2295</v>
      </c>
      <c r="Q88" s="8">
        <v>1043</v>
      </c>
      <c r="R88" s="8">
        <f t="shared" si="2"/>
        <v>1252</v>
      </c>
      <c r="S88" s="8">
        <f t="shared" si="3"/>
        <v>2295</v>
      </c>
    </row>
    <row r="89" spans="1:19">
      <c r="A89" s="6" t="s">
        <v>156</v>
      </c>
      <c r="B89" s="7">
        <v>44553</v>
      </c>
      <c r="C89" s="2">
        <v>23</v>
      </c>
      <c r="D89" s="2" t="s">
        <v>20</v>
      </c>
      <c r="E89" s="2">
        <v>2021</v>
      </c>
      <c r="F89" s="2">
        <v>35</v>
      </c>
      <c r="G89" s="3" t="s">
        <v>21</v>
      </c>
      <c r="H89" s="2" t="s">
        <v>159</v>
      </c>
      <c r="I89" s="19" t="s">
        <v>23</v>
      </c>
      <c r="J89" s="2" t="s">
        <v>24</v>
      </c>
      <c r="K89" s="2" t="s">
        <v>25</v>
      </c>
      <c r="L89" s="2" t="s">
        <v>26</v>
      </c>
      <c r="M89" s="2" t="s">
        <v>73</v>
      </c>
      <c r="N89" s="2">
        <v>1</v>
      </c>
      <c r="O89" s="8">
        <v>295</v>
      </c>
      <c r="P89" s="8">
        <v>540</v>
      </c>
      <c r="Q89" s="8">
        <v>245</v>
      </c>
      <c r="R89" s="8">
        <f t="shared" si="2"/>
        <v>295</v>
      </c>
      <c r="S89" s="8">
        <f t="shared" si="3"/>
        <v>540</v>
      </c>
    </row>
    <row r="90" spans="1:19">
      <c r="A90" s="6" t="s">
        <v>157</v>
      </c>
      <c r="B90" s="7">
        <v>44554</v>
      </c>
      <c r="C90" s="2">
        <v>24</v>
      </c>
      <c r="D90" s="2" t="s">
        <v>20</v>
      </c>
      <c r="E90" s="2">
        <v>2021</v>
      </c>
      <c r="F90" s="2">
        <v>38</v>
      </c>
      <c r="G90" s="3" t="s">
        <v>21</v>
      </c>
      <c r="H90" s="2" t="s">
        <v>160</v>
      </c>
      <c r="I90" s="19" t="s">
        <v>36</v>
      </c>
      <c r="J90" s="2" t="s">
        <v>53</v>
      </c>
      <c r="K90" s="2" t="s">
        <v>25</v>
      </c>
      <c r="L90" s="2" t="s">
        <v>26</v>
      </c>
      <c r="M90" s="2" t="s">
        <v>61</v>
      </c>
      <c r="N90" s="2">
        <v>4</v>
      </c>
      <c r="O90" s="8">
        <v>1252</v>
      </c>
      <c r="P90" s="8">
        <v>2295</v>
      </c>
      <c r="Q90" s="8">
        <v>4172</v>
      </c>
      <c r="R90" s="8">
        <f t="shared" si="2"/>
        <v>5008</v>
      </c>
      <c r="S90" s="8">
        <f t="shared" si="3"/>
        <v>9180</v>
      </c>
    </row>
  </sheetData>
  <phoneticPr fontId="7" type="noConversion"/>
  <pageMargins left="0.7" right="0.7" top="0.75" bottom="0.75" header="0.3" footer="0.3"/>
  <pageSetup orientation="portrait" r:id="rId1"/>
  <ignoredErrors>
    <ignoredError sqref="A2:A3 A4:A10 A11:A90"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2047F-73AD-4C63-A14C-201A265244B4}">
  <dimension ref="A1:L24"/>
  <sheetViews>
    <sheetView workbookViewId="0">
      <selection activeCell="H17" sqref="H17"/>
    </sheetView>
  </sheetViews>
  <sheetFormatPr defaultRowHeight="15.6"/>
  <cols>
    <col min="1" max="1" width="23.5" bestFit="1" customWidth="1"/>
    <col min="2" max="2" width="14.5" bestFit="1" customWidth="1"/>
    <col min="4" max="4" width="18.796875" bestFit="1" customWidth="1"/>
    <col min="5" max="5" width="14.5" bestFit="1" customWidth="1"/>
    <col min="7" max="7" width="18.5" bestFit="1" customWidth="1"/>
    <col min="8" max="8" width="17.09765625" bestFit="1" customWidth="1"/>
    <col min="9" max="10" width="16.796875" bestFit="1" customWidth="1"/>
    <col min="11" max="11" width="12" bestFit="1" customWidth="1"/>
    <col min="12" max="12" width="10.8984375" bestFit="1" customWidth="1"/>
  </cols>
  <sheetData>
    <row r="1" spans="1:12">
      <c r="A1" s="17" t="s">
        <v>161</v>
      </c>
      <c r="B1" t="s">
        <v>163</v>
      </c>
      <c r="D1" s="17" t="s">
        <v>161</v>
      </c>
      <c r="E1" t="s">
        <v>163</v>
      </c>
    </row>
    <row r="2" spans="1:12">
      <c r="A2" s="1" t="s">
        <v>27</v>
      </c>
      <c r="B2" s="23">
        <v>73440</v>
      </c>
      <c r="D2" s="1" t="s">
        <v>24</v>
      </c>
      <c r="E2" s="23">
        <v>74464</v>
      </c>
      <c r="G2" s="17" t="s">
        <v>161</v>
      </c>
      <c r="H2" t="s">
        <v>164</v>
      </c>
    </row>
    <row r="3" spans="1:12">
      <c r="A3" s="1" t="s">
        <v>43</v>
      </c>
      <c r="B3" s="23">
        <v>61965</v>
      </c>
      <c r="D3" s="1" t="s">
        <v>37</v>
      </c>
      <c r="E3" s="23">
        <v>40391</v>
      </c>
      <c r="G3" s="1" t="s">
        <v>21</v>
      </c>
      <c r="H3" s="23">
        <v>94539</v>
      </c>
    </row>
    <row r="4" spans="1:12">
      <c r="A4" s="1" t="s">
        <v>54</v>
      </c>
      <c r="B4" s="23">
        <v>58000</v>
      </c>
      <c r="D4" s="1" t="s">
        <v>53</v>
      </c>
      <c r="E4" s="23">
        <v>39140</v>
      </c>
      <c r="G4" s="1" t="s">
        <v>35</v>
      </c>
      <c r="H4" s="23">
        <v>53962</v>
      </c>
    </row>
    <row r="5" spans="1:12">
      <c r="A5" s="1" t="s">
        <v>61</v>
      </c>
      <c r="B5" s="23">
        <v>36720</v>
      </c>
      <c r="D5" s="1" t="s">
        <v>46</v>
      </c>
      <c r="E5" s="23">
        <v>31190</v>
      </c>
      <c r="G5" s="1" t="s">
        <v>42</v>
      </c>
      <c r="H5" s="23">
        <v>16050</v>
      </c>
    </row>
    <row r="6" spans="1:12">
      <c r="A6" s="1" t="s">
        <v>31</v>
      </c>
      <c r="B6" s="23">
        <v>34800</v>
      </c>
      <c r="D6" s="1" t="s">
        <v>71</v>
      </c>
      <c r="E6" s="23">
        <v>29590</v>
      </c>
      <c r="G6" s="1" t="s">
        <v>162</v>
      </c>
      <c r="H6" s="23">
        <v>164551</v>
      </c>
    </row>
    <row r="7" spans="1:12">
      <c r="A7" s="1" t="s">
        <v>112</v>
      </c>
      <c r="B7" s="23">
        <v>23200</v>
      </c>
      <c r="D7" s="1" t="s">
        <v>75</v>
      </c>
      <c r="E7" s="23">
        <v>27819</v>
      </c>
    </row>
    <row r="8" spans="1:12" ht="16.2" thickBot="1">
      <c r="A8" s="1" t="s">
        <v>76</v>
      </c>
      <c r="B8" s="23">
        <v>20250</v>
      </c>
      <c r="D8" s="1" t="s">
        <v>51</v>
      </c>
      <c r="E8" s="23">
        <v>20780</v>
      </c>
    </row>
    <row r="9" spans="1:12" ht="16.2" thickBot="1">
      <c r="A9" s="1" t="s">
        <v>130</v>
      </c>
      <c r="B9" s="23">
        <v>13500</v>
      </c>
      <c r="D9" s="1" t="s">
        <v>89</v>
      </c>
      <c r="E9" s="23">
        <v>20655</v>
      </c>
      <c r="G9" s="17" t="s">
        <v>161</v>
      </c>
      <c r="H9" t="s">
        <v>175</v>
      </c>
      <c r="J9" s="32"/>
      <c r="K9" s="32" t="s">
        <v>165</v>
      </c>
      <c r="L9" s="33" t="s">
        <v>168</v>
      </c>
    </row>
    <row r="10" spans="1:12" ht="16.2" thickBot="1">
      <c r="A10" s="1" t="s">
        <v>33</v>
      </c>
      <c r="B10" s="23">
        <v>9997</v>
      </c>
      <c r="D10" s="1" t="s">
        <v>59</v>
      </c>
      <c r="E10" s="23">
        <v>20080</v>
      </c>
      <c r="G10" s="1" t="s">
        <v>21</v>
      </c>
      <c r="H10" s="23">
        <v>98591</v>
      </c>
      <c r="J10" s="32" t="s">
        <v>166</v>
      </c>
      <c r="K10" s="34">
        <f>GETPIVOTDATA(" Unit_Price ",$G$9)</f>
        <v>172744</v>
      </c>
      <c r="L10" s="35">
        <v>20000</v>
      </c>
    </row>
    <row r="11" spans="1:12" ht="16.2" thickBot="1">
      <c r="A11" s="1" t="s">
        <v>68</v>
      </c>
      <c r="B11" s="23">
        <v>5085</v>
      </c>
      <c r="D11" s="1" t="s">
        <v>30</v>
      </c>
      <c r="E11" s="23">
        <v>19972</v>
      </c>
      <c r="G11" s="1" t="s">
        <v>35</v>
      </c>
      <c r="H11" s="23">
        <v>61175</v>
      </c>
      <c r="J11" s="32" t="s">
        <v>167</v>
      </c>
      <c r="K11" s="34">
        <f>GETPIVOTDATA(" Profit ",$G$2)</f>
        <v>164551</v>
      </c>
      <c r="L11" s="35">
        <v>23000</v>
      </c>
    </row>
    <row r="12" spans="1:12" ht="16.2" thickBot="1">
      <c r="A12" s="1" t="s">
        <v>65</v>
      </c>
      <c r="B12" s="23">
        <v>4614</v>
      </c>
      <c r="D12" s="1" t="s">
        <v>125</v>
      </c>
      <c r="E12" s="23">
        <v>9280</v>
      </c>
      <c r="G12" s="1" t="s">
        <v>42</v>
      </c>
      <c r="H12" s="23">
        <v>12978</v>
      </c>
      <c r="J12" s="32" t="s">
        <v>18</v>
      </c>
      <c r="K12" s="34">
        <f>GETPIVOTDATA("Revenue",$A$1)</f>
        <v>359911</v>
      </c>
      <c r="L12" s="35">
        <v>40000</v>
      </c>
    </row>
    <row r="13" spans="1:12">
      <c r="A13" s="1" t="s">
        <v>158</v>
      </c>
      <c r="B13" s="23">
        <v>4590</v>
      </c>
      <c r="D13" s="1" t="s">
        <v>146</v>
      </c>
      <c r="E13" s="23">
        <v>6960</v>
      </c>
      <c r="G13" s="1" t="s">
        <v>162</v>
      </c>
      <c r="H13" s="23">
        <v>172744</v>
      </c>
    </row>
    <row r="14" spans="1:12">
      <c r="A14" s="1" t="s">
        <v>38</v>
      </c>
      <c r="B14" s="23">
        <v>3845</v>
      </c>
      <c r="D14" s="1" t="s">
        <v>119</v>
      </c>
      <c r="E14" s="23">
        <v>6960</v>
      </c>
    </row>
    <row r="15" spans="1:12">
      <c r="A15" s="1" t="s">
        <v>85</v>
      </c>
      <c r="B15" s="23">
        <v>3400</v>
      </c>
      <c r="D15" s="1" t="s">
        <v>137</v>
      </c>
      <c r="E15" s="23">
        <v>6910</v>
      </c>
    </row>
    <row r="16" spans="1:12" ht="16.2" thickBot="1">
      <c r="A16" s="1" t="s">
        <v>127</v>
      </c>
      <c r="B16" s="23">
        <v>2160</v>
      </c>
      <c r="D16" s="1" t="s">
        <v>78</v>
      </c>
      <c r="E16" s="23">
        <v>2320</v>
      </c>
    </row>
    <row r="17" spans="1:11" ht="16.2" thickBot="1">
      <c r="A17" s="1" t="s">
        <v>142</v>
      </c>
      <c r="B17" s="23">
        <v>1620</v>
      </c>
      <c r="D17" s="1" t="s">
        <v>111</v>
      </c>
      <c r="E17" s="23">
        <v>2320</v>
      </c>
      <c r="J17" s="32" t="s">
        <v>169</v>
      </c>
      <c r="K17" s="36">
        <f>(K10-L10)/K10</f>
        <v>0.88422173852637431</v>
      </c>
    </row>
    <row r="18" spans="1:11" ht="16.2" thickBot="1">
      <c r="A18" s="1" t="s">
        <v>83</v>
      </c>
      <c r="B18" s="23">
        <v>1620</v>
      </c>
      <c r="D18" s="1" t="s">
        <v>135</v>
      </c>
      <c r="E18" s="23">
        <v>1080</v>
      </c>
      <c r="J18" s="32" t="s">
        <v>170</v>
      </c>
      <c r="K18" s="36">
        <f>1-K17</f>
        <v>0.11577826147362569</v>
      </c>
    </row>
    <row r="19" spans="1:11" ht="16.2" thickBot="1">
      <c r="A19" s="1" t="s">
        <v>101</v>
      </c>
      <c r="B19" s="23">
        <v>565</v>
      </c>
      <c r="D19" s="1" t="s">
        <v>162</v>
      </c>
      <c r="E19" s="23">
        <v>359911</v>
      </c>
      <c r="K19" s="31"/>
    </row>
    <row r="20" spans="1:11" ht="16.2" thickBot="1">
      <c r="A20" s="1" t="s">
        <v>73</v>
      </c>
      <c r="B20" s="23">
        <v>540</v>
      </c>
      <c r="J20" s="32" t="s">
        <v>171</v>
      </c>
      <c r="K20" s="36">
        <f>(K11-L11)/K11</f>
        <v>0.8602257051005463</v>
      </c>
    </row>
    <row r="21" spans="1:11" ht="16.2" thickBot="1">
      <c r="A21" s="1" t="s">
        <v>162</v>
      </c>
      <c r="B21" s="23">
        <v>359911</v>
      </c>
      <c r="J21" s="32" t="s">
        <v>172</v>
      </c>
      <c r="K21" s="36">
        <f>1-K20</f>
        <v>0.1397742948994537</v>
      </c>
    </row>
    <row r="22" spans="1:11" ht="16.2" thickBot="1">
      <c r="K22" s="31"/>
    </row>
    <row r="23" spans="1:11" ht="16.2" thickBot="1">
      <c r="J23" s="32" t="s">
        <v>173</v>
      </c>
      <c r="K23" s="36">
        <f>(K12-L12)/K12</f>
        <v>0.88886141296042631</v>
      </c>
    </row>
    <row r="24" spans="1:11" ht="16.2" thickBot="1">
      <c r="J24" s="32" t="s">
        <v>174</v>
      </c>
      <c r="K24" s="36">
        <f>1-K23</f>
        <v>0.11113858703957369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DAEC-ED61-43DA-9211-2090182B6F2A}">
  <dimension ref="A1:U26"/>
  <sheetViews>
    <sheetView showGridLines="0" zoomScaleNormal="100" workbookViewId="0">
      <selection activeCell="S33" sqref="S33"/>
    </sheetView>
  </sheetViews>
  <sheetFormatPr defaultRowHeight="15.6"/>
  <sheetData>
    <row r="1" spans="1:21">
      <c r="A1" s="24"/>
      <c r="B1" s="25"/>
      <c r="C1" s="25"/>
      <c r="D1" s="25"/>
      <c r="E1" s="25"/>
      <c r="F1" s="25"/>
      <c r="G1" s="25"/>
      <c r="H1" s="25"/>
      <c r="I1" s="25"/>
      <c r="J1" s="25"/>
      <c r="K1" s="25"/>
      <c r="L1" s="25"/>
      <c r="M1" s="25"/>
      <c r="N1" s="25"/>
      <c r="O1" s="25"/>
      <c r="P1" s="25"/>
      <c r="Q1" s="25"/>
      <c r="R1" s="25"/>
      <c r="S1" s="25"/>
      <c r="T1" s="25"/>
      <c r="U1" s="25"/>
    </row>
    <row r="2" spans="1:21">
      <c r="A2" s="24"/>
      <c r="B2" s="25"/>
      <c r="C2" s="25"/>
      <c r="D2" s="25"/>
      <c r="E2" s="25"/>
      <c r="F2" s="25"/>
      <c r="G2" s="25"/>
      <c r="H2" s="25"/>
      <c r="I2" s="25"/>
      <c r="J2" s="25"/>
      <c r="K2" s="25"/>
      <c r="L2" s="25"/>
      <c r="M2" s="25"/>
      <c r="N2" s="25"/>
      <c r="O2" s="25"/>
      <c r="P2" s="25"/>
      <c r="Q2" s="25"/>
      <c r="R2" s="25"/>
      <c r="S2" s="25"/>
      <c r="T2" s="25"/>
      <c r="U2" s="25"/>
    </row>
    <row r="3" spans="1:21">
      <c r="A3" s="24"/>
      <c r="B3" s="25"/>
      <c r="C3" s="25"/>
      <c r="D3" s="25"/>
      <c r="E3" s="25"/>
      <c r="F3" s="25"/>
      <c r="G3" s="25"/>
      <c r="H3" s="25"/>
      <c r="I3" s="25"/>
      <c r="J3" s="25"/>
      <c r="K3" s="25"/>
      <c r="L3" s="25"/>
      <c r="M3" s="25"/>
      <c r="N3" s="25"/>
      <c r="O3" s="25"/>
      <c r="P3" s="25"/>
      <c r="Q3" s="25"/>
      <c r="R3" s="25"/>
      <c r="S3" s="25"/>
      <c r="T3" s="25"/>
      <c r="U3" s="25"/>
    </row>
    <row r="4" spans="1:21">
      <c r="A4" s="24"/>
      <c r="B4" s="25"/>
      <c r="C4" s="25"/>
      <c r="D4" s="25"/>
      <c r="E4" s="25"/>
      <c r="F4" s="25"/>
      <c r="G4" s="25"/>
      <c r="H4" s="25"/>
      <c r="I4" s="25"/>
      <c r="J4" s="25"/>
      <c r="K4" s="25"/>
      <c r="L4" s="25"/>
      <c r="M4" s="25"/>
      <c r="N4" s="25"/>
      <c r="O4" s="25"/>
      <c r="P4" s="25"/>
      <c r="Q4" s="25"/>
      <c r="R4" s="25"/>
      <c r="S4" s="25"/>
      <c r="T4" s="25"/>
      <c r="U4" s="25"/>
    </row>
    <row r="5" spans="1:21">
      <c r="A5" s="24"/>
      <c r="B5" s="25"/>
      <c r="C5" s="25"/>
      <c r="D5" s="25"/>
      <c r="E5" s="25"/>
      <c r="F5" s="25"/>
      <c r="G5" s="25"/>
      <c r="H5" s="25"/>
      <c r="I5" s="25"/>
      <c r="J5" s="25"/>
      <c r="K5" s="25"/>
      <c r="L5" s="25"/>
      <c r="M5" s="25"/>
      <c r="N5" s="25"/>
      <c r="O5" s="25"/>
      <c r="P5" s="25"/>
      <c r="Q5" s="25"/>
      <c r="R5" s="25"/>
      <c r="S5" s="25"/>
      <c r="T5" s="25"/>
      <c r="U5" s="25"/>
    </row>
    <row r="6" spans="1:21">
      <c r="A6" s="24"/>
      <c r="B6" s="25"/>
      <c r="C6" s="25"/>
      <c r="D6" s="25"/>
      <c r="E6" s="25"/>
      <c r="F6" s="25"/>
      <c r="G6" s="25"/>
      <c r="H6" s="25"/>
      <c r="I6" s="25"/>
      <c r="J6" s="25"/>
      <c r="K6" s="25"/>
      <c r="L6" s="25"/>
      <c r="M6" s="25"/>
      <c r="N6" s="25"/>
      <c r="O6" s="25"/>
      <c r="P6" s="25"/>
      <c r="Q6" s="25"/>
      <c r="R6" s="25"/>
      <c r="S6" s="25"/>
      <c r="T6" s="25"/>
      <c r="U6" s="25"/>
    </row>
    <row r="7" spans="1:21">
      <c r="A7" s="24"/>
      <c r="B7" s="25"/>
      <c r="C7" s="25"/>
      <c r="D7" s="25"/>
      <c r="E7" s="25"/>
      <c r="F7" s="25"/>
      <c r="G7" s="25"/>
      <c r="H7" s="25"/>
      <c r="I7" s="25"/>
      <c r="J7" s="25"/>
      <c r="K7" s="25"/>
      <c r="L7" s="25"/>
      <c r="M7" s="25"/>
      <c r="N7" s="25"/>
      <c r="O7" s="25"/>
      <c r="P7" s="25"/>
      <c r="Q7" s="25"/>
      <c r="R7" s="25"/>
      <c r="S7" s="25"/>
      <c r="T7" s="25"/>
      <c r="U7" s="25"/>
    </row>
    <row r="8" spans="1:21">
      <c r="A8" s="24"/>
      <c r="B8" s="25"/>
      <c r="C8" s="25"/>
      <c r="D8" s="25"/>
      <c r="E8" s="25"/>
      <c r="F8" s="25"/>
      <c r="G8" s="25"/>
      <c r="H8" s="25"/>
      <c r="I8" s="25"/>
      <c r="J8" s="25"/>
      <c r="K8" s="25"/>
      <c r="L8" s="25"/>
      <c r="M8" s="25"/>
      <c r="N8" s="25"/>
      <c r="O8" s="25"/>
      <c r="P8" s="25"/>
      <c r="Q8" s="25"/>
      <c r="R8" s="25"/>
      <c r="S8" s="25"/>
      <c r="T8" s="25"/>
      <c r="U8" s="25"/>
    </row>
    <row r="9" spans="1:21">
      <c r="A9" s="24"/>
      <c r="B9" s="25"/>
      <c r="C9" s="25"/>
      <c r="D9" s="25"/>
      <c r="E9" s="25"/>
      <c r="F9" s="25"/>
      <c r="G9" s="25"/>
      <c r="H9" s="25"/>
      <c r="I9" s="25"/>
      <c r="J9" s="25"/>
      <c r="K9" s="25"/>
      <c r="L9" s="25"/>
      <c r="M9" s="25"/>
      <c r="N9" s="25"/>
      <c r="O9" s="25"/>
      <c r="P9" s="25"/>
      <c r="Q9" s="25"/>
      <c r="R9" s="25"/>
      <c r="S9" s="25"/>
      <c r="T9" s="25"/>
      <c r="U9" s="25"/>
    </row>
    <row r="10" spans="1:21">
      <c r="A10" s="24"/>
      <c r="B10" s="25"/>
      <c r="C10" s="25"/>
      <c r="D10" s="25"/>
      <c r="E10" s="25"/>
      <c r="F10" s="25"/>
      <c r="G10" s="25"/>
      <c r="H10" s="25"/>
      <c r="I10" s="25"/>
      <c r="J10" s="25"/>
      <c r="K10" s="25"/>
      <c r="L10" s="25"/>
      <c r="M10" s="25"/>
      <c r="N10" s="25"/>
      <c r="O10" s="25"/>
      <c r="P10" s="25"/>
      <c r="Q10" s="25"/>
      <c r="R10" s="25"/>
      <c r="S10" s="25"/>
      <c r="T10" s="25"/>
      <c r="U10" s="25"/>
    </row>
    <row r="11" spans="1:21">
      <c r="A11" s="24"/>
      <c r="B11" s="25"/>
      <c r="C11" s="25"/>
      <c r="D11" s="25"/>
      <c r="E11" s="25"/>
      <c r="F11" s="25"/>
      <c r="G11" s="25"/>
      <c r="H11" s="25"/>
      <c r="I11" s="25"/>
      <c r="J11" s="25"/>
      <c r="K11" s="25"/>
      <c r="L11" s="25"/>
      <c r="M11" s="25"/>
      <c r="N11" s="25"/>
      <c r="O11" s="25"/>
      <c r="P11" s="25"/>
      <c r="Q11" s="25"/>
      <c r="R11" s="25"/>
      <c r="S11" s="25"/>
      <c r="T11" s="25"/>
      <c r="U11" s="25"/>
    </row>
    <row r="12" spans="1:21">
      <c r="A12" s="24"/>
      <c r="B12" s="25"/>
      <c r="C12" s="25"/>
      <c r="D12" s="25"/>
      <c r="E12" s="25"/>
      <c r="F12" s="25"/>
      <c r="G12" s="25"/>
      <c r="H12" s="25"/>
      <c r="I12" s="25"/>
      <c r="J12" s="25"/>
      <c r="K12" s="25"/>
      <c r="L12" s="25"/>
      <c r="M12" s="25"/>
      <c r="N12" s="25"/>
      <c r="O12" s="25"/>
      <c r="P12" s="25"/>
      <c r="Q12" s="25"/>
      <c r="R12" s="25"/>
      <c r="S12" s="25"/>
      <c r="T12" s="25"/>
      <c r="U12" s="25"/>
    </row>
    <row r="13" spans="1:21">
      <c r="A13" s="24"/>
      <c r="B13" s="25"/>
      <c r="C13" s="25"/>
      <c r="D13" s="25"/>
      <c r="E13" s="25"/>
      <c r="F13" s="25"/>
      <c r="G13" s="25"/>
      <c r="H13" s="25"/>
      <c r="I13" s="25"/>
      <c r="J13" s="25"/>
      <c r="K13" s="25"/>
      <c r="L13" s="25"/>
      <c r="M13" s="25"/>
      <c r="N13" s="25"/>
      <c r="O13" s="25"/>
      <c r="P13" s="25"/>
      <c r="Q13" s="25"/>
      <c r="R13" s="25"/>
      <c r="S13" s="25"/>
      <c r="T13" s="25"/>
      <c r="U13" s="25"/>
    </row>
    <row r="14" spans="1:21">
      <c r="A14" s="24"/>
      <c r="B14" s="25"/>
      <c r="C14" s="25"/>
      <c r="D14" s="25"/>
      <c r="E14" s="25"/>
      <c r="F14" s="25"/>
      <c r="G14" s="25"/>
      <c r="H14" s="25"/>
      <c r="I14" s="25"/>
      <c r="J14" s="25"/>
      <c r="K14" s="25"/>
      <c r="L14" s="25"/>
      <c r="M14" s="25"/>
      <c r="N14" s="25"/>
      <c r="O14" s="25"/>
      <c r="P14" s="25"/>
      <c r="Q14" s="25"/>
      <c r="R14" s="25"/>
      <c r="S14" s="25"/>
      <c r="T14" s="25"/>
      <c r="U14" s="25"/>
    </row>
    <row r="15" spans="1:21">
      <c r="A15" s="24"/>
      <c r="B15" s="25"/>
      <c r="C15" s="25"/>
      <c r="D15" s="25"/>
      <c r="E15" s="25"/>
      <c r="F15" s="25"/>
      <c r="G15" s="25"/>
      <c r="H15" s="25"/>
      <c r="I15" s="25"/>
      <c r="J15" s="25"/>
      <c r="K15" s="25"/>
      <c r="L15" s="25"/>
      <c r="M15" s="25"/>
      <c r="N15" s="25"/>
      <c r="O15" s="25"/>
      <c r="P15" s="25"/>
      <c r="Q15" s="25"/>
      <c r="R15" s="25"/>
      <c r="S15" s="25"/>
      <c r="T15" s="25"/>
      <c r="U15" s="25"/>
    </row>
    <row r="16" spans="1:21">
      <c r="A16" s="24"/>
      <c r="B16" s="25"/>
      <c r="C16" s="25"/>
      <c r="D16" s="25"/>
      <c r="E16" s="25"/>
      <c r="F16" s="25"/>
      <c r="G16" s="25"/>
      <c r="H16" s="25"/>
      <c r="I16" s="25"/>
      <c r="J16" s="25"/>
      <c r="K16" s="25"/>
      <c r="L16" s="25"/>
      <c r="M16" s="25"/>
      <c r="N16" s="25"/>
      <c r="O16" s="25"/>
      <c r="P16" s="25"/>
      <c r="Q16" s="25"/>
      <c r="R16" s="25"/>
      <c r="S16" s="25"/>
      <c r="T16" s="25"/>
      <c r="U16" s="25"/>
    </row>
    <row r="17" spans="1:21">
      <c r="A17" s="24"/>
      <c r="B17" s="25"/>
      <c r="C17" s="25"/>
      <c r="D17" s="25"/>
      <c r="E17" s="25"/>
      <c r="F17" s="25"/>
      <c r="G17" s="25"/>
      <c r="H17" s="25"/>
      <c r="I17" s="25"/>
      <c r="J17" s="25"/>
      <c r="K17" s="25"/>
      <c r="L17" s="25"/>
      <c r="M17" s="25"/>
      <c r="N17" s="25"/>
      <c r="O17" s="25"/>
      <c r="P17" s="25"/>
      <c r="Q17" s="25"/>
      <c r="R17" s="25"/>
      <c r="S17" s="25"/>
      <c r="T17" s="25"/>
      <c r="U17" s="25"/>
    </row>
    <row r="18" spans="1:21">
      <c r="A18" s="24"/>
      <c r="B18" s="25"/>
      <c r="C18" s="25"/>
      <c r="D18" s="25"/>
      <c r="E18" s="25"/>
      <c r="F18" s="25"/>
      <c r="G18" s="25"/>
      <c r="H18" s="25"/>
      <c r="I18" s="25"/>
      <c r="J18" s="25"/>
      <c r="K18" s="25"/>
      <c r="L18" s="25"/>
      <c r="M18" s="25"/>
      <c r="N18" s="25"/>
      <c r="O18" s="25"/>
      <c r="P18" s="25"/>
      <c r="Q18" s="25"/>
      <c r="R18" s="25"/>
      <c r="S18" s="25"/>
      <c r="T18" s="25"/>
      <c r="U18" s="25"/>
    </row>
    <row r="19" spans="1:21">
      <c r="A19" s="24"/>
      <c r="B19" s="25"/>
      <c r="C19" s="25"/>
      <c r="D19" s="25"/>
      <c r="E19" s="25"/>
      <c r="F19" s="25"/>
      <c r="G19" s="25"/>
      <c r="H19" s="25"/>
      <c r="I19" s="25"/>
      <c r="J19" s="25"/>
      <c r="K19" s="25"/>
      <c r="L19" s="25"/>
      <c r="M19" s="25"/>
      <c r="N19" s="25"/>
      <c r="O19" s="25"/>
      <c r="P19" s="25"/>
      <c r="Q19" s="25"/>
      <c r="R19" s="25"/>
      <c r="S19" s="25"/>
      <c r="T19" s="25"/>
      <c r="U19" s="25"/>
    </row>
    <row r="20" spans="1:21">
      <c r="A20" s="24"/>
      <c r="B20" s="25"/>
      <c r="C20" s="25"/>
      <c r="D20" s="25"/>
      <c r="E20" s="25"/>
      <c r="F20" s="25"/>
      <c r="G20" s="25"/>
      <c r="H20" s="25"/>
      <c r="I20" s="25"/>
      <c r="J20" s="25"/>
      <c r="K20" s="25"/>
      <c r="L20" s="25"/>
      <c r="M20" s="25"/>
      <c r="N20" s="25"/>
      <c r="O20" s="25"/>
      <c r="P20" s="25"/>
      <c r="Q20" s="25"/>
      <c r="R20" s="25"/>
      <c r="S20" s="25"/>
      <c r="T20" s="25"/>
      <c r="U20" s="25"/>
    </row>
    <row r="21" spans="1:21">
      <c r="A21" s="24"/>
      <c r="B21" s="25"/>
      <c r="C21" s="25"/>
      <c r="D21" s="25"/>
      <c r="E21" s="25"/>
      <c r="F21" s="25"/>
      <c r="G21" s="25"/>
      <c r="H21" s="25"/>
      <c r="I21" s="25"/>
      <c r="J21" s="25"/>
      <c r="K21" s="25"/>
      <c r="L21" s="25"/>
      <c r="M21" s="25"/>
      <c r="N21" s="25"/>
      <c r="O21" s="25"/>
      <c r="P21" s="25"/>
      <c r="Q21" s="25"/>
      <c r="R21" s="25"/>
      <c r="S21" s="25"/>
      <c r="T21" s="25"/>
      <c r="U21" s="25"/>
    </row>
    <row r="22" spans="1:21">
      <c r="A22" s="24"/>
      <c r="B22" s="25"/>
      <c r="C22" s="25"/>
      <c r="D22" s="25"/>
      <c r="E22" s="25"/>
      <c r="F22" s="25"/>
      <c r="G22" s="25"/>
      <c r="H22" s="25"/>
      <c r="I22" s="25"/>
      <c r="J22" s="25"/>
      <c r="K22" s="25"/>
      <c r="L22" s="25"/>
      <c r="M22" s="25"/>
      <c r="N22" s="25"/>
      <c r="O22" s="25"/>
      <c r="P22" s="25"/>
      <c r="Q22" s="25"/>
      <c r="R22" s="25"/>
      <c r="S22" s="25"/>
      <c r="T22" s="25"/>
      <c r="U22" s="25"/>
    </row>
    <row r="23" spans="1:21">
      <c r="A23" s="24"/>
      <c r="B23" s="25"/>
      <c r="C23" s="25"/>
      <c r="D23" s="25"/>
      <c r="E23" s="25"/>
      <c r="F23" s="25"/>
      <c r="G23" s="25"/>
      <c r="H23" s="25"/>
      <c r="I23" s="25"/>
      <c r="J23" s="25"/>
      <c r="K23" s="25"/>
      <c r="L23" s="25"/>
      <c r="M23" s="25"/>
      <c r="N23" s="25"/>
      <c r="O23" s="25"/>
      <c r="P23" s="25"/>
      <c r="Q23" s="25"/>
      <c r="R23" s="25"/>
      <c r="S23" s="25"/>
      <c r="T23" s="25"/>
      <c r="U23" s="25"/>
    </row>
    <row r="24" spans="1:21">
      <c r="A24" s="24"/>
      <c r="B24" s="25"/>
      <c r="C24" s="25"/>
      <c r="D24" s="25"/>
      <c r="E24" s="25"/>
      <c r="F24" s="25"/>
      <c r="G24" s="25"/>
      <c r="H24" s="25"/>
      <c r="I24" s="25"/>
      <c r="J24" s="25"/>
      <c r="K24" s="25"/>
      <c r="L24" s="25"/>
      <c r="M24" s="25"/>
      <c r="N24" s="25"/>
      <c r="O24" s="25"/>
      <c r="P24" s="25"/>
      <c r="Q24" s="25"/>
      <c r="R24" s="25"/>
      <c r="S24" s="25"/>
      <c r="T24" s="25"/>
      <c r="U24" s="25"/>
    </row>
    <row r="25" spans="1:21">
      <c r="A25" s="24"/>
      <c r="B25" s="25"/>
      <c r="C25" s="25"/>
      <c r="D25" s="25"/>
      <c r="E25" s="25"/>
      <c r="F25" s="25"/>
      <c r="G25" s="25"/>
      <c r="H25" s="25"/>
      <c r="I25" s="25"/>
      <c r="J25" s="25"/>
      <c r="K25" s="25"/>
      <c r="L25" s="25"/>
      <c r="M25" s="25"/>
      <c r="N25" s="25"/>
      <c r="O25" s="25"/>
      <c r="P25" s="25"/>
      <c r="Q25" s="25"/>
      <c r="R25" s="25"/>
      <c r="S25" s="25"/>
      <c r="T25" s="25"/>
      <c r="U25" s="25"/>
    </row>
    <row r="26" spans="1:21">
      <c r="A26" s="24"/>
      <c r="B26" s="25"/>
      <c r="C26" s="25"/>
      <c r="D26" s="25"/>
      <c r="E26" s="25"/>
      <c r="F26" s="25"/>
      <c r="G26" s="25"/>
      <c r="H26" s="25"/>
      <c r="I26" s="25"/>
      <c r="J26" s="25"/>
      <c r="K26" s="25"/>
      <c r="L26" s="25"/>
      <c r="M26" s="25"/>
      <c r="N26" s="25"/>
      <c r="O26" s="25"/>
      <c r="P26" s="25"/>
      <c r="Q26" s="25"/>
      <c r="R26" s="25"/>
      <c r="S26" s="25"/>
      <c r="T26" s="25"/>
      <c r="U26"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Wealthrolledin</dc:creator>
  <cp:lastModifiedBy>Wealthrolledin</cp:lastModifiedBy>
  <dcterms:created xsi:type="dcterms:W3CDTF">2024-12-23T09:42:07Z</dcterms:created>
  <dcterms:modified xsi:type="dcterms:W3CDTF">2025-01-13T16:58:55Z</dcterms:modified>
</cp:coreProperties>
</file>