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00"/>
  </bookViews>
  <sheets>
    <sheet name="b" sheetId="1" r:id="rId1"/>
    <sheet name="h" sheetId="2" r:id="rId2"/>
    <sheet name="b_h" sheetId="3" r:id="rId3"/>
    <sheet name="4types" sheetId="4" r:id="rId4"/>
    <sheet name="上海病例数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<sst xmlns="http://schemas.openxmlformats.org/spreadsheetml/2006/main" count="127">
  <si>
    <t>Yuanshi</t>
  </si>
  <si>
    <t>b</t>
  </si>
  <si>
    <t>bb</t>
  </si>
  <si>
    <t>Measure</t>
  </si>
  <si>
    <t>h</t>
  </si>
  <si>
    <t>h_reality</t>
  </si>
  <si>
    <t>b1</t>
  </si>
  <si>
    <t>M_20%</t>
  </si>
  <si>
    <t>%</t>
  </si>
  <si>
    <t>&amp;I_R_</t>
  </si>
  <si>
    <t>M_20%&amp;I_R_26.58%</t>
  </si>
  <si>
    <t>M_20%&amp;I_R_31.14%</t>
  </si>
  <si>
    <t>M_20%&amp;I_R_38.71%</t>
  </si>
  <si>
    <t>M_20%&amp;I_R_47.31%</t>
  </si>
  <si>
    <t>M_20%&amp;I_R_51.76%</t>
  </si>
  <si>
    <t>M_20%&amp;I_R_55.46%</t>
  </si>
  <si>
    <t>M_20%&amp;I_R_57.09%</t>
  </si>
  <si>
    <t>M_20%&amp;I_R_58.58%</t>
  </si>
  <si>
    <t>M_20%&amp;I_R_59.96%</t>
  </si>
  <si>
    <t>M_20%&amp;I_R_61.24%</t>
  </si>
  <si>
    <t>S_D_40%</t>
  </si>
  <si>
    <t>S_D_40%&amp;I_R_26.58%</t>
  </si>
  <si>
    <t>S_D_40%&amp;I_R_31.14%</t>
  </si>
  <si>
    <t>S_D_40%&amp;I_R_38.71%</t>
  </si>
  <si>
    <t>S_D_40%&amp;I_R_47.31%</t>
  </si>
  <si>
    <t>S_D_40%&amp;I_R_51.76%</t>
  </si>
  <si>
    <t>S_D_40%&amp;I_R_55.46%</t>
  </si>
  <si>
    <t>S_D_40%&amp;I_R_57.09%</t>
  </si>
  <si>
    <t>S_D_40%&amp;I_R_58.58%</t>
  </si>
  <si>
    <t>S_D_40%&amp;I_R_59.96%</t>
  </si>
  <si>
    <t>S_D_40%&amp;I_R_61.24%</t>
  </si>
  <si>
    <t>M_50%</t>
  </si>
  <si>
    <t>M_50%&amp;I_R_26.58%</t>
  </si>
  <si>
    <t>M_50%&amp;I_R_31.14%</t>
  </si>
  <si>
    <t>M_50%&amp;I_R_38.71%</t>
  </si>
  <si>
    <t>M_50%&amp;I_R_47.31%</t>
  </si>
  <si>
    <t>M_50%&amp;I_R_51.76%</t>
  </si>
  <si>
    <t>M_50%&amp;I_R_55.46%</t>
  </si>
  <si>
    <t>M_50%&amp;I_R_57.09%</t>
  </si>
  <si>
    <t>M_50%&amp;I_R_58.58%</t>
  </si>
  <si>
    <t>M_50%&amp;I_R_59.96%</t>
  </si>
  <si>
    <t>M_50%&amp;I_R_61.24%</t>
  </si>
  <si>
    <t>S_D_50%&amp;M_40%</t>
  </si>
  <si>
    <t>S_D_50%&amp;M_40%&amp;I_R_26.58%</t>
  </si>
  <si>
    <t>S_D_50%&amp;M_40%&amp;I_R_31.14%</t>
  </si>
  <si>
    <t>S_D_50%&amp;M_40%&amp;I_R_38.71%</t>
  </si>
  <si>
    <t>S_D_50%&amp;M_40%&amp;I_R_47.31%</t>
  </si>
  <si>
    <t>S_D_50%&amp;M_40%&amp;I_R_51.76%</t>
  </si>
  <si>
    <t>S_D_50%&amp;M_40%&amp;I_R_55.46%</t>
  </si>
  <si>
    <t>S_D_50%&amp;M_40%&amp;I_R_57.09%</t>
  </si>
  <si>
    <t>S_D_50%&amp;M_40%&amp;I_R_58.58%</t>
  </si>
  <si>
    <t>S_D_50%&amp;M_40%&amp;I_R_59.96%</t>
  </si>
  <si>
    <t>S_D_50%&amp;M_40%&amp;I_R_61.24%</t>
  </si>
  <si>
    <t>S_D_60%&amp;M_40%</t>
  </si>
  <si>
    <t>S_D_60%&amp;M_40%&amp;I_R_26.58%</t>
  </si>
  <si>
    <t>S_D_60%&amp;M_40%&amp;I_R_31.14%</t>
  </si>
  <si>
    <t>S_D_60%&amp;M_40%&amp;I_R_38.71%</t>
  </si>
  <si>
    <t>S_D_60%&amp;M_40%&amp;I_R_47.31%</t>
  </si>
  <si>
    <t>S_D_60%&amp;M_40%&amp;I_R_51.76%</t>
  </si>
  <si>
    <t>S_D_60%&amp;M_40%&amp;I_R_55.46%</t>
  </si>
  <si>
    <t>S_D_60%&amp;M_40%&amp;I_R_57.09%</t>
  </si>
  <si>
    <t>S_D_60%&amp;M_40%&amp;I_R_58.58%</t>
  </si>
  <si>
    <t>S_D_60%&amp;M_40%&amp;I_R_59.96%</t>
  </si>
  <si>
    <t>S_D_60%&amp;M_40%&amp;I_R_61.24%</t>
  </si>
  <si>
    <t>S_D_80%</t>
  </si>
  <si>
    <t>S_D_80%&amp;I_R_26.58%</t>
  </si>
  <si>
    <t>S_D_80%&amp;I_R_31.14%</t>
  </si>
  <si>
    <t>S_D_80%&amp;I_R_38.71%</t>
  </si>
  <si>
    <t>S_D_80%&amp;I_R_47.31%</t>
  </si>
  <si>
    <t>S_D_80%&amp;I_R_51.76%</t>
  </si>
  <si>
    <t>S_D_80%&amp;I_R_55.46%</t>
  </si>
  <si>
    <t>S_D_80%&amp;I_R_57.09%</t>
  </si>
  <si>
    <t>S_D_80%&amp;I_R_58.58%</t>
  </si>
  <si>
    <t>S_D_80%&amp;I_R_59.96%</t>
  </si>
  <si>
    <t>S_D_80%&amp;I_R_61.24%</t>
  </si>
  <si>
    <t>S_D_80%&amp;M_10%</t>
  </si>
  <si>
    <t>S_D_80%&amp;M_10%&amp;I_R_26.58%</t>
  </si>
  <si>
    <t>S_D_80%&amp;M_10%&amp;I_R_31.14%</t>
  </si>
  <si>
    <t>S_D_80%&amp;M_10%&amp;I_R_38.71%</t>
  </si>
  <si>
    <t>S_D_80%&amp;M_10%&amp;I_R_47.31%</t>
  </si>
  <si>
    <t>S_D_80%&amp;M_10%&amp;I_R_51.76%</t>
  </si>
  <si>
    <t>S_D_80%&amp;M_10%&amp;I_R_55.46%</t>
  </si>
  <si>
    <t>S_D_80%&amp;M_10%&amp;I_R_57.09%</t>
  </si>
  <si>
    <t>S_D_80%&amp;M_10%&amp;I_R_58.58%</t>
  </si>
  <si>
    <t>S_D_80%&amp;M_10%&amp;I_R_59.96%</t>
  </si>
  <si>
    <t>S_D_80%&amp;M_10%&amp;I_R_61.24%</t>
  </si>
  <si>
    <t>S_D_70%&amp;M_50%</t>
  </si>
  <si>
    <t>S_D_70%&amp;M_50%&amp;I_R_26.58%</t>
  </si>
  <si>
    <t>S_D_70%&amp;M_50%&amp;I_R_31.14%</t>
  </si>
  <si>
    <t>S_D_70%&amp;M_50%&amp;I_R_38.71%</t>
  </si>
  <si>
    <t>S_D_70%&amp;M_50%&amp;I_R_47.31%</t>
  </si>
  <si>
    <t>S_D_70%&amp;M_50%&amp;I_R_51.76%</t>
  </si>
  <si>
    <t>S_D_70%&amp;M_50%&amp;I_R_55.46%</t>
  </si>
  <si>
    <t>S_D_70%&amp;M_50%&amp;I_R_57.09%</t>
  </si>
  <si>
    <t>S_D_70%&amp;M_50%&amp;I_R_58.58%</t>
  </si>
  <si>
    <t>S_D_70%&amp;M_50%&amp;I_R_59.96%</t>
  </si>
  <si>
    <t>S_D_70%&amp;M_50%&amp;I_R_61.24%</t>
  </si>
  <si>
    <t>S_D_80%&amp;M_30%</t>
  </si>
  <si>
    <t>S_D_80%&amp;M_30%&amp;I_R_26.58%</t>
  </si>
  <si>
    <t>S_D_80%&amp;M_30%&amp;I_R_31.14%</t>
  </si>
  <si>
    <t>S_D_80%&amp;M_30%&amp;I_R_38.71%</t>
  </si>
  <si>
    <t>S_D_80%&amp;M_30%&amp;I_R_47.31%</t>
  </si>
  <si>
    <t>S_D_80%&amp;M_30%&amp;I_R_51.76%</t>
  </si>
  <si>
    <t>S_D_80%&amp;M_30%&amp;I_R_55.46%</t>
  </si>
  <si>
    <t>S_D_80%&amp;M_30%&amp;I_R_57.09%</t>
  </si>
  <si>
    <t>S_D_80%&amp;M_30%&amp;I_R_58.58%</t>
  </si>
  <si>
    <t>S_D_80%&amp;M_30%&amp;I_R_59.96%</t>
  </si>
  <si>
    <t>S_D_80%&amp;M_30%&amp;I_R_61.24%</t>
  </si>
  <si>
    <t>S_D_80%&amp;M_50%</t>
  </si>
  <si>
    <t>S_D_80%&amp;M_50%&amp;I_R_26.58%</t>
  </si>
  <si>
    <t>S_D_80%&amp;M_50%&amp;I_R_31.14%</t>
  </si>
  <si>
    <t>S_D_80%&amp;M_50%&amp;I_R_38.71%</t>
  </si>
  <si>
    <t>S_D_80%&amp;M_50%&amp;I_R_47.31%</t>
  </si>
  <si>
    <t>S_D_80%&amp;M_50%&amp;I_R_51.76%</t>
  </si>
  <si>
    <t>S_D_80%&amp;M_50%&amp;I_R_55.46%</t>
  </si>
  <si>
    <t>S_D_80%&amp;M_50%&amp;I_R_57.09%</t>
  </si>
  <si>
    <t>S_D_80%&amp;M_50%&amp;I_R_58.58%</t>
  </si>
  <si>
    <t>S_D_80%&amp;M_50%&amp;I_R_59.96%</t>
  </si>
  <si>
    <t>S_D_80%&amp;M_50%&amp;I_R_61.24%</t>
  </si>
  <si>
    <t>降幅</t>
  </si>
  <si>
    <t>date</t>
  </si>
  <si>
    <t>Reported Cases</t>
  </si>
  <si>
    <t>Reported Cases_1</t>
  </si>
  <si>
    <t>Confirmed Cases</t>
  </si>
  <si>
    <t>Confirmed Cases_1</t>
  </si>
  <si>
    <t>Asymptomatic Cases</t>
  </si>
  <si>
    <t>A to 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</si>
</sst>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14" fontId="0" fillId="2" borderId="0" xfId="0" applyNumberFormat="1" applyFill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>
      <alignment vertical="center"/>
    </xf>
    <xf numFmtId="0" fontId="0" fillId="3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0" fontId="1" fillId="5" borderId="0" xfId="0" applyFont="1" applyFill="1" applyAlignment="1">
      <alignment vertical="center"/>
    </xf>
    <xf numFmtId="11" fontId="2" fillId="0" borderId="0" xfId="0" applyNumberFormat="1" applyFont="1" applyAlignment="1">
      <alignment horizontal="justify" vertical="center"/>
    </xf>
    <xf numFmtId="0" fontId="3" fillId="0" borderId="1" xfId="0" applyFont="1" applyFill="1" applyBorder="1" applyAlignment="1">
      <alignment horizontal="center" vertical="top"/>
    </xf>
    <xf numFmtId="0" fontId="1" fillId="0" borderId="0" xfId="0" applyNumberFormat="1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ihj/Desktop/&#24037;&#20316;/2022/3&#26376;/0321/&#19981;&#21516;&#22330;&#26223;&#27169;&#25311;&#21442;&#25968;&#35774;&#32622;&#34920;&#2668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β系数降低"/>
      <sheetName val="Sheet2"/>
      <sheetName val="口罩、接触度"/>
      <sheetName val="隔离系数提高"/>
      <sheetName val="混合干预措施"/>
      <sheetName val="b系数降低_新"/>
      <sheetName val="h值"/>
    </sheetNames>
    <sheetDataSet>
      <sheetData sheetId="0"/>
      <sheetData sheetId="1"/>
      <sheetData sheetId="2">
        <row r="1">
          <cell r="K1" t="str">
            <v>降低幅度百分比</v>
          </cell>
          <cell r="L1" t="str">
            <v>M</v>
          </cell>
        </row>
        <row r="2">
          <cell r="K2">
            <v>0</v>
          </cell>
          <cell r="L2">
            <v>0</v>
          </cell>
        </row>
        <row r="3">
          <cell r="K3">
            <v>0.032</v>
          </cell>
          <cell r="L3" t="str">
            <v>S_D_10%</v>
          </cell>
        </row>
        <row r="4">
          <cell r="K4">
            <v>0.072</v>
          </cell>
          <cell r="L4" t="str">
            <v>S_D_20%</v>
          </cell>
        </row>
        <row r="5">
          <cell r="K5">
            <v>0.122</v>
          </cell>
          <cell r="L5" t="str">
            <v>S_D_30%</v>
          </cell>
        </row>
        <row r="6">
          <cell r="K6">
            <v>0.183</v>
          </cell>
          <cell r="L6" t="str">
            <v>S_D_40%</v>
          </cell>
        </row>
        <row r="7">
          <cell r="K7">
            <v>0.258</v>
          </cell>
          <cell r="L7" t="str">
            <v>S_D_50%</v>
          </cell>
        </row>
        <row r="8">
          <cell r="K8">
            <v>0.351</v>
          </cell>
          <cell r="L8" t="str">
            <v>S_D_60%</v>
          </cell>
        </row>
        <row r="9">
          <cell r="K9">
            <v>0.466</v>
          </cell>
          <cell r="L9" t="str">
            <v>S_D_70%</v>
          </cell>
        </row>
        <row r="10">
          <cell r="K10">
            <v>0.608</v>
          </cell>
          <cell r="L10" t="str">
            <v>S_D_80%</v>
          </cell>
        </row>
        <row r="11">
          <cell r="K11">
            <v>0.784</v>
          </cell>
          <cell r="L11" t="str">
            <v>S_D_90%</v>
          </cell>
        </row>
        <row r="12">
          <cell r="K12">
            <v>0.034</v>
          </cell>
          <cell r="L12" t="str">
            <v>M_10%</v>
          </cell>
        </row>
        <row r="13">
          <cell r="K13">
            <v>0.117</v>
          </cell>
          <cell r="L13" t="str">
            <v>M_20%</v>
          </cell>
        </row>
        <row r="14">
          <cell r="K14">
            <v>0.128</v>
          </cell>
          <cell r="L14" t="str">
            <v>M_30%</v>
          </cell>
        </row>
        <row r="15">
          <cell r="K15">
            <v>0.192</v>
          </cell>
          <cell r="L15" t="str">
            <v>M_40%</v>
          </cell>
        </row>
        <row r="16">
          <cell r="K16">
            <v>0.27</v>
          </cell>
          <cell r="L16" t="str">
            <v>M_50%</v>
          </cell>
        </row>
        <row r="17">
          <cell r="K17">
            <v>0.365</v>
          </cell>
          <cell r="L17" t="str">
            <v>M_60%</v>
          </cell>
        </row>
        <row r="18">
          <cell r="K18">
            <v>0.481</v>
          </cell>
          <cell r="L18" t="str">
            <v>M_70%</v>
          </cell>
        </row>
        <row r="19">
          <cell r="K19">
            <v>0.622</v>
          </cell>
          <cell r="L19" t="str">
            <v>M_80%</v>
          </cell>
        </row>
        <row r="20">
          <cell r="K20">
            <v>0.793</v>
          </cell>
          <cell r="L20" t="str">
            <v>M_90%</v>
          </cell>
        </row>
        <row r="21">
          <cell r="K21">
            <v>0.032</v>
          </cell>
          <cell r="L21" t="str">
            <v>S_D_10%&amp;M_10%</v>
          </cell>
        </row>
        <row r="22">
          <cell r="K22">
            <v>0.07</v>
          </cell>
          <cell r="L22" t="str">
            <v>S_D_10%&amp;M_20%</v>
          </cell>
        </row>
        <row r="23">
          <cell r="K23">
            <v>0.158</v>
          </cell>
          <cell r="L23" t="str">
            <v>S_D_10%&amp;M_30%</v>
          </cell>
        </row>
        <row r="24">
          <cell r="K24">
            <v>0.17</v>
          </cell>
          <cell r="L24" t="str">
            <v>S_D_10%&amp;M_40%</v>
          </cell>
        </row>
        <row r="25">
          <cell r="K25">
            <v>0.236</v>
          </cell>
          <cell r="L25" t="str">
            <v>S_D_10%&amp;M_50%</v>
          </cell>
        </row>
        <row r="26">
          <cell r="K26">
            <v>0.072</v>
          </cell>
          <cell r="L26" t="str">
            <v>S_D_20%&amp;M_10%</v>
          </cell>
        </row>
        <row r="27">
          <cell r="K27">
            <v>0.113</v>
          </cell>
          <cell r="L27" t="str">
            <v>S_D_20%&amp;M_20%</v>
          </cell>
        </row>
        <row r="28">
          <cell r="K28">
            <v>0.206</v>
          </cell>
          <cell r="L28" t="str">
            <v>S_D_20%&amp;M_30%</v>
          </cell>
        </row>
        <row r="29">
          <cell r="K29">
            <v>0.218</v>
          </cell>
          <cell r="L29" t="str">
            <v>S_D_20%&amp;M_40%</v>
          </cell>
        </row>
        <row r="30">
          <cell r="K30">
            <v>0.285</v>
          </cell>
          <cell r="L30" t="str">
            <v>S_D_20%&amp;M_50%</v>
          </cell>
        </row>
        <row r="31">
          <cell r="K31">
            <v>0.122</v>
          </cell>
          <cell r="L31" t="str">
            <v>S_D_30%&amp;M_10%</v>
          </cell>
        </row>
        <row r="32">
          <cell r="K32">
            <v>0.166</v>
          </cell>
          <cell r="L32" t="str">
            <v>S_D_30%&amp;M_20%</v>
          </cell>
        </row>
        <row r="33">
          <cell r="K33">
            <v>0.262</v>
          </cell>
          <cell r="L33" t="str">
            <v>S_D_30%&amp;M_30%</v>
          </cell>
        </row>
        <row r="34">
          <cell r="K34">
            <v>0.274</v>
          </cell>
          <cell r="L34" t="str">
            <v>S_D_30%&amp;M_40%</v>
          </cell>
        </row>
        <row r="35">
          <cell r="K35">
            <v>0.341</v>
          </cell>
          <cell r="L35" t="str">
            <v>S_D_30%&amp;M_50%</v>
          </cell>
        </row>
        <row r="36">
          <cell r="K36">
            <v>0.183</v>
          </cell>
          <cell r="L36" t="str">
            <v>S_D_40%&amp;M_10%</v>
          </cell>
        </row>
        <row r="37">
          <cell r="K37">
            <v>0.229</v>
          </cell>
          <cell r="L37" t="str">
            <v>S_D_40%&amp;M_20%</v>
          </cell>
        </row>
        <row r="38">
          <cell r="K38">
            <v>0.326</v>
          </cell>
          <cell r="L38" t="str">
            <v>S_D_40%&amp;M_30%</v>
          </cell>
        </row>
        <row r="39">
          <cell r="K39">
            <v>0.338</v>
          </cell>
          <cell r="L39" t="str">
            <v>S_D_40%&amp;M_40%</v>
          </cell>
        </row>
        <row r="40">
          <cell r="K40">
            <v>0.404</v>
          </cell>
          <cell r="L40" t="str">
            <v>S_D_40%&amp;M_50%</v>
          </cell>
        </row>
        <row r="41">
          <cell r="K41">
            <v>0.305</v>
          </cell>
          <cell r="L41" t="str">
            <v>S_D_50%&amp;M_10%</v>
          </cell>
        </row>
        <row r="42">
          <cell r="K42">
            <v>0.401</v>
          </cell>
          <cell r="L42" t="str">
            <v>S_D_50%&amp;M_20%</v>
          </cell>
        </row>
        <row r="43">
          <cell r="K43">
            <v>0.413</v>
          </cell>
          <cell r="L43" t="str">
            <v>S_D_50%&amp;M_30%</v>
          </cell>
        </row>
        <row r="44">
          <cell r="K44">
            <v>0.475</v>
          </cell>
          <cell r="L44" t="str">
            <v>S_D_50%&amp;M_40%</v>
          </cell>
        </row>
        <row r="45">
          <cell r="K45">
            <v>0.544</v>
          </cell>
          <cell r="L45" t="str">
            <v>S_D_50%&amp;M_50%</v>
          </cell>
        </row>
        <row r="46">
          <cell r="K46">
            <v>0.397</v>
          </cell>
          <cell r="L46" t="str">
            <v>S_D_60%&amp;M_10%</v>
          </cell>
        </row>
        <row r="47">
          <cell r="K47">
            <v>0.488</v>
          </cell>
          <cell r="L47" t="str">
            <v>S_D_60%&amp;M_20%</v>
          </cell>
        </row>
        <row r="48">
          <cell r="K48">
            <v>0.499</v>
          </cell>
          <cell r="L48" t="str">
            <v>S_D_60%&amp;M_30%</v>
          </cell>
        </row>
        <row r="49">
          <cell r="K49">
            <v>0.556</v>
          </cell>
          <cell r="L49" t="str">
            <v>S_D_60%&amp;M_40%</v>
          </cell>
        </row>
        <row r="50">
          <cell r="K50">
            <v>0.617</v>
          </cell>
          <cell r="L50" t="str">
            <v>S_D_60%&amp;M_50%</v>
          </cell>
        </row>
        <row r="51">
          <cell r="K51">
            <v>0.683</v>
          </cell>
          <cell r="L51" t="str">
            <v>S_D_60%&amp;M_60%</v>
          </cell>
        </row>
        <row r="52">
          <cell r="K52">
            <v>0.754</v>
          </cell>
          <cell r="L52" t="str">
            <v>S_D_60%&amp;M_70%</v>
          </cell>
        </row>
        <row r="53">
          <cell r="K53">
            <v>0.508</v>
          </cell>
          <cell r="L53" t="str">
            <v>S_D_70%&amp;M_10%</v>
          </cell>
        </row>
        <row r="54">
          <cell r="K54">
            <v>0.589</v>
          </cell>
          <cell r="L54" t="str">
            <v>S_D_70%&amp;M_20%</v>
          </cell>
        </row>
        <row r="55">
          <cell r="K55">
            <v>0.598</v>
          </cell>
          <cell r="L55" t="str">
            <v>S_D_70%&amp;M_30%</v>
          </cell>
        </row>
        <row r="56">
          <cell r="K56">
            <v>0.647</v>
          </cell>
          <cell r="L56" t="str">
            <v>S_D_70%&amp;M_40%</v>
          </cell>
        </row>
        <row r="57">
          <cell r="K57">
            <v>0.699</v>
          </cell>
          <cell r="L57" t="str">
            <v>S_D_70%&amp;M_50%</v>
          </cell>
        </row>
        <row r="58">
          <cell r="K58">
            <v>0.753</v>
          </cell>
          <cell r="L58" t="str">
            <v>S_D_70%&amp;M_60%</v>
          </cell>
        </row>
        <row r="59">
          <cell r="K59">
            <v>0.86</v>
          </cell>
          <cell r="L59" t="str">
            <v>S_D_70%&amp;M_70%</v>
          </cell>
        </row>
        <row r="60">
          <cell r="K60">
            <v>0.642</v>
          </cell>
          <cell r="L60" t="str">
            <v>S_D_80%&amp;M_10%</v>
          </cell>
        </row>
        <row r="61">
          <cell r="K61">
            <v>0.706</v>
          </cell>
          <cell r="L61" t="str">
            <v>S_D_80%&amp;M_20%</v>
          </cell>
        </row>
        <row r="62">
          <cell r="K62">
            <v>0.713</v>
          </cell>
          <cell r="L62" t="str">
            <v>S_D_80%&amp;M_30%</v>
          </cell>
        </row>
        <row r="63">
          <cell r="K63">
            <v>0.751</v>
          </cell>
          <cell r="L63" t="str">
            <v>S_D_80%&amp;M_40%</v>
          </cell>
        </row>
        <row r="64">
          <cell r="K64">
            <v>0.789</v>
          </cell>
          <cell r="L64" t="str">
            <v>S_D_80%&amp;M_50%</v>
          </cell>
        </row>
        <row r="65">
          <cell r="K65">
            <v>0.87</v>
          </cell>
          <cell r="L65" t="str">
            <v>S_D_80%&amp;M_70%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7"/>
  <sheetViews>
    <sheetView tabSelected="1" workbookViewId="0">
      <selection activeCell="D1" sqref="D$1:D$1048576"/>
    </sheetView>
  </sheetViews>
  <sheetFormatPr defaultColWidth="9.14285714285714" defaultRowHeight="17.6" outlineLevelCol="3"/>
  <cols>
    <col min="2" max="2" width="6.21428571428571" customWidth="1"/>
    <col min="3" max="3" width="12.7857142857143"/>
    <col min="4" max="4" width="19.357142857142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7">
        <v>1.60431e-7</v>
      </c>
      <c r="B2" s="6">
        <v>0</v>
      </c>
      <c r="C2">
        <f>A2*(1-B2)</f>
        <v>1.60431e-7</v>
      </c>
      <c r="D2">
        <f>VLOOKUP(B2,[1]口罩、接触度!$K:$L,2,0)</f>
        <v>0</v>
      </c>
    </row>
    <row r="3" spans="1:4">
      <c r="A3" s="7">
        <v>1.60431e-7</v>
      </c>
      <c r="B3" s="6">
        <v>0.032</v>
      </c>
      <c r="C3">
        <f t="shared" ref="C3:C34" si="0">A3*(1-B3)</f>
        <v>1.55297208e-7</v>
      </c>
      <c r="D3" t="str">
        <f>VLOOKUP(B3,[1]口罩、接触度!$K:$L,2,0)</f>
        <v>S_D_10%</v>
      </c>
    </row>
    <row r="4" spans="1:4">
      <c r="A4" s="7">
        <v>1.60431e-7</v>
      </c>
      <c r="B4" s="6">
        <v>0.034</v>
      </c>
      <c r="C4">
        <f t="shared" si="0"/>
        <v>1.54976346e-7</v>
      </c>
      <c r="D4" t="str">
        <f>VLOOKUP(B4,[1]口罩、接触度!$K:$L,2,0)</f>
        <v>M_10%</v>
      </c>
    </row>
    <row r="5" spans="1:4">
      <c r="A5" s="7">
        <v>1.60431e-7</v>
      </c>
      <c r="B5" s="6">
        <v>0.07</v>
      </c>
      <c r="C5">
        <f t="shared" si="0"/>
        <v>1.4920083e-7</v>
      </c>
      <c r="D5" t="str">
        <f>VLOOKUP(B5,[1]口罩、接触度!$K:$L,2,0)</f>
        <v>S_D_10%&amp;M_20%</v>
      </c>
    </row>
    <row r="6" spans="1:4">
      <c r="A6" s="7">
        <v>1.60431e-7</v>
      </c>
      <c r="B6" s="6">
        <v>0.072</v>
      </c>
      <c r="C6">
        <f t="shared" si="0"/>
        <v>1.48879968e-7</v>
      </c>
      <c r="D6" t="str">
        <f>VLOOKUP(B6,[1]口罩、接触度!$K:$L,2,0)</f>
        <v>S_D_20%</v>
      </c>
    </row>
    <row r="7" spans="1:4">
      <c r="A7" s="7">
        <v>1.60431e-7</v>
      </c>
      <c r="B7" s="6">
        <v>0.113</v>
      </c>
      <c r="C7">
        <f t="shared" si="0"/>
        <v>1.42302297e-7</v>
      </c>
      <c r="D7" t="str">
        <f>VLOOKUP(B7,[1]口罩、接触度!$K:$L,2,0)</f>
        <v>S_D_20%&amp;M_20%</v>
      </c>
    </row>
    <row r="8" spans="1:4">
      <c r="A8" s="7">
        <v>1.60431e-7</v>
      </c>
      <c r="B8" s="6">
        <v>0.117</v>
      </c>
      <c r="C8">
        <f t="shared" si="0"/>
        <v>1.41660573e-7</v>
      </c>
      <c r="D8" t="str">
        <f>VLOOKUP(B8,[1]口罩、接触度!$K:$L,2,0)</f>
        <v>M_20%</v>
      </c>
    </row>
    <row r="9" spans="1:4">
      <c r="A9" s="7">
        <v>1.60431e-7</v>
      </c>
      <c r="B9" s="6">
        <v>0.122</v>
      </c>
      <c r="C9">
        <f t="shared" si="0"/>
        <v>1.40858418e-7</v>
      </c>
      <c r="D9" t="str">
        <f>VLOOKUP(B9,[1]口罩、接触度!$K:$L,2,0)</f>
        <v>S_D_30%</v>
      </c>
    </row>
    <row r="10" spans="1:4">
      <c r="A10" s="7">
        <v>1.60431e-7</v>
      </c>
      <c r="B10" s="6">
        <v>0.128</v>
      </c>
      <c r="C10">
        <f t="shared" si="0"/>
        <v>1.39895832e-7</v>
      </c>
      <c r="D10" t="str">
        <f>VLOOKUP(B10,[1]口罩、接触度!$K:$L,2,0)</f>
        <v>M_30%</v>
      </c>
    </row>
    <row r="11" spans="1:4">
      <c r="A11" s="7">
        <v>1.60431e-7</v>
      </c>
      <c r="B11" s="6">
        <v>0.158</v>
      </c>
      <c r="C11">
        <f t="shared" si="0"/>
        <v>1.35082902e-7</v>
      </c>
      <c r="D11" t="str">
        <f>VLOOKUP(B11,[1]口罩、接触度!$K:$L,2,0)</f>
        <v>S_D_10%&amp;M_30%</v>
      </c>
    </row>
    <row r="12" spans="1:4">
      <c r="A12" s="7">
        <v>1.60431e-7</v>
      </c>
      <c r="B12" s="6">
        <v>0.166</v>
      </c>
      <c r="C12">
        <f t="shared" si="0"/>
        <v>1.33799454e-7</v>
      </c>
      <c r="D12" t="str">
        <f>VLOOKUP(B12,[1]口罩、接触度!$K:$L,2,0)</f>
        <v>S_D_30%&amp;M_20%</v>
      </c>
    </row>
    <row r="13" spans="1:4">
      <c r="A13" s="7">
        <v>1.60431e-7</v>
      </c>
      <c r="B13" s="6">
        <v>0.17</v>
      </c>
      <c r="C13">
        <f t="shared" si="0"/>
        <v>1.3315773e-7</v>
      </c>
      <c r="D13" t="str">
        <f>VLOOKUP(B13,[1]口罩、接触度!$K:$L,2,0)</f>
        <v>S_D_10%&amp;M_40%</v>
      </c>
    </row>
    <row r="14" spans="1:4">
      <c r="A14" s="7">
        <v>1.60431e-7</v>
      </c>
      <c r="B14" s="6">
        <v>0.183</v>
      </c>
      <c r="C14">
        <f t="shared" si="0"/>
        <v>1.31072127e-7</v>
      </c>
      <c r="D14" t="str">
        <f>VLOOKUP(B14,[1]口罩、接触度!$K:$L,2,0)</f>
        <v>S_D_40%</v>
      </c>
    </row>
    <row r="15" spans="1:4">
      <c r="A15" s="7">
        <v>1.60431e-7</v>
      </c>
      <c r="B15" s="6">
        <v>0.192</v>
      </c>
      <c r="C15">
        <f t="shared" si="0"/>
        <v>1.29628248e-7</v>
      </c>
      <c r="D15" t="str">
        <f>VLOOKUP(B15,[1]口罩、接触度!$K:$L,2,0)</f>
        <v>M_40%</v>
      </c>
    </row>
    <row r="16" spans="1:4">
      <c r="A16" s="7">
        <v>1.60431e-7</v>
      </c>
      <c r="B16" s="6">
        <v>0.206</v>
      </c>
      <c r="C16">
        <f t="shared" si="0"/>
        <v>1.27382214e-7</v>
      </c>
      <c r="D16" t="str">
        <f>VLOOKUP(B16,[1]口罩、接触度!$K:$L,2,0)</f>
        <v>S_D_20%&amp;M_30%</v>
      </c>
    </row>
    <row r="17" spans="1:4">
      <c r="A17" s="7">
        <v>1.60431e-7</v>
      </c>
      <c r="B17" s="6">
        <v>0.218</v>
      </c>
      <c r="C17">
        <f t="shared" si="0"/>
        <v>1.25457042e-7</v>
      </c>
      <c r="D17" t="str">
        <f>VLOOKUP(B17,[1]口罩、接触度!$K:$L,2,0)</f>
        <v>S_D_20%&amp;M_40%</v>
      </c>
    </row>
    <row r="18" spans="1:4">
      <c r="A18" s="7">
        <v>1.60431e-7</v>
      </c>
      <c r="B18" s="6">
        <v>0.229</v>
      </c>
      <c r="C18">
        <f t="shared" si="0"/>
        <v>1.23692301e-7</v>
      </c>
      <c r="D18" t="str">
        <f>VLOOKUP(B18,[1]口罩、接触度!$K:$L,2,0)</f>
        <v>S_D_40%&amp;M_20%</v>
      </c>
    </row>
    <row r="19" spans="1:4">
      <c r="A19" s="7">
        <v>1.60431e-7</v>
      </c>
      <c r="B19" s="6">
        <v>0.236</v>
      </c>
      <c r="C19">
        <f t="shared" si="0"/>
        <v>1.22569284e-7</v>
      </c>
      <c r="D19" t="str">
        <f>VLOOKUP(B19,[1]口罩、接触度!$K:$L,2,0)</f>
        <v>S_D_10%&amp;M_50%</v>
      </c>
    </row>
    <row r="20" spans="1:4">
      <c r="A20" s="7">
        <v>1.60431e-7</v>
      </c>
      <c r="B20" s="6">
        <v>0.258</v>
      </c>
      <c r="C20">
        <f t="shared" si="0"/>
        <v>1.19039802e-7</v>
      </c>
      <c r="D20" t="str">
        <f>VLOOKUP(B20,[1]口罩、接触度!$K:$L,2,0)</f>
        <v>S_D_50%</v>
      </c>
    </row>
    <row r="21" spans="1:4">
      <c r="A21" s="7">
        <v>1.60431e-7</v>
      </c>
      <c r="B21" s="6">
        <v>0.262</v>
      </c>
      <c r="C21">
        <f t="shared" si="0"/>
        <v>1.18398078e-7</v>
      </c>
      <c r="D21" t="str">
        <f>VLOOKUP(B21,[1]口罩、接触度!$K:$L,2,0)</f>
        <v>S_D_30%&amp;M_30%</v>
      </c>
    </row>
    <row r="22" spans="1:4">
      <c r="A22" s="7">
        <v>1.60431e-7</v>
      </c>
      <c r="B22" s="6">
        <v>0.27</v>
      </c>
      <c r="C22">
        <f t="shared" si="0"/>
        <v>1.1711463e-7</v>
      </c>
      <c r="D22" t="str">
        <f>VLOOKUP(B22,[1]口罩、接触度!$K:$L,2,0)</f>
        <v>M_50%</v>
      </c>
    </row>
    <row r="23" spans="1:4">
      <c r="A23" s="7">
        <v>1.60431e-7</v>
      </c>
      <c r="B23" s="6">
        <v>0.274</v>
      </c>
      <c r="C23">
        <f t="shared" si="0"/>
        <v>1.16472906e-7</v>
      </c>
      <c r="D23" t="str">
        <f>VLOOKUP(B23,[1]口罩、接触度!$K:$L,2,0)</f>
        <v>S_D_30%&amp;M_40%</v>
      </c>
    </row>
    <row r="24" spans="1:4">
      <c r="A24" s="7">
        <v>1.60431e-7</v>
      </c>
      <c r="B24" s="6">
        <v>0.285</v>
      </c>
      <c r="C24">
        <f t="shared" si="0"/>
        <v>1.14708165e-7</v>
      </c>
      <c r="D24" t="str">
        <f>VLOOKUP(B24,[1]口罩、接触度!$K:$L,2,0)</f>
        <v>S_D_20%&amp;M_50%</v>
      </c>
    </row>
    <row r="25" spans="1:4">
      <c r="A25" s="7">
        <v>1.60431e-7</v>
      </c>
      <c r="B25" s="6">
        <v>0.305</v>
      </c>
      <c r="C25">
        <f t="shared" si="0"/>
        <v>1.11499545e-7</v>
      </c>
      <c r="D25" t="str">
        <f>VLOOKUP(B25,[1]口罩、接触度!$K:$L,2,0)</f>
        <v>S_D_50%&amp;M_10%</v>
      </c>
    </row>
    <row r="26" spans="1:4">
      <c r="A26" s="7">
        <v>1.60431e-7</v>
      </c>
      <c r="B26" s="6">
        <v>0.326</v>
      </c>
      <c r="C26">
        <f t="shared" si="0"/>
        <v>1.08130494e-7</v>
      </c>
      <c r="D26" t="str">
        <f>VLOOKUP(B26,[1]口罩、接触度!$K:$L,2,0)</f>
        <v>S_D_40%&amp;M_30%</v>
      </c>
    </row>
    <row r="27" spans="1:4">
      <c r="A27" s="7">
        <v>1.60431e-7</v>
      </c>
      <c r="B27" s="6">
        <v>0.338</v>
      </c>
      <c r="C27">
        <f t="shared" si="0"/>
        <v>1.06205322e-7</v>
      </c>
      <c r="D27" t="str">
        <f>VLOOKUP(B27,[1]口罩、接触度!$K:$L,2,0)</f>
        <v>S_D_40%&amp;M_40%</v>
      </c>
    </row>
    <row r="28" spans="1:4">
      <c r="A28" s="7">
        <v>1.60431e-7</v>
      </c>
      <c r="B28" s="6">
        <v>0.341</v>
      </c>
      <c r="C28">
        <f t="shared" si="0"/>
        <v>1.05724029e-7</v>
      </c>
      <c r="D28" t="str">
        <f>VLOOKUP(B28,[1]口罩、接触度!$K:$L,2,0)</f>
        <v>S_D_30%&amp;M_50%</v>
      </c>
    </row>
    <row r="29" spans="1:4">
      <c r="A29" s="7">
        <v>1.60431e-7</v>
      </c>
      <c r="B29" s="6">
        <v>0.351</v>
      </c>
      <c r="C29">
        <f t="shared" si="0"/>
        <v>1.04119719e-7</v>
      </c>
      <c r="D29" t="str">
        <f>VLOOKUP(B29,[1]口罩、接触度!$K:$L,2,0)</f>
        <v>S_D_60%</v>
      </c>
    </row>
    <row r="30" spans="1:4">
      <c r="A30" s="7">
        <v>1.60431e-7</v>
      </c>
      <c r="B30" s="6">
        <v>0.365</v>
      </c>
      <c r="C30">
        <f t="shared" si="0"/>
        <v>1.01873685e-7</v>
      </c>
      <c r="D30" t="str">
        <f>VLOOKUP(B30,[1]口罩、接触度!$K:$L,2,0)</f>
        <v>M_60%</v>
      </c>
    </row>
    <row r="31" spans="1:4">
      <c r="A31" s="7">
        <v>1.60431e-7</v>
      </c>
      <c r="B31" s="6">
        <v>0.397</v>
      </c>
      <c r="C31">
        <f t="shared" si="0"/>
        <v>9.6739893e-8</v>
      </c>
      <c r="D31" t="str">
        <f>VLOOKUP(B31,[1]口罩、接触度!$K:$L,2,0)</f>
        <v>S_D_60%&amp;M_10%</v>
      </c>
    </row>
    <row r="32" spans="1:4">
      <c r="A32" s="7">
        <v>1.60431e-7</v>
      </c>
      <c r="B32" s="6">
        <v>0.401</v>
      </c>
      <c r="C32">
        <f t="shared" si="0"/>
        <v>9.6098169e-8</v>
      </c>
      <c r="D32" t="str">
        <f>VLOOKUP(B32,[1]口罩、接触度!$K:$L,2,0)</f>
        <v>S_D_50%&amp;M_20%</v>
      </c>
    </row>
    <row r="33" spans="1:4">
      <c r="A33" s="7">
        <v>1.60431e-7</v>
      </c>
      <c r="B33" s="6">
        <v>0.404</v>
      </c>
      <c r="C33">
        <f t="shared" si="0"/>
        <v>9.5616876e-8</v>
      </c>
      <c r="D33" t="str">
        <f>VLOOKUP(B33,[1]口罩、接触度!$K:$L,2,0)</f>
        <v>S_D_40%&amp;M_50%</v>
      </c>
    </row>
    <row r="34" spans="1:4">
      <c r="A34" s="7">
        <v>1.60431e-7</v>
      </c>
      <c r="B34" s="6">
        <v>0.413</v>
      </c>
      <c r="C34">
        <f t="shared" si="0"/>
        <v>9.4172997e-8</v>
      </c>
      <c r="D34" t="str">
        <f>VLOOKUP(B34,[1]口罩、接触度!$K:$L,2,0)</f>
        <v>S_D_50%&amp;M_30%</v>
      </c>
    </row>
    <row r="35" spans="1:4">
      <c r="A35" s="7">
        <v>1.60431e-7</v>
      </c>
      <c r="B35" s="6">
        <v>0.466</v>
      </c>
      <c r="C35">
        <f t="shared" ref="C35:C57" si="1">A35*(1-B35)</f>
        <v>8.5670154e-8</v>
      </c>
      <c r="D35" t="str">
        <f>VLOOKUP(B35,[1]口罩、接触度!$K:$L,2,0)</f>
        <v>S_D_70%</v>
      </c>
    </row>
    <row r="36" spans="1:4">
      <c r="A36" s="7">
        <v>1.60431e-7</v>
      </c>
      <c r="B36" s="6">
        <v>0.475</v>
      </c>
      <c r="C36">
        <f t="shared" si="1"/>
        <v>8.4226275e-8</v>
      </c>
      <c r="D36" t="str">
        <f>VLOOKUP(B36,[1]口罩、接触度!$K:$L,2,0)</f>
        <v>S_D_50%&amp;M_40%</v>
      </c>
    </row>
    <row r="37" spans="1:4">
      <c r="A37" s="7">
        <v>1.60431e-7</v>
      </c>
      <c r="B37" s="6">
        <v>0.481</v>
      </c>
      <c r="C37">
        <f t="shared" si="1"/>
        <v>8.3263689e-8</v>
      </c>
      <c r="D37" t="str">
        <f>VLOOKUP(B37,[1]口罩、接触度!$K:$L,2,0)</f>
        <v>M_70%</v>
      </c>
    </row>
    <row r="38" spans="1:4">
      <c r="A38" s="7">
        <v>1.60431e-7</v>
      </c>
      <c r="B38" s="6">
        <v>0.488</v>
      </c>
      <c r="C38">
        <f t="shared" si="1"/>
        <v>8.2140672e-8</v>
      </c>
      <c r="D38" t="str">
        <f>VLOOKUP(B38,[1]口罩、接触度!$K:$L,2,0)</f>
        <v>S_D_60%&amp;M_20%</v>
      </c>
    </row>
    <row r="39" spans="1:4">
      <c r="A39" s="7">
        <v>1.60431e-7</v>
      </c>
      <c r="B39" s="6">
        <v>0.499</v>
      </c>
      <c r="C39">
        <f t="shared" si="1"/>
        <v>8.0375931e-8</v>
      </c>
      <c r="D39" t="str">
        <f>VLOOKUP(B39,[1]口罩、接触度!$K:$L,2,0)</f>
        <v>S_D_60%&amp;M_30%</v>
      </c>
    </row>
    <row r="40" spans="1:4">
      <c r="A40" s="7">
        <v>1.60431e-7</v>
      </c>
      <c r="B40" s="6">
        <v>0.508</v>
      </c>
      <c r="C40">
        <f t="shared" si="1"/>
        <v>7.8932052e-8</v>
      </c>
      <c r="D40" t="str">
        <f>VLOOKUP(B40,[1]口罩、接触度!$K:$L,2,0)</f>
        <v>S_D_70%&amp;M_10%</v>
      </c>
    </row>
    <row r="41" spans="1:4">
      <c r="A41" s="7">
        <v>1.60431e-7</v>
      </c>
      <c r="B41" s="6">
        <v>0.544</v>
      </c>
      <c r="C41">
        <f t="shared" si="1"/>
        <v>7.3156536e-8</v>
      </c>
      <c r="D41" t="str">
        <f>VLOOKUP(B41,[1]口罩、接触度!$K:$L,2,0)</f>
        <v>S_D_50%&amp;M_50%</v>
      </c>
    </row>
    <row r="42" spans="1:4">
      <c r="A42" s="7">
        <v>1.60431e-7</v>
      </c>
      <c r="B42" s="6">
        <v>0.556</v>
      </c>
      <c r="C42">
        <f t="shared" si="1"/>
        <v>7.1231364e-8</v>
      </c>
      <c r="D42" t="str">
        <f>VLOOKUP(B42,[1]口罩、接触度!$K:$L,2,0)</f>
        <v>S_D_60%&amp;M_40%</v>
      </c>
    </row>
    <row r="43" spans="1:4">
      <c r="A43" s="7">
        <v>1.60431e-7</v>
      </c>
      <c r="B43" s="6">
        <v>0.589</v>
      </c>
      <c r="C43">
        <f t="shared" si="1"/>
        <v>6.5937141e-8</v>
      </c>
      <c r="D43" t="str">
        <f>VLOOKUP(B43,[1]口罩、接触度!$K:$L,2,0)</f>
        <v>S_D_70%&amp;M_20%</v>
      </c>
    </row>
    <row r="44" spans="1:4">
      <c r="A44" s="7">
        <v>1.60431e-7</v>
      </c>
      <c r="B44" s="6">
        <v>0.598</v>
      </c>
      <c r="C44">
        <f t="shared" si="1"/>
        <v>6.4493262e-8</v>
      </c>
      <c r="D44" t="str">
        <f>VLOOKUP(B44,[1]口罩、接触度!$K:$L,2,0)</f>
        <v>S_D_70%&amp;M_30%</v>
      </c>
    </row>
    <row r="45" spans="1:4">
      <c r="A45" s="7">
        <v>1.60431e-7</v>
      </c>
      <c r="B45" s="6">
        <v>0.608</v>
      </c>
      <c r="C45">
        <f t="shared" si="1"/>
        <v>6.2888952e-8</v>
      </c>
      <c r="D45" t="str">
        <f>VLOOKUP(B45,[1]口罩、接触度!$K:$L,2,0)</f>
        <v>S_D_80%</v>
      </c>
    </row>
    <row r="46" spans="1:4">
      <c r="A46" s="7">
        <v>1.60431e-7</v>
      </c>
      <c r="B46" s="6">
        <v>0.617</v>
      </c>
      <c r="C46">
        <f t="shared" si="1"/>
        <v>6.1445073e-8</v>
      </c>
      <c r="D46" t="str">
        <f>VLOOKUP(B46,[1]口罩、接触度!$K:$L,2,0)</f>
        <v>S_D_60%&amp;M_50%</v>
      </c>
    </row>
    <row r="47" spans="1:4">
      <c r="A47" s="7">
        <v>1.60431e-7</v>
      </c>
      <c r="B47" s="6">
        <v>0.622</v>
      </c>
      <c r="C47">
        <f t="shared" si="1"/>
        <v>6.0642918e-8</v>
      </c>
      <c r="D47" t="str">
        <f>VLOOKUP(B47,[1]口罩、接触度!$K:$L,2,0)</f>
        <v>M_80%</v>
      </c>
    </row>
    <row r="48" spans="1:4">
      <c r="A48" s="7">
        <v>1.60431e-7</v>
      </c>
      <c r="B48" s="6">
        <v>0.642</v>
      </c>
      <c r="C48">
        <f t="shared" si="1"/>
        <v>5.7434298e-8</v>
      </c>
      <c r="D48" t="str">
        <f>VLOOKUP(B48,[1]口罩、接触度!$K:$L,2,0)</f>
        <v>S_D_80%&amp;M_10%</v>
      </c>
    </row>
    <row r="49" spans="1:4">
      <c r="A49" s="7">
        <v>1.60431e-7</v>
      </c>
      <c r="B49" s="6">
        <v>0.647</v>
      </c>
      <c r="C49">
        <f t="shared" si="1"/>
        <v>5.6632143e-8</v>
      </c>
      <c r="D49" t="str">
        <f>VLOOKUP(B49,[1]口罩、接触度!$K:$L,2,0)</f>
        <v>S_D_70%&amp;M_40%</v>
      </c>
    </row>
    <row r="50" spans="1:4">
      <c r="A50" s="7">
        <v>1.60431e-7</v>
      </c>
      <c r="B50" s="6">
        <v>0.683</v>
      </c>
      <c r="C50">
        <f t="shared" si="1"/>
        <v>5.0856627e-8</v>
      </c>
      <c r="D50" t="str">
        <f>VLOOKUP(B50,[1]口罩、接触度!$K:$L,2,0)</f>
        <v>S_D_60%&amp;M_60%</v>
      </c>
    </row>
    <row r="51" spans="1:4">
      <c r="A51" s="7">
        <v>1.60431e-7</v>
      </c>
      <c r="B51" s="6">
        <v>0.699</v>
      </c>
      <c r="C51">
        <f t="shared" si="1"/>
        <v>4.8289731e-8</v>
      </c>
      <c r="D51" t="str">
        <f>VLOOKUP(B51,[1]口罩、接触度!$K:$L,2,0)</f>
        <v>S_D_70%&amp;M_50%</v>
      </c>
    </row>
    <row r="52" spans="1:4">
      <c r="A52" s="7">
        <v>1.60431e-7</v>
      </c>
      <c r="B52" s="6">
        <v>0.706</v>
      </c>
      <c r="C52">
        <f t="shared" si="1"/>
        <v>4.7166714e-8</v>
      </c>
      <c r="D52" t="str">
        <f>VLOOKUP(B52,[1]口罩、接触度!$K:$L,2,0)</f>
        <v>S_D_80%&amp;M_20%</v>
      </c>
    </row>
    <row r="53" spans="1:4">
      <c r="A53" s="7">
        <v>1.60431e-7</v>
      </c>
      <c r="B53" s="6">
        <v>0.713</v>
      </c>
      <c r="C53">
        <f t="shared" si="1"/>
        <v>4.6043697e-8</v>
      </c>
      <c r="D53" t="str">
        <f>VLOOKUP(B53,[1]口罩、接触度!$K:$L,2,0)</f>
        <v>S_D_80%&amp;M_30%</v>
      </c>
    </row>
    <row r="54" spans="1:4">
      <c r="A54" s="7">
        <v>1.60431e-7</v>
      </c>
      <c r="B54" s="6">
        <v>0.751</v>
      </c>
      <c r="C54">
        <f t="shared" si="1"/>
        <v>3.9947319e-8</v>
      </c>
      <c r="D54" t="str">
        <f>VLOOKUP(B54,[1]口罩、接触度!$K:$L,2,0)</f>
        <v>S_D_80%&amp;M_40%</v>
      </c>
    </row>
    <row r="55" spans="1:4">
      <c r="A55" s="7">
        <v>1.60431e-7</v>
      </c>
      <c r="B55" s="6">
        <v>0.784</v>
      </c>
      <c r="C55">
        <f t="shared" si="1"/>
        <v>3.4653096e-8</v>
      </c>
      <c r="D55" t="str">
        <f>VLOOKUP(B55,[1]口罩、接触度!$K:$L,2,0)</f>
        <v>S_D_90%</v>
      </c>
    </row>
    <row r="56" spans="1:4">
      <c r="A56" s="7">
        <v>1.60431e-7</v>
      </c>
      <c r="B56" s="6">
        <v>0.789</v>
      </c>
      <c r="C56">
        <f t="shared" si="1"/>
        <v>3.3850941e-8</v>
      </c>
      <c r="D56" t="str">
        <f>VLOOKUP(B56,[1]口罩、接触度!$K:$L,2,0)</f>
        <v>S_D_80%&amp;M_50%</v>
      </c>
    </row>
    <row r="57" spans="1:4">
      <c r="A57" s="7">
        <v>1.60431e-7</v>
      </c>
      <c r="B57" s="6">
        <v>0.793</v>
      </c>
      <c r="C57">
        <f t="shared" si="1"/>
        <v>3.3209217e-8</v>
      </c>
      <c r="D57" t="str">
        <f>VLOOKUP(B57,[1]口罩、接触度!$K:$L,2,0)</f>
        <v>M_90%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8"/>
  <sheetViews>
    <sheetView workbookViewId="0">
      <selection activeCell="B2" sqref="B2"/>
    </sheetView>
  </sheetViews>
  <sheetFormatPr defaultColWidth="9.14285714285714" defaultRowHeight="17.6" outlineLevelCol="1"/>
  <sheetData>
    <row r="1" spans="1:2">
      <c r="A1" t="s">
        <v>4</v>
      </c>
      <c r="B1" s="8" t="s">
        <v>5</v>
      </c>
    </row>
    <row r="2" spans="1:2">
      <c r="A2">
        <v>0.05</v>
      </c>
      <c r="B2" s="9">
        <v>18.46</v>
      </c>
    </row>
    <row r="3" spans="1:2">
      <c r="A3">
        <v>0.08</v>
      </c>
      <c r="B3" s="9">
        <v>26.58</v>
      </c>
    </row>
    <row r="4" spans="1:2">
      <c r="A4">
        <v>0.1</v>
      </c>
      <c r="B4" s="9">
        <v>31.14</v>
      </c>
    </row>
    <row r="5" spans="1:2">
      <c r="A5">
        <v>0.12</v>
      </c>
      <c r="B5" s="9">
        <v>35.15</v>
      </c>
    </row>
    <row r="6" spans="1:2">
      <c r="A6">
        <v>0.14</v>
      </c>
      <c r="B6" s="9">
        <v>38.71</v>
      </c>
    </row>
    <row r="7" spans="1:2">
      <c r="A7">
        <v>0.16</v>
      </c>
      <c r="B7" s="9">
        <v>41.89</v>
      </c>
    </row>
    <row r="8" spans="1:2">
      <c r="A8">
        <v>0.18</v>
      </c>
      <c r="B8" s="9">
        <v>44.74</v>
      </c>
    </row>
    <row r="9" spans="1:2">
      <c r="A9">
        <v>0.2</v>
      </c>
      <c r="B9" s="9">
        <v>47.31</v>
      </c>
    </row>
    <row r="10" spans="1:2">
      <c r="A10">
        <v>0.22</v>
      </c>
      <c r="B10" s="9">
        <v>49.64</v>
      </c>
    </row>
    <row r="11" spans="1:2">
      <c r="A11">
        <v>0.24</v>
      </c>
      <c r="B11" s="9">
        <v>51.76</v>
      </c>
    </row>
    <row r="12" spans="1:2">
      <c r="A12">
        <v>0.26</v>
      </c>
      <c r="B12" s="9">
        <v>53.69</v>
      </c>
    </row>
    <row r="13" spans="1:2">
      <c r="A13">
        <v>0.28</v>
      </c>
      <c r="B13" s="9">
        <v>55.46</v>
      </c>
    </row>
    <row r="14" spans="1:2">
      <c r="A14">
        <v>0.3</v>
      </c>
      <c r="B14" s="9">
        <v>57.09</v>
      </c>
    </row>
    <row r="15" spans="1:2">
      <c r="A15">
        <v>0.32</v>
      </c>
      <c r="B15" s="9">
        <v>58.58</v>
      </c>
    </row>
    <row r="16" spans="1:2">
      <c r="A16">
        <v>0.34</v>
      </c>
      <c r="B16" s="9">
        <v>59.96</v>
      </c>
    </row>
    <row r="17" spans="1:2">
      <c r="A17">
        <v>0.36</v>
      </c>
      <c r="B17" s="9">
        <v>61.24</v>
      </c>
    </row>
    <row r="18" spans="1:2">
      <c r="A18">
        <v>0.38</v>
      </c>
      <c r="B18" s="9">
        <v>62.42</v>
      </c>
    </row>
    <row r="19" spans="1:2">
      <c r="A19">
        <v>0.4</v>
      </c>
      <c r="B19" s="9">
        <v>63.51</v>
      </c>
    </row>
    <row r="20" spans="1:2">
      <c r="A20">
        <v>0.42</v>
      </c>
      <c r="B20" s="9">
        <v>64.53</v>
      </c>
    </row>
    <row r="21" spans="1:2">
      <c r="A21">
        <v>0.44</v>
      </c>
      <c r="B21" s="9">
        <v>65.47</v>
      </c>
    </row>
    <row r="22" spans="1:2">
      <c r="A22">
        <v>0.46</v>
      </c>
      <c r="B22" s="9">
        <v>66.36</v>
      </c>
    </row>
    <row r="23" spans="1:2">
      <c r="A23">
        <v>0.48</v>
      </c>
      <c r="B23" s="9">
        <v>67.18</v>
      </c>
    </row>
    <row r="24" spans="1:2">
      <c r="A24">
        <v>0.5</v>
      </c>
      <c r="B24" s="9">
        <v>67.94</v>
      </c>
    </row>
    <row r="25" spans="1:2">
      <c r="A25">
        <v>0.52</v>
      </c>
      <c r="B25" s="9">
        <v>68.66</v>
      </c>
    </row>
    <row r="26" spans="1:2">
      <c r="A26">
        <v>0.54</v>
      </c>
      <c r="B26" s="9">
        <v>69.32</v>
      </c>
    </row>
    <row r="27" spans="1:2">
      <c r="A27">
        <v>0.56</v>
      </c>
      <c r="B27" s="9">
        <v>69.95</v>
      </c>
    </row>
    <row r="28" spans="1:2">
      <c r="A28">
        <v>0.58</v>
      </c>
      <c r="B28" s="9">
        <v>70.53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1"/>
  <sheetViews>
    <sheetView topLeftCell="A27" workbookViewId="0">
      <selection activeCell="G49" sqref="G49"/>
    </sheetView>
  </sheetViews>
  <sheetFormatPr defaultColWidth="9.14285714285714" defaultRowHeight="17.6"/>
  <cols>
    <col min="1" max="2" width="9.14285714285714" style="2"/>
    <col min="3" max="3" width="19.3571428571429" style="2" customWidth="1"/>
    <col min="4" max="6" width="9.14285714285714" style="2"/>
    <col min="7" max="7" width="32.8571428571429" style="2" customWidth="1"/>
    <col min="8" max="8" width="11.9285714285714"/>
    <col min="9" max="9" width="32.8571428571429" customWidth="1"/>
    <col min="11" max="11" width="12.3571428571429" customWidth="1"/>
    <col min="12" max="12" width="17.5714285714286" customWidth="1"/>
    <col min="13" max="13" width="12.3571428571429" customWidth="1"/>
  </cols>
  <sheetData>
    <row r="1" spans="1:10">
      <c r="A1" s="2" t="s">
        <v>1</v>
      </c>
      <c r="B1" s="2" t="s">
        <v>4</v>
      </c>
      <c r="H1" t="s">
        <v>2</v>
      </c>
      <c r="I1" t="s">
        <v>6</v>
      </c>
      <c r="J1" t="s">
        <v>3</v>
      </c>
    </row>
    <row r="2" spans="1:9">
      <c r="A2" s="4">
        <v>0.117</v>
      </c>
      <c r="B2" s="4">
        <v>0.08</v>
      </c>
      <c r="C2" s="4" t="s">
        <v>7</v>
      </c>
      <c r="D2" s="4">
        <v>26.58</v>
      </c>
      <c r="E2" s="4" t="s">
        <v>8</v>
      </c>
      <c r="F2" s="4" t="s">
        <v>9</v>
      </c>
      <c r="G2" s="4" t="s">
        <v>10</v>
      </c>
      <c r="H2" s="6">
        <f>(1-A2)*I2</f>
        <v>1.41660573e-7</v>
      </c>
      <c r="I2" s="7">
        <v>1.60431e-7</v>
      </c>
    </row>
    <row r="3" spans="1:9">
      <c r="A3" s="4">
        <v>0.117</v>
      </c>
      <c r="B3" s="4">
        <v>0.1</v>
      </c>
      <c r="C3" s="4" t="s">
        <v>7</v>
      </c>
      <c r="D3" s="4">
        <v>31.14</v>
      </c>
      <c r="E3" s="4" t="s">
        <v>8</v>
      </c>
      <c r="F3" s="4" t="s">
        <v>9</v>
      </c>
      <c r="G3" s="4" t="s">
        <v>11</v>
      </c>
      <c r="H3" s="6">
        <f t="shared" ref="H3:H34" si="0">(1-A3)*I3</f>
        <v>1.41660573e-7</v>
      </c>
      <c r="I3" s="7">
        <v>1.60431e-7</v>
      </c>
    </row>
    <row r="4" spans="1:9">
      <c r="A4" s="4">
        <v>0.117</v>
      </c>
      <c r="B4" s="4">
        <v>0.14</v>
      </c>
      <c r="C4" s="4" t="s">
        <v>7</v>
      </c>
      <c r="D4" s="4">
        <v>38.71</v>
      </c>
      <c r="E4" s="4" t="s">
        <v>8</v>
      </c>
      <c r="F4" s="4" t="s">
        <v>9</v>
      </c>
      <c r="G4" s="4" t="s">
        <v>12</v>
      </c>
      <c r="H4" s="6">
        <f t="shared" si="0"/>
        <v>1.41660573e-7</v>
      </c>
      <c r="I4" s="7">
        <v>1.60431e-7</v>
      </c>
    </row>
    <row r="5" spans="1:9">
      <c r="A5" s="4">
        <v>0.117</v>
      </c>
      <c r="B5" s="4">
        <v>0.2</v>
      </c>
      <c r="C5" s="4" t="s">
        <v>7</v>
      </c>
      <c r="D5" s="4">
        <v>47.31</v>
      </c>
      <c r="E5" s="4" t="s">
        <v>8</v>
      </c>
      <c r="F5" s="4" t="s">
        <v>9</v>
      </c>
      <c r="G5" s="4" t="s">
        <v>13</v>
      </c>
      <c r="H5" s="6">
        <f t="shared" si="0"/>
        <v>1.41660573e-7</v>
      </c>
      <c r="I5" s="7">
        <v>1.60431e-7</v>
      </c>
    </row>
    <row r="6" spans="1:9">
      <c r="A6" s="4">
        <v>0.117</v>
      </c>
      <c r="B6" s="4">
        <v>0.24</v>
      </c>
      <c r="C6" s="4" t="s">
        <v>7</v>
      </c>
      <c r="D6" s="4">
        <v>51.76</v>
      </c>
      <c r="E6" s="4" t="s">
        <v>8</v>
      </c>
      <c r="F6" s="4" t="s">
        <v>9</v>
      </c>
      <c r="G6" s="4" t="s">
        <v>14</v>
      </c>
      <c r="H6" s="6">
        <f t="shared" si="0"/>
        <v>1.41660573e-7</v>
      </c>
      <c r="I6" s="7">
        <v>1.60431e-7</v>
      </c>
    </row>
    <row r="7" spans="1:9">
      <c r="A7" s="4">
        <v>0.117</v>
      </c>
      <c r="B7" s="4">
        <v>0.28</v>
      </c>
      <c r="C7" s="4" t="s">
        <v>7</v>
      </c>
      <c r="D7" s="4">
        <v>55.46</v>
      </c>
      <c r="E7" s="4" t="s">
        <v>8</v>
      </c>
      <c r="F7" s="4" t="s">
        <v>9</v>
      </c>
      <c r="G7" s="4" t="s">
        <v>15</v>
      </c>
      <c r="H7" s="6">
        <f t="shared" si="0"/>
        <v>1.41660573e-7</v>
      </c>
      <c r="I7" s="7">
        <v>1.60431e-7</v>
      </c>
    </row>
    <row r="8" spans="1:9">
      <c r="A8" s="4">
        <v>0.117</v>
      </c>
      <c r="B8" s="4">
        <v>0.3</v>
      </c>
      <c r="C8" s="4" t="s">
        <v>7</v>
      </c>
      <c r="D8" s="4">
        <v>57.09</v>
      </c>
      <c r="E8" s="4" t="s">
        <v>8</v>
      </c>
      <c r="F8" s="4" t="s">
        <v>9</v>
      </c>
      <c r="G8" s="4" t="s">
        <v>16</v>
      </c>
      <c r="H8" s="6">
        <f t="shared" si="0"/>
        <v>1.41660573e-7</v>
      </c>
      <c r="I8" s="7">
        <v>1.60431e-7</v>
      </c>
    </row>
    <row r="9" spans="1:9">
      <c r="A9" s="4">
        <v>0.117</v>
      </c>
      <c r="B9" s="4">
        <v>0.32</v>
      </c>
      <c r="C9" s="4" t="s">
        <v>7</v>
      </c>
      <c r="D9" s="4">
        <v>58.58</v>
      </c>
      <c r="E9" s="4" t="s">
        <v>8</v>
      </c>
      <c r="F9" s="4" t="s">
        <v>9</v>
      </c>
      <c r="G9" s="4" t="s">
        <v>17</v>
      </c>
      <c r="H9" s="6">
        <f t="shared" si="0"/>
        <v>1.41660573e-7</v>
      </c>
      <c r="I9" s="7">
        <v>1.60431e-7</v>
      </c>
    </row>
    <row r="10" spans="1:9">
      <c r="A10" s="4">
        <v>0.117</v>
      </c>
      <c r="B10" s="4">
        <v>0.34</v>
      </c>
      <c r="C10" s="4" t="s">
        <v>7</v>
      </c>
      <c r="D10" s="4">
        <v>59.96</v>
      </c>
      <c r="E10" s="4" t="s">
        <v>8</v>
      </c>
      <c r="F10" s="4" t="s">
        <v>9</v>
      </c>
      <c r="G10" s="4" t="s">
        <v>18</v>
      </c>
      <c r="H10" s="6">
        <f t="shared" si="0"/>
        <v>1.41660573e-7</v>
      </c>
      <c r="I10" s="7">
        <v>1.60431e-7</v>
      </c>
    </row>
    <row r="11" spans="1:9">
      <c r="A11" s="4">
        <v>0.117</v>
      </c>
      <c r="B11" s="4">
        <v>0.36</v>
      </c>
      <c r="C11" s="4" t="s">
        <v>7</v>
      </c>
      <c r="D11" s="4">
        <v>61.24</v>
      </c>
      <c r="E11" s="4" t="s">
        <v>8</v>
      </c>
      <c r="F11" s="4" t="s">
        <v>9</v>
      </c>
      <c r="G11" s="4" t="s">
        <v>19</v>
      </c>
      <c r="H11" s="6">
        <f t="shared" si="0"/>
        <v>1.41660573e-7</v>
      </c>
      <c r="I11" s="7">
        <v>1.60431e-7</v>
      </c>
    </row>
    <row r="12" spans="1:9">
      <c r="A12" s="5">
        <v>0.183</v>
      </c>
      <c r="B12" s="4">
        <v>0.08</v>
      </c>
      <c r="C12" s="4" t="s">
        <v>20</v>
      </c>
      <c r="D12" s="4">
        <v>26.58</v>
      </c>
      <c r="E12" s="4" t="s">
        <v>8</v>
      </c>
      <c r="F12" s="4" t="s">
        <v>9</v>
      </c>
      <c r="G12" s="4" t="s">
        <v>21</v>
      </c>
      <c r="H12" s="6">
        <f t="shared" si="0"/>
        <v>1.31072127e-7</v>
      </c>
      <c r="I12" s="7">
        <v>1.60431e-7</v>
      </c>
    </row>
    <row r="13" spans="1:9">
      <c r="A13" s="5">
        <v>0.183</v>
      </c>
      <c r="B13" s="4">
        <v>0.1</v>
      </c>
      <c r="C13" s="4" t="s">
        <v>20</v>
      </c>
      <c r="D13" s="4">
        <v>31.14</v>
      </c>
      <c r="E13" s="4" t="s">
        <v>8</v>
      </c>
      <c r="F13" s="4" t="s">
        <v>9</v>
      </c>
      <c r="G13" s="4" t="s">
        <v>22</v>
      </c>
      <c r="H13" s="6">
        <f t="shared" si="0"/>
        <v>1.31072127e-7</v>
      </c>
      <c r="I13" s="7">
        <v>1.60431e-7</v>
      </c>
    </row>
    <row r="14" spans="1:9">
      <c r="A14" s="5">
        <v>0.183</v>
      </c>
      <c r="B14" s="4">
        <v>0.14</v>
      </c>
      <c r="C14" s="4" t="s">
        <v>20</v>
      </c>
      <c r="D14" s="4">
        <v>38.71</v>
      </c>
      <c r="E14" s="4" t="s">
        <v>8</v>
      </c>
      <c r="F14" s="4" t="s">
        <v>9</v>
      </c>
      <c r="G14" s="4" t="s">
        <v>23</v>
      </c>
      <c r="H14" s="6">
        <f t="shared" si="0"/>
        <v>1.31072127e-7</v>
      </c>
      <c r="I14" s="7">
        <v>1.60431e-7</v>
      </c>
    </row>
    <row r="15" spans="1:9">
      <c r="A15" s="5">
        <v>0.183</v>
      </c>
      <c r="B15" s="4">
        <v>0.2</v>
      </c>
      <c r="C15" s="4" t="s">
        <v>20</v>
      </c>
      <c r="D15" s="4">
        <v>47.31</v>
      </c>
      <c r="E15" s="4" t="s">
        <v>8</v>
      </c>
      <c r="F15" s="4" t="s">
        <v>9</v>
      </c>
      <c r="G15" s="4" t="s">
        <v>24</v>
      </c>
      <c r="H15" s="6">
        <f t="shared" si="0"/>
        <v>1.31072127e-7</v>
      </c>
      <c r="I15" s="7">
        <v>1.60431e-7</v>
      </c>
    </row>
    <row r="16" spans="1:9">
      <c r="A16" s="5">
        <v>0.183</v>
      </c>
      <c r="B16" s="4">
        <v>0.24</v>
      </c>
      <c r="C16" s="4" t="s">
        <v>20</v>
      </c>
      <c r="D16" s="4">
        <v>51.76</v>
      </c>
      <c r="E16" s="4" t="s">
        <v>8</v>
      </c>
      <c r="F16" s="4" t="s">
        <v>9</v>
      </c>
      <c r="G16" s="4" t="s">
        <v>25</v>
      </c>
      <c r="H16" s="6">
        <f t="shared" si="0"/>
        <v>1.31072127e-7</v>
      </c>
      <c r="I16" s="7">
        <v>1.60431e-7</v>
      </c>
    </row>
    <row r="17" spans="1:9">
      <c r="A17" s="5">
        <v>0.183</v>
      </c>
      <c r="B17" s="4">
        <v>0.28</v>
      </c>
      <c r="C17" s="4" t="s">
        <v>20</v>
      </c>
      <c r="D17" s="4">
        <v>55.46</v>
      </c>
      <c r="E17" s="4" t="s">
        <v>8</v>
      </c>
      <c r="F17" s="4" t="s">
        <v>9</v>
      </c>
      <c r="G17" s="4" t="s">
        <v>26</v>
      </c>
      <c r="H17" s="6">
        <f t="shared" si="0"/>
        <v>1.31072127e-7</v>
      </c>
      <c r="I17" s="7">
        <v>1.60431e-7</v>
      </c>
    </row>
    <row r="18" spans="1:9">
      <c r="A18" s="5">
        <v>0.183</v>
      </c>
      <c r="B18" s="4">
        <v>0.3</v>
      </c>
      <c r="C18" s="4" t="s">
        <v>20</v>
      </c>
      <c r="D18" s="4">
        <v>57.09</v>
      </c>
      <c r="E18" s="4" t="s">
        <v>8</v>
      </c>
      <c r="F18" s="4" t="s">
        <v>9</v>
      </c>
      <c r="G18" s="4" t="s">
        <v>27</v>
      </c>
      <c r="H18" s="6">
        <f t="shared" si="0"/>
        <v>1.31072127e-7</v>
      </c>
      <c r="I18" s="7">
        <v>1.60431e-7</v>
      </c>
    </row>
    <row r="19" spans="1:9">
      <c r="A19" s="5">
        <v>0.183</v>
      </c>
      <c r="B19" s="4">
        <v>0.32</v>
      </c>
      <c r="C19" s="4" t="s">
        <v>20</v>
      </c>
      <c r="D19" s="4">
        <v>58.58</v>
      </c>
      <c r="E19" s="4" t="s">
        <v>8</v>
      </c>
      <c r="F19" s="4" t="s">
        <v>9</v>
      </c>
      <c r="G19" s="4" t="s">
        <v>28</v>
      </c>
      <c r="H19" s="6">
        <f t="shared" si="0"/>
        <v>1.31072127e-7</v>
      </c>
      <c r="I19" s="7">
        <v>1.60431e-7</v>
      </c>
    </row>
    <row r="20" spans="1:9">
      <c r="A20" s="5">
        <v>0.183</v>
      </c>
      <c r="B20" s="4">
        <v>0.34</v>
      </c>
      <c r="C20" s="4" t="s">
        <v>20</v>
      </c>
      <c r="D20" s="4">
        <v>59.96</v>
      </c>
      <c r="E20" s="4" t="s">
        <v>8</v>
      </c>
      <c r="F20" s="4" t="s">
        <v>9</v>
      </c>
      <c r="G20" s="4" t="s">
        <v>29</v>
      </c>
      <c r="H20" s="6">
        <f t="shared" si="0"/>
        <v>1.31072127e-7</v>
      </c>
      <c r="I20" s="7">
        <v>1.60431e-7</v>
      </c>
    </row>
    <row r="21" spans="1:9">
      <c r="A21" s="5">
        <v>0.183</v>
      </c>
      <c r="B21" s="4">
        <v>0.36</v>
      </c>
      <c r="C21" s="4" t="s">
        <v>20</v>
      </c>
      <c r="D21" s="4">
        <v>61.24</v>
      </c>
      <c r="E21" s="4" t="s">
        <v>8</v>
      </c>
      <c r="F21" s="4" t="s">
        <v>9</v>
      </c>
      <c r="G21" s="4" t="s">
        <v>30</v>
      </c>
      <c r="H21" s="6">
        <f t="shared" si="0"/>
        <v>1.31072127e-7</v>
      </c>
      <c r="I21" s="7">
        <v>1.60431e-7</v>
      </c>
    </row>
    <row r="22" spans="1:9">
      <c r="A22" s="4">
        <v>0.27</v>
      </c>
      <c r="B22" s="4">
        <v>0.08</v>
      </c>
      <c r="C22" s="4" t="s">
        <v>31</v>
      </c>
      <c r="D22" s="4">
        <v>26.58</v>
      </c>
      <c r="E22" s="4" t="s">
        <v>8</v>
      </c>
      <c r="F22" s="4" t="s">
        <v>9</v>
      </c>
      <c r="G22" s="4" t="s">
        <v>32</v>
      </c>
      <c r="H22" s="6">
        <f t="shared" si="0"/>
        <v>1.1711463e-7</v>
      </c>
      <c r="I22" s="7">
        <v>1.60431e-7</v>
      </c>
    </row>
    <row r="23" spans="1:9">
      <c r="A23" s="4">
        <v>0.27</v>
      </c>
      <c r="B23" s="4">
        <v>0.1</v>
      </c>
      <c r="C23" s="4" t="s">
        <v>31</v>
      </c>
      <c r="D23" s="4">
        <v>31.14</v>
      </c>
      <c r="E23" s="4" t="s">
        <v>8</v>
      </c>
      <c r="F23" s="4" t="s">
        <v>9</v>
      </c>
      <c r="G23" s="4" t="s">
        <v>33</v>
      </c>
      <c r="H23" s="6">
        <f t="shared" si="0"/>
        <v>1.1711463e-7</v>
      </c>
      <c r="I23" s="7">
        <v>1.60431e-7</v>
      </c>
    </row>
    <row r="24" spans="1:9">
      <c r="A24" s="4">
        <v>0.27</v>
      </c>
      <c r="B24" s="4">
        <v>0.14</v>
      </c>
      <c r="C24" s="4" t="s">
        <v>31</v>
      </c>
      <c r="D24" s="4">
        <v>38.71</v>
      </c>
      <c r="E24" s="4" t="s">
        <v>8</v>
      </c>
      <c r="F24" s="4" t="s">
        <v>9</v>
      </c>
      <c r="G24" s="4" t="s">
        <v>34</v>
      </c>
      <c r="H24" s="6">
        <f t="shared" si="0"/>
        <v>1.1711463e-7</v>
      </c>
      <c r="I24" s="7">
        <v>1.60431e-7</v>
      </c>
    </row>
    <row r="25" spans="1:9">
      <c r="A25" s="4">
        <v>0.27</v>
      </c>
      <c r="B25" s="4">
        <v>0.2</v>
      </c>
      <c r="C25" s="4" t="s">
        <v>31</v>
      </c>
      <c r="D25" s="4">
        <v>47.31</v>
      </c>
      <c r="E25" s="4" t="s">
        <v>8</v>
      </c>
      <c r="F25" s="4" t="s">
        <v>9</v>
      </c>
      <c r="G25" s="4" t="s">
        <v>35</v>
      </c>
      <c r="H25" s="6">
        <f t="shared" si="0"/>
        <v>1.1711463e-7</v>
      </c>
      <c r="I25" s="7">
        <v>1.60431e-7</v>
      </c>
    </row>
    <row r="26" spans="1:9">
      <c r="A26" s="4">
        <v>0.27</v>
      </c>
      <c r="B26" s="4">
        <v>0.24</v>
      </c>
      <c r="C26" s="4" t="s">
        <v>31</v>
      </c>
      <c r="D26" s="4">
        <v>51.76</v>
      </c>
      <c r="E26" s="4" t="s">
        <v>8</v>
      </c>
      <c r="F26" s="4" t="s">
        <v>9</v>
      </c>
      <c r="G26" s="4" t="s">
        <v>36</v>
      </c>
      <c r="H26" s="6">
        <f t="shared" si="0"/>
        <v>1.1711463e-7</v>
      </c>
      <c r="I26" s="7">
        <v>1.60431e-7</v>
      </c>
    </row>
    <row r="27" spans="1:9">
      <c r="A27" s="4">
        <v>0.27</v>
      </c>
      <c r="B27" s="4">
        <v>0.28</v>
      </c>
      <c r="C27" s="4" t="s">
        <v>31</v>
      </c>
      <c r="D27" s="4">
        <v>55.46</v>
      </c>
      <c r="E27" s="4" t="s">
        <v>8</v>
      </c>
      <c r="F27" s="4" t="s">
        <v>9</v>
      </c>
      <c r="G27" s="4" t="s">
        <v>37</v>
      </c>
      <c r="H27" s="6">
        <f t="shared" si="0"/>
        <v>1.1711463e-7</v>
      </c>
      <c r="I27" s="7">
        <v>1.60431e-7</v>
      </c>
    </row>
    <row r="28" spans="1:9">
      <c r="A28" s="4">
        <v>0.27</v>
      </c>
      <c r="B28" s="4">
        <v>0.3</v>
      </c>
      <c r="C28" s="4" t="s">
        <v>31</v>
      </c>
      <c r="D28" s="4">
        <v>57.09</v>
      </c>
      <c r="E28" s="4" t="s">
        <v>8</v>
      </c>
      <c r="F28" s="4" t="s">
        <v>9</v>
      </c>
      <c r="G28" s="4" t="s">
        <v>38</v>
      </c>
      <c r="H28" s="6">
        <f t="shared" si="0"/>
        <v>1.1711463e-7</v>
      </c>
      <c r="I28" s="7">
        <v>1.60431e-7</v>
      </c>
    </row>
    <row r="29" spans="1:9">
      <c r="A29" s="4">
        <v>0.27</v>
      </c>
      <c r="B29" s="4">
        <v>0.32</v>
      </c>
      <c r="C29" s="4" t="s">
        <v>31</v>
      </c>
      <c r="D29" s="4">
        <v>58.58</v>
      </c>
      <c r="E29" s="4" t="s">
        <v>8</v>
      </c>
      <c r="F29" s="4" t="s">
        <v>9</v>
      </c>
      <c r="G29" s="4" t="s">
        <v>39</v>
      </c>
      <c r="H29" s="6">
        <f t="shared" si="0"/>
        <v>1.1711463e-7</v>
      </c>
      <c r="I29" s="7">
        <v>1.60431e-7</v>
      </c>
    </row>
    <row r="30" spans="1:9">
      <c r="A30" s="4">
        <v>0.27</v>
      </c>
      <c r="B30" s="4">
        <v>0.34</v>
      </c>
      <c r="C30" s="4" t="s">
        <v>31</v>
      </c>
      <c r="D30" s="4">
        <v>59.96</v>
      </c>
      <c r="E30" s="4" t="s">
        <v>8</v>
      </c>
      <c r="F30" s="4" t="s">
        <v>9</v>
      </c>
      <c r="G30" s="4" t="s">
        <v>40</v>
      </c>
      <c r="H30" s="6">
        <f t="shared" si="0"/>
        <v>1.1711463e-7</v>
      </c>
      <c r="I30" s="7">
        <v>1.60431e-7</v>
      </c>
    </row>
    <row r="31" spans="1:9">
      <c r="A31" s="4">
        <v>0.27</v>
      </c>
      <c r="B31" s="4">
        <v>0.36</v>
      </c>
      <c r="C31" s="4" t="s">
        <v>31</v>
      </c>
      <c r="D31" s="4">
        <v>61.24</v>
      </c>
      <c r="E31" s="4" t="s">
        <v>8</v>
      </c>
      <c r="F31" s="4" t="s">
        <v>9</v>
      </c>
      <c r="G31" s="4" t="s">
        <v>41</v>
      </c>
      <c r="H31" s="6">
        <f t="shared" si="0"/>
        <v>1.1711463e-7</v>
      </c>
      <c r="I31" s="7">
        <v>1.60431e-7</v>
      </c>
    </row>
    <row r="32" spans="1:9">
      <c r="A32" s="5">
        <v>0.475</v>
      </c>
      <c r="B32" s="4">
        <v>0.08</v>
      </c>
      <c r="C32" s="4" t="s">
        <v>42</v>
      </c>
      <c r="D32" s="4">
        <v>26.58</v>
      </c>
      <c r="E32" s="4" t="s">
        <v>8</v>
      </c>
      <c r="F32" s="4" t="s">
        <v>9</v>
      </c>
      <c r="G32" s="4" t="s">
        <v>43</v>
      </c>
      <c r="H32" s="6">
        <f t="shared" si="0"/>
        <v>8.4226275e-8</v>
      </c>
      <c r="I32" s="7">
        <v>1.60431e-7</v>
      </c>
    </row>
    <row r="33" spans="1:9">
      <c r="A33" s="5">
        <v>0.475</v>
      </c>
      <c r="B33" s="4">
        <v>0.1</v>
      </c>
      <c r="C33" s="4" t="s">
        <v>42</v>
      </c>
      <c r="D33" s="4">
        <v>31.14</v>
      </c>
      <c r="E33" s="4" t="s">
        <v>8</v>
      </c>
      <c r="F33" s="4" t="s">
        <v>9</v>
      </c>
      <c r="G33" s="4" t="s">
        <v>44</v>
      </c>
      <c r="H33" s="6">
        <f t="shared" si="0"/>
        <v>8.4226275e-8</v>
      </c>
      <c r="I33" s="7">
        <v>1.60431e-7</v>
      </c>
    </row>
    <row r="34" spans="1:9">
      <c r="A34" s="5">
        <v>0.475</v>
      </c>
      <c r="B34" s="4">
        <v>0.14</v>
      </c>
      <c r="C34" s="4" t="s">
        <v>42</v>
      </c>
      <c r="D34" s="4">
        <v>38.71</v>
      </c>
      <c r="E34" s="4" t="s">
        <v>8</v>
      </c>
      <c r="F34" s="4" t="s">
        <v>9</v>
      </c>
      <c r="G34" s="4" t="s">
        <v>45</v>
      </c>
      <c r="H34" s="6">
        <f t="shared" si="0"/>
        <v>8.4226275e-8</v>
      </c>
      <c r="I34" s="7">
        <v>1.60431e-7</v>
      </c>
    </row>
    <row r="35" spans="1:9">
      <c r="A35" s="5">
        <v>0.475</v>
      </c>
      <c r="B35" s="4">
        <v>0.2</v>
      </c>
      <c r="C35" s="4" t="s">
        <v>42</v>
      </c>
      <c r="D35" s="4">
        <v>47.31</v>
      </c>
      <c r="E35" s="4" t="s">
        <v>8</v>
      </c>
      <c r="F35" s="4" t="s">
        <v>9</v>
      </c>
      <c r="G35" s="4" t="s">
        <v>46</v>
      </c>
      <c r="H35" s="6">
        <f t="shared" ref="H35:H67" si="1">(1-A35)*I35</f>
        <v>8.4226275e-8</v>
      </c>
      <c r="I35" s="7">
        <v>1.60431e-7</v>
      </c>
    </row>
    <row r="36" spans="1:9">
      <c r="A36" s="5">
        <v>0.475</v>
      </c>
      <c r="B36" s="4">
        <v>0.24</v>
      </c>
      <c r="C36" s="4" t="s">
        <v>42</v>
      </c>
      <c r="D36" s="4">
        <v>51.76</v>
      </c>
      <c r="E36" s="4" t="s">
        <v>8</v>
      </c>
      <c r="F36" s="4" t="s">
        <v>9</v>
      </c>
      <c r="G36" s="4" t="s">
        <v>47</v>
      </c>
      <c r="H36" s="6">
        <f t="shared" si="1"/>
        <v>8.4226275e-8</v>
      </c>
      <c r="I36" s="7">
        <v>1.60431e-7</v>
      </c>
    </row>
    <row r="37" spans="1:9">
      <c r="A37" s="5">
        <v>0.475</v>
      </c>
      <c r="B37" s="4">
        <v>0.28</v>
      </c>
      <c r="C37" s="4" t="s">
        <v>42</v>
      </c>
      <c r="D37" s="4">
        <v>55.46</v>
      </c>
      <c r="E37" s="4" t="s">
        <v>8</v>
      </c>
      <c r="F37" s="4" t="s">
        <v>9</v>
      </c>
      <c r="G37" s="4" t="s">
        <v>48</v>
      </c>
      <c r="H37" s="6">
        <f t="shared" si="1"/>
        <v>8.4226275e-8</v>
      </c>
      <c r="I37" s="7">
        <v>1.60431e-7</v>
      </c>
    </row>
    <row r="38" spans="1:9">
      <c r="A38" s="5">
        <v>0.475</v>
      </c>
      <c r="B38" s="4">
        <v>0.3</v>
      </c>
      <c r="C38" s="4" t="s">
        <v>42</v>
      </c>
      <c r="D38" s="4">
        <v>57.09</v>
      </c>
      <c r="E38" s="4" t="s">
        <v>8</v>
      </c>
      <c r="F38" s="4" t="s">
        <v>9</v>
      </c>
      <c r="G38" s="4" t="s">
        <v>49</v>
      </c>
      <c r="H38" s="6">
        <f t="shared" si="1"/>
        <v>8.4226275e-8</v>
      </c>
      <c r="I38" s="7">
        <v>1.60431e-7</v>
      </c>
    </row>
    <row r="39" spans="1:9">
      <c r="A39" s="5">
        <v>0.475</v>
      </c>
      <c r="B39" s="4">
        <v>0.32</v>
      </c>
      <c r="C39" s="4" t="s">
        <v>42</v>
      </c>
      <c r="D39" s="4">
        <v>58.58</v>
      </c>
      <c r="E39" s="4" t="s">
        <v>8</v>
      </c>
      <c r="F39" s="4" t="s">
        <v>9</v>
      </c>
      <c r="G39" s="4" t="s">
        <v>50</v>
      </c>
      <c r="H39" s="6">
        <f t="shared" si="1"/>
        <v>8.4226275e-8</v>
      </c>
      <c r="I39" s="7">
        <v>1.60431e-7</v>
      </c>
    </row>
    <row r="40" spans="1:9">
      <c r="A40" s="5">
        <v>0.475</v>
      </c>
      <c r="B40" s="4">
        <v>0.34</v>
      </c>
      <c r="C40" s="4" t="s">
        <v>42</v>
      </c>
      <c r="D40" s="4">
        <v>59.96</v>
      </c>
      <c r="E40" s="4" t="s">
        <v>8</v>
      </c>
      <c r="F40" s="4" t="s">
        <v>9</v>
      </c>
      <c r="G40" s="4" t="s">
        <v>51</v>
      </c>
      <c r="H40" s="6">
        <f t="shared" si="1"/>
        <v>8.4226275e-8</v>
      </c>
      <c r="I40" s="7">
        <v>1.60431e-7</v>
      </c>
    </row>
    <row r="41" spans="1:9">
      <c r="A41" s="5">
        <v>0.475</v>
      </c>
      <c r="B41" s="4">
        <v>0.36</v>
      </c>
      <c r="C41" s="4" t="s">
        <v>42</v>
      </c>
      <c r="D41" s="4">
        <v>61.24</v>
      </c>
      <c r="E41" s="4" t="s">
        <v>8</v>
      </c>
      <c r="F41" s="4" t="s">
        <v>9</v>
      </c>
      <c r="G41" s="4" t="s">
        <v>52</v>
      </c>
      <c r="H41" s="6">
        <f t="shared" si="1"/>
        <v>8.4226275e-8</v>
      </c>
      <c r="I41" s="7">
        <v>1.60431e-7</v>
      </c>
    </row>
    <row r="42" spans="1:9">
      <c r="A42" s="4">
        <v>0.556</v>
      </c>
      <c r="B42" s="4">
        <v>0.08</v>
      </c>
      <c r="C42" s="4" t="s">
        <v>53</v>
      </c>
      <c r="D42" s="4">
        <v>26.58</v>
      </c>
      <c r="E42" s="4" t="s">
        <v>8</v>
      </c>
      <c r="F42" s="4" t="s">
        <v>9</v>
      </c>
      <c r="G42" s="4" t="s">
        <v>54</v>
      </c>
      <c r="H42" s="6">
        <f t="shared" si="1"/>
        <v>7.1231364e-8</v>
      </c>
      <c r="I42" s="7">
        <v>1.60431e-7</v>
      </c>
    </row>
    <row r="43" spans="1:9">
      <c r="A43" s="4">
        <v>0.556</v>
      </c>
      <c r="B43" s="4">
        <v>0.1</v>
      </c>
      <c r="C43" s="4" t="s">
        <v>53</v>
      </c>
      <c r="D43" s="4">
        <v>31.14</v>
      </c>
      <c r="E43" s="4" t="s">
        <v>8</v>
      </c>
      <c r="F43" s="4" t="s">
        <v>9</v>
      </c>
      <c r="G43" s="4" t="s">
        <v>55</v>
      </c>
      <c r="H43" s="6">
        <f t="shared" si="1"/>
        <v>7.1231364e-8</v>
      </c>
      <c r="I43" s="7">
        <v>1.60431e-7</v>
      </c>
    </row>
    <row r="44" spans="1:9">
      <c r="A44" s="4">
        <v>0.556</v>
      </c>
      <c r="B44" s="4">
        <v>0.14</v>
      </c>
      <c r="C44" s="4" t="s">
        <v>53</v>
      </c>
      <c r="D44" s="4">
        <v>38.71</v>
      </c>
      <c r="E44" s="4" t="s">
        <v>8</v>
      </c>
      <c r="F44" s="4" t="s">
        <v>9</v>
      </c>
      <c r="G44" s="4" t="s">
        <v>56</v>
      </c>
      <c r="H44" s="6">
        <f t="shared" si="1"/>
        <v>7.1231364e-8</v>
      </c>
      <c r="I44" s="7">
        <v>1.60431e-7</v>
      </c>
    </row>
    <row r="45" spans="1:9">
      <c r="A45" s="4">
        <v>0.556</v>
      </c>
      <c r="B45" s="4">
        <v>0.2</v>
      </c>
      <c r="C45" s="4" t="s">
        <v>53</v>
      </c>
      <c r="D45" s="4">
        <v>47.31</v>
      </c>
      <c r="E45" s="4" t="s">
        <v>8</v>
      </c>
      <c r="F45" s="4" t="s">
        <v>9</v>
      </c>
      <c r="G45" s="4" t="s">
        <v>57</v>
      </c>
      <c r="H45" s="6">
        <f t="shared" si="1"/>
        <v>7.1231364e-8</v>
      </c>
      <c r="I45" s="7">
        <v>1.60431e-7</v>
      </c>
    </row>
    <row r="46" spans="1:9">
      <c r="A46" s="4">
        <v>0.556</v>
      </c>
      <c r="B46" s="4">
        <v>0.24</v>
      </c>
      <c r="C46" s="4" t="s">
        <v>53</v>
      </c>
      <c r="D46" s="4">
        <v>51.76</v>
      </c>
      <c r="E46" s="4" t="s">
        <v>8</v>
      </c>
      <c r="F46" s="4" t="s">
        <v>9</v>
      </c>
      <c r="G46" s="4" t="s">
        <v>58</v>
      </c>
      <c r="H46" s="6">
        <f t="shared" si="1"/>
        <v>7.1231364e-8</v>
      </c>
      <c r="I46" s="7">
        <v>1.60431e-7</v>
      </c>
    </row>
    <row r="47" spans="1:9">
      <c r="A47" s="4">
        <v>0.556</v>
      </c>
      <c r="B47" s="4">
        <v>0.28</v>
      </c>
      <c r="C47" s="4" t="s">
        <v>53</v>
      </c>
      <c r="D47" s="4">
        <v>55.46</v>
      </c>
      <c r="E47" s="4" t="s">
        <v>8</v>
      </c>
      <c r="F47" s="4" t="s">
        <v>9</v>
      </c>
      <c r="G47" s="4" t="s">
        <v>59</v>
      </c>
      <c r="H47" s="6">
        <f t="shared" si="1"/>
        <v>7.1231364e-8</v>
      </c>
      <c r="I47" s="7">
        <v>1.60431e-7</v>
      </c>
    </row>
    <row r="48" spans="1:9">
      <c r="A48" s="4">
        <v>0.556</v>
      </c>
      <c r="B48" s="4">
        <v>0.3</v>
      </c>
      <c r="C48" s="4" t="s">
        <v>53</v>
      </c>
      <c r="D48" s="4">
        <v>57.09</v>
      </c>
      <c r="E48" s="4" t="s">
        <v>8</v>
      </c>
      <c r="F48" s="4" t="s">
        <v>9</v>
      </c>
      <c r="G48" s="4" t="s">
        <v>60</v>
      </c>
      <c r="H48" s="6">
        <f t="shared" si="1"/>
        <v>7.1231364e-8</v>
      </c>
      <c r="I48" s="7">
        <v>1.60431e-7</v>
      </c>
    </row>
    <row r="49" spans="1:9">
      <c r="A49" s="4">
        <v>0.556</v>
      </c>
      <c r="B49" s="4">
        <v>0.32</v>
      </c>
      <c r="C49" s="4" t="s">
        <v>53</v>
      </c>
      <c r="D49" s="4">
        <v>58.58</v>
      </c>
      <c r="E49" s="4" t="s">
        <v>8</v>
      </c>
      <c r="F49" s="4" t="s">
        <v>9</v>
      </c>
      <c r="G49" s="4" t="s">
        <v>61</v>
      </c>
      <c r="H49" s="6">
        <f t="shared" si="1"/>
        <v>7.1231364e-8</v>
      </c>
      <c r="I49" s="7">
        <v>1.60431e-7</v>
      </c>
    </row>
    <row r="50" spans="1:9">
      <c r="A50" s="4">
        <v>0.556</v>
      </c>
      <c r="B50" s="4">
        <v>0.34</v>
      </c>
      <c r="C50" s="4" t="s">
        <v>53</v>
      </c>
      <c r="D50" s="4">
        <v>59.96</v>
      </c>
      <c r="E50" s="4" t="s">
        <v>8</v>
      </c>
      <c r="F50" s="4" t="s">
        <v>9</v>
      </c>
      <c r="G50" s="4" t="s">
        <v>62</v>
      </c>
      <c r="H50" s="6">
        <f t="shared" si="1"/>
        <v>7.1231364e-8</v>
      </c>
      <c r="I50" s="7">
        <v>1.60431e-7</v>
      </c>
    </row>
    <row r="51" spans="1:9">
      <c r="A51" s="4">
        <v>0.556</v>
      </c>
      <c r="B51" s="4">
        <v>0.36</v>
      </c>
      <c r="C51" s="4" t="s">
        <v>53</v>
      </c>
      <c r="D51" s="4">
        <v>61.24</v>
      </c>
      <c r="E51" s="4" t="s">
        <v>8</v>
      </c>
      <c r="F51" s="4" t="s">
        <v>9</v>
      </c>
      <c r="G51" s="4" t="s">
        <v>63</v>
      </c>
      <c r="H51" s="6">
        <f t="shared" si="1"/>
        <v>7.1231364e-8</v>
      </c>
      <c r="I51" s="7">
        <v>1.60431e-7</v>
      </c>
    </row>
    <row r="52" spans="1:9">
      <c r="A52" s="5">
        <v>0.608</v>
      </c>
      <c r="B52" s="4">
        <v>0.08</v>
      </c>
      <c r="C52" s="4" t="s">
        <v>64</v>
      </c>
      <c r="D52" s="4">
        <v>26.58</v>
      </c>
      <c r="E52" s="4" t="s">
        <v>8</v>
      </c>
      <c r="F52" s="4" t="s">
        <v>9</v>
      </c>
      <c r="G52" s="4" t="s">
        <v>65</v>
      </c>
      <c r="H52" s="6">
        <f t="shared" si="1"/>
        <v>6.2888952e-8</v>
      </c>
      <c r="I52" s="7">
        <v>1.60431e-7</v>
      </c>
    </row>
    <row r="53" spans="1:9">
      <c r="A53" s="5">
        <v>0.608</v>
      </c>
      <c r="B53" s="4">
        <v>0.1</v>
      </c>
      <c r="C53" s="4" t="s">
        <v>64</v>
      </c>
      <c r="D53" s="4">
        <v>31.14</v>
      </c>
      <c r="E53" s="4" t="s">
        <v>8</v>
      </c>
      <c r="F53" s="4" t="s">
        <v>9</v>
      </c>
      <c r="G53" s="4" t="s">
        <v>66</v>
      </c>
      <c r="H53" s="6">
        <f t="shared" si="1"/>
        <v>6.2888952e-8</v>
      </c>
      <c r="I53" s="7">
        <v>1.60431e-7</v>
      </c>
    </row>
    <row r="54" spans="1:9">
      <c r="A54" s="5">
        <v>0.608</v>
      </c>
      <c r="B54" s="4">
        <v>0.14</v>
      </c>
      <c r="C54" s="4" t="s">
        <v>64</v>
      </c>
      <c r="D54" s="4">
        <v>38.71</v>
      </c>
      <c r="E54" s="4" t="s">
        <v>8</v>
      </c>
      <c r="F54" s="4" t="s">
        <v>9</v>
      </c>
      <c r="G54" s="4" t="s">
        <v>67</v>
      </c>
      <c r="H54" s="6">
        <f t="shared" si="1"/>
        <v>6.2888952e-8</v>
      </c>
      <c r="I54" s="7">
        <v>1.60431e-7</v>
      </c>
    </row>
    <row r="55" spans="1:9">
      <c r="A55" s="5">
        <v>0.608</v>
      </c>
      <c r="B55" s="4">
        <v>0.2</v>
      </c>
      <c r="C55" s="4" t="s">
        <v>64</v>
      </c>
      <c r="D55" s="4">
        <v>47.31</v>
      </c>
      <c r="E55" s="4" t="s">
        <v>8</v>
      </c>
      <c r="F55" s="4" t="s">
        <v>9</v>
      </c>
      <c r="G55" s="4" t="s">
        <v>68</v>
      </c>
      <c r="H55" s="6">
        <f t="shared" si="1"/>
        <v>6.2888952e-8</v>
      </c>
      <c r="I55" s="7">
        <v>1.60431e-7</v>
      </c>
    </row>
    <row r="56" spans="1:9">
      <c r="A56" s="5">
        <v>0.608</v>
      </c>
      <c r="B56" s="4">
        <v>0.24</v>
      </c>
      <c r="C56" s="4" t="s">
        <v>64</v>
      </c>
      <c r="D56" s="4">
        <v>51.76</v>
      </c>
      <c r="E56" s="4" t="s">
        <v>8</v>
      </c>
      <c r="F56" s="4" t="s">
        <v>9</v>
      </c>
      <c r="G56" s="4" t="s">
        <v>69</v>
      </c>
      <c r="H56" s="6">
        <f t="shared" si="1"/>
        <v>6.2888952e-8</v>
      </c>
      <c r="I56" s="7">
        <v>1.60431e-7</v>
      </c>
    </row>
    <row r="57" spans="1:9">
      <c r="A57" s="5">
        <v>0.608</v>
      </c>
      <c r="B57" s="4">
        <v>0.28</v>
      </c>
      <c r="C57" s="4" t="s">
        <v>64</v>
      </c>
      <c r="D57" s="4">
        <v>55.46</v>
      </c>
      <c r="E57" s="4" t="s">
        <v>8</v>
      </c>
      <c r="F57" s="4" t="s">
        <v>9</v>
      </c>
      <c r="G57" s="4" t="s">
        <v>70</v>
      </c>
      <c r="H57" s="6">
        <f t="shared" si="1"/>
        <v>6.2888952e-8</v>
      </c>
      <c r="I57" s="7">
        <v>1.60431e-7</v>
      </c>
    </row>
    <row r="58" spans="1:9">
      <c r="A58" s="5">
        <v>0.608</v>
      </c>
      <c r="B58" s="4">
        <v>0.3</v>
      </c>
      <c r="C58" s="4" t="s">
        <v>64</v>
      </c>
      <c r="D58" s="4">
        <v>57.09</v>
      </c>
      <c r="E58" s="4" t="s">
        <v>8</v>
      </c>
      <c r="F58" s="4" t="s">
        <v>9</v>
      </c>
      <c r="G58" s="4" t="s">
        <v>71</v>
      </c>
      <c r="H58" s="6">
        <f t="shared" si="1"/>
        <v>6.2888952e-8</v>
      </c>
      <c r="I58" s="7">
        <v>1.60431e-7</v>
      </c>
    </row>
    <row r="59" spans="1:9">
      <c r="A59" s="5">
        <v>0.608</v>
      </c>
      <c r="B59" s="4">
        <v>0.32</v>
      </c>
      <c r="C59" s="4" t="s">
        <v>64</v>
      </c>
      <c r="D59" s="4">
        <v>58.58</v>
      </c>
      <c r="E59" s="4" t="s">
        <v>8</v>
      </c>
      <c r="F59" s="4" t="s">
        <v>9</v>
      </c>
      <c r="G59" s="4" t="s">
        <v>72</v>
      </c>
      <c r="H59" s="6">
        <f t="shared" si="1"/>
        <v>6.2888952e-8</v>
      </c>
      <c r="I59" s="7">
        <v>1.60431e-7</v>
      </c>
    </row>
    <row r="60" spans="1:9">
      <c r="A60" s="5">
        <v>0.608</v>
      </c>
      <c r="B60" s="4">
        <v>0.34</v>
      </c>
      <c r="C60" s="4" t="s">
        <v>64</v>
      </c>
      <c r="D60" s="4">
        <v>59.96</v>
      </c>
      <c r="E60" s="4" t="s">
        <v>8</v>
      </c>
      <c r="F60" s="4" t="s">
        <v>9</v>
      </c>
      <c r="G60" s="4" t="s">
        <v>73</v>
      </c>
      <c r="H60" s="6">
        <f t="shared" si="1"/>
        <v>6.2888952e-8</v>
      </c>
      <c r="I60" s="7">
        <v>1.60431e-7</v>
      </c>
    </row>
    <row r="61" spans="1:9">
      <c r="A61" s="5">
        <v>0.608</v>
      </c>
      <c r="B61" s="4">
        <v>0.36</v>
      </c>
      <c r="C61" s="4" t="s">
        <v>64</v>
      </c>
      <c r="D61" s="4">
        <v>61.24</v>
      </c>
      <c r="E61" s="4" t="s">
        <v>8</v>
      </c>
      <c r="F61" s="4" t="s">
        <v>9</v>
      </c>
      <c r="G61" s="4" t="s">
        <v>74</v>
      </c>
      <c r="H61" s="6">
        <f t="shared" si="1"/>
        <v>6.2888952e-8</v>
      </c>
      <c r="I61" s="7">
        <v>1.60431e-7</v>
      </c>
    </row>
    <row r="62" spans="1:9">
      <c r="A62" s="4">
        <v>0.642</v>
      </c>
      <c r="B62" s="4">
        <v>0.08</v>
      </c>
      <c r="C62" s="4" t="s">
        <v>75</v>
      </c>
      <c r="D62" s="4">
        <v>26.58</v>
      </c>
      <c r="E62" s="4" t="s">
        <v>8</v>
      </c>
      <c r="F62" s="4" t="s">
        <v>9</v>
      </c>
      <c r="G62" s="4" t="s">
        <v>76</v>
      </c>
      <c r="H62" s="6">
        <f t="shared" si="1"/>
        <v>5.7434298e-8</v>
      </c>
      <c r="I62" s="7">
        <v>1.60431e-7</v>
      </c>
    </row>
    <row r="63" spans="1:9">
      <c r="A63" s="4">
        <v>0.642</v>
      </c>
      <c r="B63" s="4">
        <v>0.1</v>
      </c>
      <c r="C63" s="4" t="s">
        <v>75</v>
      </c>
      <c r="D63" s="4">
        <v>31.14</v>
      </c>
      <c r="E63" s="4" t="s">
        <v>8</v>
      </c>
      <c r="F63" s="4" t="s">
        <v>9</v>
      </c>
      <c r="G63" s="4" t="s">
        <v>77</v>
      </c>
      <c r="H63" s="6">
        <f t="shared" si="1"/>
        <v>5.7434298e-8</v>
      </c>
      <c r="I63" s="7">
        <v>1.60431e-7</v>
      </c>
    </row>
    <row r="64" spans="1:9">
      <c r="A64" s="4">
        <v>0.642</v>
      </c>
      <c r="B64" s="4">
        <v>0.14</v>
      </c>
      <c r="C64" s="4" t="s">
        <v>75</v>
      </c>
      <c r="D64" s="4">
        <v>38.71</v>
      </c>
      <c r="E64" s="4" t="s">
        <v>8</v>
      </c>
      <c r="F64" s="4" t="s">
        <v>9</v>
      </c>
      <c r="G64" s="4" t="s">
        <v>78</v>
      </c>
      <c r="H64" s="6">
        <f t="shared" si="1"/>
        <v>5.7434298e-8</v>
      </c>
      <c r="I64" s="7">
        <v>1.60431e-7</v>
      </c>
    </row>
    <row r="65" spans="1:9">
      <c r="A65" s="4">
        <v>0.642</v>
      </c>
      <c r="B65" s="4">
        <v>0.2</v>
      </c>
      <c r="C65" s="4" t="s">
        <v>75</v>
      </c>
      <c r="D65" s="4">
        <v>47.31</v>
      </c>
      <c r="E65" s="4" t="s">
        <v>8</v>
      </c>
      <c r="F65" s="4" t="s">
        <v>9</v>
      </c>
      <c r="G65" s="4" t="s">
        <v>79</v>
      </c>
      <c r="H65" s="6">
        <f t="shared" si="1"/>
        <v>5.7434298e-8</v>
      </c>
      <c r="I65" s="7">
        <v>1.60431e-7</v>
      </c>
    </row>
    <row r="66" spans="1:9">
      <c r="A66" s="4">
        <v>0.642</v>
      </c>
      <c r="B66" s="4">
        <v>0.24</v>
      </c>
      <c r="C66" s="4" t="s">
        <v>75</v>
      </c>
      <c r="D66" s="4">
        <v>51.76</v>
      </c>
      <c r="E66" s="4" t="s">
        <v>8</v>
      </c>
      <c r="F66" s="4" t="s">
        <v>9</v>
      </c>
      <c r="G66" s="4" t="s">
        <v>80</v>
      </c>
      <c r="H66" s="6">
        <f t="shared" si="1"/>
        <v>5.7434298e-8</v>
      </c>
      <c r="I66" s="7">
        <v>1.60431e-7</v>
      </c>
    </row>
    <row r="67" spans="1:9">
      <c r="A67" s="4">
        <v>0.642</v>
      </c>
      <c r="B67" s="4">
        <v>0.28</v>
      </c>
      <c r="C67" s="4" t="s">
        <v>75</v>
      </c>
      <c r="D67" s="4">
        <v>55.46</v>
      </c>
      <c r="E67" s="4" t="s">
        <v>8</v>
      </c>
      <c r="F67" s="4" t="s">
        <v>9</v>
      </c>
      <c r="G67" s="4" t="s">
        <v>81</v>
      </c>
      <c r="H67" s="6">
        <f t="shared" si="1"/>
        <v>5.7434298e-8</v>
      </c>
      <c r="I67" s="7">
        <v>1.60431e-7</v>
      </c>
    </row>
    <row r="68" spans="1:9">
      <c r="A68" s="4">
        <v>0.642</v>
      </c>
      <c r="B68" s="4">
        <v>0.3</v>
      </c>
      <c r="C68" s="4" t="s">
        <v>75</v>
      </c>
      <c r="D68" s="4">
        <v>57.09</v>
      </c>
      <c r="E68" s="4" t="s">
        <v>8</v>
      </c>
      <c r="F68" s="4" t="s">
        <v>9</v>
      </c>
      <c r="G68" s="4" t="s">
        <v>82</v>
      </c>
      <c r="H68" s="6">
        <f t="shared" ref="H68:H101" si="2">(1-A68)*I68</f>
        <v>5.7434298e-8</v>
      </c>
      <c r="I68" s="7">
        <v>1.60431e-7</v>
      </c>
    </row>
    <row r="69" spans="1:9">
      <c r="A69" s="4">
        <v>0.642</v>
      </c>
      <c r="B69" s="4">
        <v>0.32</v>
      </c>
      <c r="C69" s="4" t="s">
        <v>75</v>
      </c>
      <c r="D69" s="4">
        <v>58.58</v>
      </c>
      <c r="E69" s="4" t="s">
        <v>8</v>
      </c>
      <c r="F69" s="4" t="s">
        <v>9</v>
      </c>
      <c r="G69" s="4" t="s">
        <v>83</v>
      </c>
      <c r="H69" s="6">
        <f t="shared" si="2"/>
        <v>5.7434298e-8</v>
      </c>
      <c r="I69" s="7">
        <v>1.60431e-7</v>
      </c>
    </row>
    <row r="70" spans="1:9">
      <c r="A70" s="4">
        <v>0.642</v>
      </c>
      <c r="B70" s="4">
        <v>0.34</v>
      </c>
      <c r="C70" s="4" t="s">
        <v>75</v>
      </c>
      <c r="D70" s="4">
        <v>59.96</v>
      </c>
      <c r="E70" s="4" t="s">
        <v>8</v>
      </c>
      <c r="F70" s="4" t="s">
        <v>9</v>
      </c>
      <c r="G70" s="4" t="s">
        <v>84</v>
      </c>
      <c r="H70" s="6">
        <f t="shared" si="2"/>
        <v>5.7434298e-8</v>
      </c>
      <c r="I70" s="7">
        <v>1.60431e-7</v>
      </c>
    </row>
    <row r="71" spans="1:9">
      <c r="A71" s="4">
        <v>0.642</v>
      </c>
      <c r="B71" s="4">
        <v>0.36</v>
      </c>
      <c r="C71" s="4" t="s">
        <v>75</v>
      </c>
      <c r="D71" s="4">
        <v>61.24</v>
      </c>
      <c r="E71" s="4" t="s">
        <v>8</v>
      </c>
      <c r="F71" s="4" t="s">
        <v>9</v>
      </c>
      <c r="G71" s="4" t="s">
        <v>85</v>
      </c>
      <c r="H71" s="6">
        <f t="shared" si="2"/>
        <v>5.7434298e-8</v>
      </c>
      <c r="I71" s="7">
        <v>1.60431e-7</v>
      </c>
    </row>
    <row r="72" spans="1:9">
      <c r="A72" s="5">
        <v>0.699</v>
      </c>
      <c r="B72" s="4">
        <v>0.08</v>
      </c>
      <c r="C72" s="4" t="s">
        <v>86</v>
      </c>
      <c r="D72" s="4">
        <v>26.58</v>
      </c>
      <c r="E72" s="4" t="s">
        <v>8</v>
      </c>
      <c r="F72" s="4" t="s">
        <v>9</v>
      </c>
      <c r="G72" s="4" t="s">
        <v>87</v>
      </c>
      <c r="H72" s="6">
        <f t="shared" si="2"/>
        <v>4.8289731e-8</v>
      </c>
      <c r="I72" s="7">
        <v>1.60431e-7</v>
      </c>
    </row>
    <row r="73" spans="1:9">
      <c r="A73" s="5">
        <v>0.699</v>
      </c>
      <c r="B73" s="4">
        <v>0.1</v>
      </c>
      <c r="C73" s="4" t="s">
        <v>86</v>
      </c>
      <c r="D73" s="4">
        <v>31.14</v>
      </c>
      <c r="E73" s="4" t="s">
        <v>8</v>
      </c>
      <c r="F73" s="4" t="s">
        <v>9</v>
      </c>
      <c r="G73" s="4" t="s">
        <v>88</v>
      </c>
      <c r="H73" s="6">
        <f t="shared" si="2"/>
        <v>4.8289731e-8</v>
      </c>
      <c r="I73" s="7">
        <v>1.60431e-7</v>
      </c>
    </row>
    <row r="74" spans="1:9">
      <c r="A74" s="5">
        <v>0.699</v>
      </c>
      <c r="B74" s="4">
        <v>0.14</v>
      </c>
      <c r="C74" s="4" t="s">
        <v>86</v>
      </c>
      <c r="D74" s="4">
        <v>38.71</v>
      </c>
      <c r="E74" s="4" t="s">
        <v>8</v>
      </c>
      <c r="F74" s="4" t="s">
        <v>9</v>
      </c>
      <c r="G74" s="4" t="s">
        <v>89</v>
      </c>
      <c r="H74" s="6">
        <f t="shared" si="2"/>
        <v>4.8289731e-8</v>
      </c>
      <c r="I74" s="7">
        <v>1.60431e-7</v>
      </c>
    </row>
    <row r="75" spans="1:9">
      <c r="A75" s="5">
        <v>0.699</v>
      </c>
      <c r="B75" s="4">
        <v>0.2</v>
      </c>
      <c r="C75" s="4" t="s">
        <v>86</v>
      </c>
      <c r="D75" s="4">
        <v>47.31</v>
      </c>
      <c r="E75" s="4" t="s">
        <v>8</v>
      </c>
      <c r="F75" s="4" t="s">
        <v>9</v>
      </c>
      <c r="G75" s="4" t="s">
        <v>90</v>
      </c>
      <c r="H75" s="6">
        <f t="shared" si="2"/>
        <v>4.8289731e-8</v>
      </c>
      <c r="I75" s="7">
        <v>1.60431e-7</v>
      </c>
    </row>
    <row r="76" spans="1:9">
      <c r="A76" s="5">
        <v>0.699</v>
      </c>
      <c r="B76" s="4">
        <v>0.24</v>
      </c>
      <c r="C76" s="4" t="s">
        <v>86</v>
      </c>
      <c r="D76" s="4">
        <v>51.76</v>
      </c>
      <c r="E76" s="4" t="s">
        <v>8</v>
      </c>
      <c r="F76" s="4" t="s">
        <v>9</v>
      </c>
      <c r="G76" s="4" t="s">
        <v>91</v>
      </c>
      <c r="H76" s="6">
        <f t="shared" si="2"/>
        <v>4.8289731e-8</v>
      </c>
      <c r="I76" s="7">
        <v>1.60431e-7</v>
      </c>
    </row>
    <row r="77" spans="1:9">
      <c r="A77" s="5">
        <v>0.699</v>
      </c>
      <c r="B77" s="4">
        <v>0.28</v>
      </c>
      <c r="C77" s="4" t="s">
        <v>86</v>
      </c>
      <c r="D77" s="4">
        <v>55.46</v>
      </c>
      <c r="E77" s="4" t="s">
        <v>8</v>
      </c>
      <c r="F77" s="4" t="s">
        <v>9</v>
      </c>
      <c r="G77" s="4" t="s">
        <v>92</v>
      </c>
      <c r="H77" s="6">
        <f t="shared" si="2"/>
        <v>4.8289731e-8</v>
      </c>
      <c r="I77" s="7">
        <v>1.60431e-7</v>
      </c>
    </row>
    <row r="78" spans="1:9">
      <c r="A78" s="5">
        <v>0.699</v>
      </c>
      <c r="B78" s="4">
        <v>0.3</v>
      </c>
      <c r="C78" s="4" t="s">
        <v>86</v>
      </c>
      <c r="D78" s="4">
        <v>57.09</v>
      </c>
      <c r="E78" s="4" t="s">
        <v>8</v>
      </c>
      <c r="F78" s="4" t="s">
        <v>9</v>
      </c>
      <c r="G78" s="4" t="s">
        <v>93</v>
      </c>
      <c r="H78" s="6">
        <f t="shared" si="2"/>
        <v>4.8289731e-8</v>
      </c>
      <c r="I78" s="7">
        <v>1.60431e-7</v>
      </c>
    </row>
    <row r="79" spans="1:9">
      <c r="A79" s="5">
        <v>0.699</v>
      </c>
      <c r="B79" s="4">
        <v>0.32</v>
      </c>
      <c r="C79" s="4" t="s">
        <v>86</v>
      </c>
      <c r="D79" s="4">
        <v>58.58</v>
      </c>
      <c r="E79" s="4" t="s">
        <v>8</v>
      </c>
      <c r="F79" s="4" t="s">
        <v>9</v>
      </c>
      <c r="G79" s="4" t="s">
        <v>94</v>
      </c>
      <c r="H79" s="6">
        <f t="shared" si="2"/>
        <v>4.8289731e-8</v>
      </c>
      <c r="I79" s="7">
        <v>1.60431e-7</v>
      </c>
    </row>
    <row r="80" spans="1:9">
      <c r="A80" s="5">
        <v>0.699</v>
      </c>
      <c r="B80" s="4">
        <v>0.34</v>
      </c>
      <c r="C80" s="4" t="s">
        <v>86</v>
      </c>
      <c r="D80" s="4">
        <v>59.96</v>
      </c>
      <c r="E80" s="4" t="s">
        <v>8</v>
      </c>
      <c r="F80" s="4" t="s">
        <v>9</v>
      </c>
      <c r="G80" s="4" t="s">
        <v>95</v>
      </c>
      <c r="H80" s="6">
        <f t="shared" si="2"/>
        <v>4.8289731e-8</v>
      </c>
      <c r="I80" s="7">
        <v>1.60431e-7</v>
      </c>
    </row>
    <row r="81" spans="1:9">
      <c r="A81" s="5">
        <v>0.699</v>
      </c>
      <c r="B81" s="4">
        <v>0.36</v>
      </c>
      <c r="C81" s="4" t="s">
        <v>86</v>
      </c>
      <c r="D81" s="4">
        <v>61.24</v>
      </c>
      <c r="E81" s="4" t="s">
        <v>8</v>
      </c>
      <c r="F81" s="4" t="s">
        <v>9</v>
      </c>
      <c r="G81" s="4" t="s">
        <v>96</v>
      </c>
      <c r="H81" s="6">
        <f t="shared" si="2"/>
        <v>4.8289731e-8</v>
      </c>
      <c r="I81" s="7">
        <v>1.60431e-7</v>
      </c>
    </row>
    <row r="82" spans="1:9">
      <c r="A82" s="4">
        <v>0.713</v>
      </c>
      <c r="B82" s="4">
        <v>0.08</v>
      </c>
      <c r="C82" s="4" t="s">
        <v>97</v>
      </c>
      <c r="D82" s="4">
        <v>26.58</v>
      </c>
      <c r="E82" s="4" t="s">
        <v>8</v>
      </c>
      <c r="F82" s="4" t="s">
        <v>9</v>
      </c>
      <c r="G82" s="4" t="s">
        <v>98</v>
      </c>
      <c r="H82" s="6">
        <f t="shared" si="2"/>
        <v>4.6043697e-8</v>
      </c>
      <c r="I82" s="7">
        <v>1.60431e-7</v>
      </c>
    </row>
    <row r="83" spans="1:9">
      <c r="A83" s="4">
        <v>0.713</v>
      </c>
      <c r="B83" s="4">
        <v>0.1</v>
      </c>
      <c r="C83" s="4" t="s">
        <v>97</v>
      </c>
      <c r="D83" s="4">
        <v>31.14</v>
      </c>
      <c r="E83" s="4" t="s">
        <v>8</v>
      </c>
      <c r="F83" s="4" t="s">
        <v>9</v>
      </c>
      <c r="G83" s="4" t="s">
        <v>99</v>
      </c>
      <c r="H83" s="6">
        <f t="shared" si="2"/>
        <v>4.6043697e-8</v>
      </c>
      <c r="I83" s="7">
        <v>1.60431e-7</v>
      </c>
    </row>
    <row r="84" spans="1:9">
      <c r="A84" s="4">
        <v>0.713</v>
      </c>
      <c r="B84" s="4">
        <v>0.14</v>
      </c>
      <c r="C84" s="4" t="s">
        <v>97</v>
      </c>
      <c r="D84" s="4">
        <v>38.71</v>
      </c>
      <c r="E84" s="4" t="s">
        <v>8</v>
      </c>
      <c r="F84" s="4" t="s">
        <v>9</v>
      </c>
      <c r="G84" s="4" t="s">
        <v>100</v>
      </c>
      <c r="H84" s="6">
        <f t="shared" si="2"/>
        <v>4.6043697e-8</v>
      </c>
      <c r="I84" s="7">
        <v>1.60431e-7</v>
      </c>
    </row>
    <row r="85" spans="1:9">
      <c r="A85" s="4">
        <v>0.713</v>
      </c>
      <c r="B85" s="4">
        <v>0.2</v>
      </c>
      <c r="C85" s="4" t="s">
        <v>97</v>
      </c>
      <c r="D85" s="4">
        <v>47.31</v>
      </c>
      <c r="E85" s="4" t="s">
        <v>8</v>
      </c>
      <c r="F85" s="4" t="s">
        <v>9</v>
      </c>
      <c r="G85" s="4" t="s">
        <v>101</v>
      </c>
      <c r="H85" s="6">
        <f t="shared" si="2"/>
        <v>4.6043697e-8</v>
      </c>
      <c r="I85" s="7">
        <v>1.60431e-7</v>
      </c>
    </row>
    <row r="86" spans="1:9">
      <c r="A86" s="4">
        <v>0.713</v>
      </c>
      <c r="B86" s="4">
        <v>0.24</v>
      </c>
      <c r="C86" s="4" t="s">
        <v>97</v>
      </c>
      <c r="D86" s="4">
        <v>51.76</v>
      </c>
      <c r="E86" s="4" t="s">
        <v>8</v>
      </c>
      <c r="F86" s="4" t="s">
        <v>9</v>
      </c>
      <c r="G86" s="4" t="s">
        <v>102</v>
      </c>
      <c r="H86" s="6">
        <f t="shared" si="2"/>
        <v>4.6043697e-8</v>
      </c>
      <c r="I86" s="7">
        <v>1.60431e-7</v>
      </c>
    </row>
    <row r="87" spans="1:9">
      <c r="A87" s="4">
        <v>0.713</v>
      </c>
      <c r="B87" s="4">
        <v>0.28</v>
      </c>
      <c r="C87" s="4" t="s">
        <v>97</v>
      </c>
      <c r="D87" s="4">
        <v>55.46</v>
      </c>
      <c r="E87" s="4" t="s">
        <v>8</v>
      </c>
      <c r="F87" s="4" t="s">
        <v>9</v>
      </c>
      <c r="G87" s="4" t="s">
        <v>103</v>
      </c>
      <c r="H87" s="6">
        <f t="shared" si="2"/>
        <v>4.6043697e-8</v>
      </c>
      <c r="I87" s="7">
        <v>1.60431e-7</v>
      </c>
    </row>
    <row r="88" spans="1:9">
      <c r="A88" s="4">
        <v>0.713</v>
      </c>
      <c r="B88" s="4">
        <v>0.3</v>
      </c>
      <c r="C88" s="4" t="s">
        <v>97</v>
      </c>
      <c r="D88" s="4">
        <v>57.09</v>
      </c>
      <c r="E88" s="4" t="s">
        <v>8</v>
      </c>
      <c r="F88" s="4" t="s">
        <v>9</v>
      </c>
      <c r="G88" s="4" t="s">
        <v>104</v>
      </c>
      <c r="H88" s="6">
        <f t="shared" si="2"/>
        <v>4.6043697e-8</v>
      </c>
      <c r="I88" s="7">
        <v>1.60431e-7</v>
      </c>
    </row>
    <row r="89" spans="1:9">
      <c r="A89" s="4">
        <v>0.713</v>
      </c>
      <c r="B89" s="4">
        <v>0.32</v>
      </c>
      <c r="C89" s="4" t="s">
        <v>97</v>
      </c>
      <c r="D89" s="4">
        <v>58.58</v>
      </c>
      <c r="E89" s="4" t="s">
        <v>8</v>
      </c>
      <c r="F89" s="4" t="s">
        <v>9</v>
      </c>
      <c r="G89" s="4" t="s">
        <v>105</v>
      </c>
      <c r="H89" s="6">
        <f t="shared" si="2"/>
        <v>4.6043697e-8</v>
      </c>
      <c r="I89" s="7">
        <v>1.60431e-7</v>
      </c>
    </row>
    <row r="90" spans="1:9">
      <c r="A90" s="4">
        <v>0.713</v>
      </c>
      <c r="B90" s="4">
        <v>0.34</v>
      </c>
      <c r="C90" s="4" t="s">
        <v>97</v>
      </c>
      <c r="D90" s="4">
        <v>59.96</v>
      </c>
      <c r="E90" s="4" t="s">
        <v>8</v>
      </c>
      <c r="F90" s="4" t="s">
        <v>9</v>
      </c>
      <c r="G90" s="4" t="s">
        <v>106</v>
      </c>
      <c r="H90" s="6">
        <f t="shared" si="2"/>
        <v>4.6043697e-8</v>
      </c>
      <c r="I90" s="7">
        <v>1.60431e-7</v>
      </c>
    </row>
    <row r="91" spans="1:9">
      <c r="A91" s="4">
        <v>0.713</v>
      </c>
      <c r="B91" s="4">
        <v>0.36</v>
      </c>
      <c r="C91" s="4" t="s">
        <v>97</v>
      </c>
      <c r="D91" s="4">
        <v>61.24</v>
      </c>
      <c r="E91" s="4" t="s">
        <v>8</v>
      </c>
      <c r="F91" s="4" t="s">
        <v>9</v>
      </c>
      <c r="G91" s="4" t="s">
        <v>107</v>
      </c>
      <c r="H91" s="6">
        <f t="shared" si="2"/>
        <v>4.6043697e-8</v>
      </c>
      <c r="I91" s="7">
        <v>1.60431e-7</v>
      </c>
    </row>
    <row r="92" spans="1:9">
      <c r="A92" s="5">
        <v>0.789</v>
      </c>
      <c r="B92" s="4">
        <v>0.08</v>
      </c>
      <c r="C92" s="4" t="s">
        <v>108</v>
      </c>
      <c r="D92" s="4">
        <v>26.58</v>
      </c>
      <c r="E92" s="4" t="s">
        <v>8</v>
      </c>
      <c r="F92" s="4" t="s">
        <v>9</v>
      </c>
      <c r="G92" s="4" t="s">
        <v>109</v>
      </c>
      <c r="H92" s="6">
        <f t="shared" si="2"/>
        <v>3.3850941e-8</v>
      </c>
      <c r="I92" s="7">
        <v>1.60431e-7</v>
      </c>
    </row>
    <row r="93" spans="1:9">
      <c r="A93" s="5">
        <v>0.789</v>
      </c>
      <c r="B93" s="4">
        <v>0.1</v>
      </c>
      <c r="C93" s="4" t="s">
        <v>108</v>
      </c>
      <c r="D93" s="4">
        <v>31.14</v>
      </c>
      <c r="E93" s="4" t="s">
        <v>8</v>
      </c>
      <c r="F93" s="4" t="s">
        <v>9</v>
      </c>
      <c r="G93" s="4" t="s">
        <v>110</v>
      </c>
      <c r="H93" s="6">
        <f t="shared" si="2"/>
        <v>3.3850941e-8</v>
      </c>
      <c r="I93" s="7">
        <v>1.60431e-7</v>
      </c>
    </row>
    <row r="94" spans="1:9">
      <c r="A94" s="5">
        <v>0.789</v>
      </c>
      <c r="B94" s="4">
        <v>0.14</v>
      </c>
      <c r="C94" s="4" t="s">
        <v>108</v>
      </c>
      <c r="D94" s="4">
        <v>38.71</v>
      </c>
      <c r="E94" s="4" t="s">
        <v>8</v>
      </c>
      <c r="F94" s="4" t="s">
        <v>9</v>
      </c>
      <c r="G94" s="4" t="s">
        <v>111</v>
      </c>
      <c r="H94" s="6">
        <f t="shared" si="2"/>
        <v>3.3850941e-8</v>
      </c>
      <c r="I94" s="7">
        <v>1.60431e-7</v>
      </c>
    </row>
    <row r="95" spans="1:9">
      <c r="A95" s="5">
        <v>0.789</v>
      </c>
      <c r="B95" s="4">
        <v>0.2</v>
      </c>
      <c r="C95" s="4" t="s">
        <v>108</v>
      </c>
      <c r="D95" s="4">
        <v>47.31</v>
      </c>
      <c r="E95" s="4" t="s">
        <v>8</v>
      </c>
      <c r="F95" s="4" t="s">
        <v>9</v>
      </c>
      <c r="G95" s="4" t="s">
        <v>112</v>
      </c>
      <c r="H95" s="6">
        <f t="shared" si="2"/>
        <v>3.3850941e-8</v>
      </c>
      <c r="I95" s="7">
        <v>1.60431e-7</v>
      </c>
    </row>
    <row r="96" spans="1:9">
      <c r="A96" s="5">
        <v>0.789</v>
      </c>
      <c r="B96" s="4">
        <v>0.24</v>
      </c>
      <c r="C96" s="4" t="s">
        <v>108</v>
      </c>
      <c r="D96" s="4">
        <v>51.76</v>
      </c>
      <c r="E96" s="4" t="s">
        <v>8</v>
      </c>
      <c r="F96" s="4" t="s">
        <v>9</v>
      </c>
      <c r="G96" s="4" t="s">
        <v>113</v>
      </c>
      <c r="H96" s="6">
        <f t="shared" si="2"/>
        <v>3.3850941e-8</v>
      </c>
      <c r="I96" s="7">
        <v>1.60431e-7</v>
      </c>
    </row>
    <row r="97" spans="1:9">
      <c r="A97" s="5">
        <v>0.789</v>
      </c>
      <c r="B97" s="4">
        <v>0.28</v>
      </c>
      <c r="C97" s="4" t="s">
        <v>108</v>
      </c>
      <c r="D97" s="4">
        <v>55.46</v>
      </c>
      <c r="E97" s="4" t="s">
        <v>8</v>
      </c>
      <c r="F97" s="4" t="s">
        <v>9</v>
      </c>
      <c r="G97" s="4" t="s">
        <v>114</v>
      </c>
      <c r="H97" s="6">
        <f t="shared" si="2"/>
        <v>3.3850941e-8</v>
      </c>
      <c r="I97" s="7">
        <v>1.60431e-7</v>
      </c>
    </row>
    <row r="98" spans="1:9">
      <c r="A98" s="5">
        <v>0.789</v>
      </c>
      <c r="B98" s="4">
        <v>0.3</v>
      </c>
      <c r="C98" s="4" t="s">
        <v>108</v>
      </c>
      <c r="D98" s="4">
        <v>57.09</v>
      </c>
      <c r="E98" s="4" t="s">
        <v>8</v>
      </c>
      <c r="F98" s="4" t="s">
        <v>9</v>
      </c>
      <c r="G98" s="4" t="s">
        <v>115</v>
      </c>
      <c r="H98" s="6">
        <f t="shared" si="2"/>
        <v>3.3850941e-8</v>
      </c>
      <c r="I98" s="7">
        <v>1.60431e-7</v>
      </c>
    </row>
    <row r="99" spans="1:9">
      <c r="A99" s="5">
        <v>0.789</v>
      </c>
      <c r="B99" s="4">
        <v>0.32</v>
      </c>
      <c r="C99" s="4" t="s">
        <v>108</v>
      </c>
      <c r="D99" s="4">
        <v>58.58</v>
      </c>
      <c r="E99" s="4" t="s">
        <v>8</v>
      </c>
      <c r="F99" s="4" t="s">
        <v>9</v>
      </c>
      <c r="G99" s="4" t="s">
        <v>116</v>
      </c>
      <c r="H99" s="6">
        <f t="shared" si="2"/>
        <v>3.3850941e-8</v>
      </c>
      <c r="I99" s="7">
        <v>1.60431e-7</v>
      </c>
    </row>
    <row r="100" spans="1:9">
      <c r="A100" s="5">
        <v>0.789</v>
      </c>
      <c r="B100" s="4">
        <v>0.34</v>
      </c>
      <c r="C100" s="4" t="s">
        <v>108</v>
      </c>
      <c r="D100" s="4">
        <v>59.96</v>
      </c>
      <c r="E100" s="4" t="s">
        <v>8</v>
      </c>
      <c r="F100" s="4" t="s">
        <v>9</v>
      </c>
      <c r="G100" s="4" t="s">
        <v>117</v>
      </c>
      <c r="H100" s="6">
        <f t="shared" si="2"/>
        <v>3.3850941e-8</v>
      </c>
      <c r="I100" s="7">
        <v>1.60431e-7</v>
      </c>
    </row>
    <row r="101" spans="1:9">
      <c r="A101" s="5">
        <v>0.789</v>
      </c>
      <c r="B101" s="4">
        <v>0.36</v>
      </c>
      <c r="C101" s="4" t="s">
        <v>108</v>
      </c>
      <c r="D101" s="4">
        <v>61.24</v>
      </c>
      <c r="E101" s="4" t="s">
        <v>8</v>
      </c>
      <c r="F101" s="4" t="s">
        <v>9</v>
      </c>
      <c r="G101" s="4" t="s">
        <v>118</v>
      </c>
      <c r="H101" s="6">
        <f t="shared" si="2"/>
        <v>3.3850941e-8</v>
      </c>
      <c r="I101" s="7">
        <v>1.60431e-7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C15" sqref="C15"/>
    </sheetView>
  </sheetViews>
  <sheetFormatPr defaultColWidth="9.14285714285714" defaultRowHeight="17.6" outlineLevelRow="4" outlineLevelCol="3"/>
  <cols>
    <col min="1" max="1" width="12.7857142857143"/>
    <col min="4" max="4" width="12.7857142857143"/>
  </cols>
  <sheetData>
    <row r="1" spans="1:4">
      <c r="A1" t="s">
        <v>1</v>
      </c>
      <c r="B1" t="s">
        <v>4</v>
      </c>
      <c r="C1" t="s">
        <v>119</v>
      </c>
      <c r="D1" t="s">
        <v>2</v>
      </c>
    </row>
    <row r="2" spans="1:4">
      <c r="A2">
        <v>5.33428e-8</v>
      </c>
      <c r="B2">
        <v>0</v>
      </c>
      <c r="C2">
        <v>0</v>
      </c>
      <c r="D2">
        <f>(1-C2)*A2</f>
        <v>5.33428e-8</v>
      </c>
    </row>
    <row r="3" spans="1:4">
      <c r="A3">
        <v>5.33428e-8</v>
      </c>
      <c r="B3">
        <v>0.018</v>
      </c>
      <c r="C3">
        <v>0.032</v>
      </c>
      <c r="D3">
        <f>(1-C3)*A3</f>
        <v>5.16358304e-8</v>
      </c>
    </row>
    <row r="4" spans="1:4">
      <c r="A4">
        <v>5.33428e-8</v>
      </c>
      <c r="B4">
        <v>0.0385</v>
      </c>
      <c r="C4">
        <v>0.113</v>
      </c>
      <c r="D4">
        <f>(1-C4)*A4</f>
        <v>4.73150636e-8</v>
      </c>
    </row>
    <row r="5" spans="1:4">
      <c r="A5">
        <v>5.33428e-8</v>
      </c>
      <c r="B5">
        <v>0.0675</v>
      </c>
      <c r="C5">
        <v>0.262</v>
      </c>
      <c r="D5">
        <f>(1-C5)*A5</f>
        <v>3.93669864e-8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"/>
  <sheetViews>
    <sheetView topLeftCell="A39" workbookViewId="0">
      <selection activeCell="A43" sqref="$A43:$XFD43"/>
    </sheetView>
  </sheetViews>
  <sheetFormatPr defaultColWidth="9.14285714285714" defaultRowHeight="17.6"/>
  <cols>
    <col min="2" max="2" width="10.7857142857143" customWidth="1"/>
    <col min="3" max="3" width="15.6428571428571" customWidth="1"/>
    <col min="4" max="4" width="18" customWidth="1"/>
    <col min="5" max="5" width="17.1428571428571" customWidth="1"/>
    <col min="6" max="6" width="19.5" customWidth="1"/>
    <col min="7" max="7" width="20.9285714285714" customWidth="1"/>
  </cols>
  <sheetData>
    <row r="1" spans="2:8"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</row>
    <row r="2" spans="1:10">
      <c r="A2">
        <v>0</v>
      </c>
      <c r="B2" s="1">
        <v>44621</v>
      </c>
      <c r="C2" s="2">
        <f>E2+G2</f>
        <v>2</v>
      </c>
      <c r="D2" s="2">
        <f>F2+G2</f>
        <v>2</v>
      </c>
      <c r="E2" s="2">
        <v>1</v>
      </c>
      <c r="F2" s="2">
        <f>E2-H2</f>
        <v>1</v>
      </c>
      <c r="G2">
        <v>1</v>
      </c>
      <c r="J2">
        <f>F2+G2-H2</f>
        <v>2</v>
      </c>
    </row>
    <row r="3" spans="1:10">
      <c r="A3">
        <v>1</v>
      </c>
      <c r="B3" s="3">
        <v>44622</v>
      </c>
      <c r="C3" s="2">
        <f t="shared" ref="C3:C31" si="0">E3+G3</f>
        <v>8</v>
      </c>
      <c r="D3" s="2">
        <f t="shared" ref="D3:D46" si="1">F3+G3</f>
        <v>8</v>
      </c>
      <c r="E3" s="2">
        <v>3</v>
      </c>
      <c r="F3" s="2">
        <f t="shared" ref="F3:F45" si="2">E3-H3</f>
        <v>3</v>
      </c>
      <c r="G3">
        <v>5</v>
      </c>
      <c r="J3">
        <f t="shared" ref="J3:J43" si="3">F3+G3-H3</f>
        <v>8</v>
      </c>
    </row>
    <row r="4" spans="1:10">
      <c r="A4">
        <v>2</v>
      </c>
      <c r="B4" s="3">
        <v>44623</v>
      </c>
      <c r="C4" s="2">
        <f t="shared" si="0"/>
        <v>16</v>
      </c>
      <c r="D4" s="2">
        <f t="shared" si="1"/>
        <v>16</v>
      </c>
      <c r="E4" s="2">
        <v>2</v>
      </c>
      <c r="F4" s="2">
        <f t="shared" si="2"/>
        <v>2</v>
      </c>
      <c r="G4">
        <v>14</v>
      </c>
      <c r="J4">
        <f t="shared" si="3"/>
        <v>16</v>
      </c>
    </row>
    <row r="5" spans="1:10">
      <c r="A5">
        <v>3</v>
      </c>
      <c r="B5" s="1">
        <v>44624</v>
      </c>
      <c r="C5" s="2">
        <f t="shared" si="0"/>
        <v>19</v>
      </c>
      <c r="D5" s="2">
        <f t="shared" si="1"/>
        <v>19</v>
      </c>
      <c r="E5" s="2">
        <v>3</v>
      </c>
      <c r="F5" s="2">
        <f t="shared" si="2"/>
        <v>3</v>
      </c>
      <c r="G5">
        <v>16</v>
      </c>
      <c r="J5">
        <f t="shared" si="3"/>
        <v>19</v>
      </c>
    </row>
    <row r="6" spans="1:10">
      <c r="A6">
        <v>4</v>
      </c>
      <c r="B6" s="3">
        <v>44625</v>
      </c>
      <c r="C6" s="2">
        <f t="shared" si="0"/>
        <v>28</v>
      </c>
      <c r="D6" s="2">
        <f t="shared" si="1"/>
        <v>28</v>
      </c>
      <c r="E6" s="2">
        <v>0</v>
      </c>
      <c r="F6" s="2">
        <f t="shared" si="2"/>
        <v>0</v>
      </c>
      <c r="G6">
        <v>28</v>
      </c>
      <c r="J6">
        <f t="shared" si="3"/>
        <v>28</v>
      </c>
    </row>
    <row r="7" spans="1:10">
      <c r="A7">
        <v>5</v>
      </c>
      <c r="B7" s="3">
        <v>44626</v>
      </c>
      <c r="C7" s="2">
        <f t="shared" si="0"/>
        <v>48</v>
      </c>
      <c r="D7" s="2">
        <f t="shared" si="1"/>
        <v>48</v>
      </c>
      <c r="E7" s="2">
        <v>3</v>
      </c>
      <c r="F7" s="2">
        <f t="shared" si="2"/>
        <v>3</v>
      </c>
      <c r="G7">
        <v>45</v>
      </c>
      <c r="J7">
        <f t="shared" si="3"/>
        <v>48</v>
      </c>
    </row>
    <row r="8" spans="1:10">
      <c r="A8">
        <v>6</v>
      </c>
      <c r="B8" s="1">
        <v>44627</v>
      </c>
      <c r="C8" s="2">
        <f t="shared" si="0"/>
        <v>55</v>
      </c>
      <c r="D8" s="2">
        <f t="shared" si="1"/>
        <v>55</v>
      </c>
      <c r="E8" s="2">
        <v>4</v>
      </c>
      <c r="F8" s="2">
        <f t="shared" si="2"/>
        <v>4</v>
      </c>
      <c r="G8">
        <v>51</v>
      </c>
      <c r="J8">
        <f t="shared" si="3"/>
        <v>55</v>
      </c>
    </row>
    <row r="9" spans="1:10">
      <c r="A9">
        <v>7</v>
      </c>
      <c r="B9" s="3">
        <v>44628</v>
      </c>
      <c r="C9" s="2">
        <f t="shared" si="0"/>
        <v>65</v>
      </c>
      <c r="D9" s="2">
        <f t="shared" si="1"/>
        <v>65</v>
      </c>
      <c r="E9" s="2">
        <v>3</v>
      </c>
      <c r="F9" s="2">
        <f t="shared" si="2"/>
        <v>3</v>
      </c>
      <c r="G9">
        <v>62</v>
      </c>
      <c r="J9">
        <f t="shared" si="3"/>
        <v>65</v>
      </c>
    </row>
    <row r="10" spans="1:10">
      <c r="A10">
        <v>8</v>
      </c>
      <c r="B10" s="3">
        <v>44629</v>
      </c>
      <c r="C10" s="2">
        <f t="shared" si="0"/>
        <v>80</v>
      </c>
      <c r="D10" s="2">
        <f t="shared" si="1"/>
        <v>80</v>
      </c>
      <c r="E10" s="2">
        <v>4</v>
      </c>
      <c r="F10" s="2">
        <f t="shared" si="2"/>
        <v>4</v>
      </c>
      <c r="G10">
        <v>76</v>
      </c>
      <c r="J10">
        <f t="shared" si="3"/>
        <v>80</v>
      </c>
    </row>
    <row r="11" spans="1:10">
      <c r="A11">
        <v>9</v>
      </c>
      <c r="B11" s="3">
        <v>44630</v>
      </c>
      <c r="C11" s="2">
        <f t="shared" si="0"/>
        <v>75</v>
      </c>
      <c r="D11" s="2">
        <f t="shared" si="1"/>
        <v>75</v>
      </c>
      <c r="E11" s="2">
        <v>11</v>
      </c>
      <c r="F11" s="2">
        <f t="shared" si="2"/>
        <v>11</v>
      </c>
      <c r="G11">
        <v>64</v>
      </c>
      <c r="J11">
        <f t="shared" si="3"/>
        <v>75</v>
      </c>
    </row>
    <row r="12" spans="1:10">
      <c r="A12">
        <v>10</v>
      </c>
      <c r="B12" s="3">
        <v>44631</v>
      </c>
      <c r="C12" s="2">
        <f t="shared" si="0"/>
        <v>83</v>
      </c>
      <c r="D12" s="2">
        <f t="shared" si="1"/>
        <v>83</v>
      </c>
      <c r="E12" s="2">
        <v>5</v>
      </c>
      <c r="F12" s="2">
        <f t="shared" si="2"/>
        <v>5</v>
      </c>
      <c r="G12">
        <v>78</v>
      </c>
      <c r="J12">
        <f t="shared" si="3"/>
        <v>83</v>
      </c>
    </row>
    <row r="13" spans="1:10">
      <c r="A13">
        <v>11</v>
      </c>
      <c r="B13" s="1">
        <v>44632</v>
      </c>
      <c r="C13" s="2">
        <f t="shared" si="0"/>
        <v>65</v>
      </c>
      <c r="D13" s="2">
        <f t="shared" si="1"/>
        <v>65</v>
      </c>
      <c r="E13" s="2">
        <v>1</v>
      </c>
      <c r="F13" s="2">
        <f t="shared" si="2"/>
        <v>1</v>
      </c>
      <c r="G13">
        <v>64</v>
      </c>
      <c r="J13">
        <f t="shared" si="3"/>
        <v>65</v>
      </c>
    </row>
    <row r="14" spans="1:10">
      <c r="A14">
        <v>12</v>
      </c>
      <c r="B14" s="3">
        <v>44633</v>
      </c>
      <c r="C14" s="2">
        <f t="shared" si="0"/>
        <v>169</v>
      </c>
      <c r="D14" s="2">
        <f t="shared" si="1"/>
        <v>169</v>
      </c>
      <c r="E14" s="2">
        <v>41</v>
      </c>
      <c r="F14" s="2">
        <f t="shared" si="2"/>
        <v>41</v>
      </c>
      <c r="G14">
        <v>128</v>
      </c>
      <c r="J14">
        <f t="shared" si="3"/>
        <v>169</v>
      </c>
    </row>
    <row r="15" spans="1:10">
      <c r="A15">
        <v>13</v>
      </c>
      <c r="B15" s="3">
        <v>44634</v>
      </c>
      <c r="C15" s="2">
        <f t="shared" si="0"/>
        <v>139</v>
      </c>
      <c r="D15" s="2">
        <f t="shared" si="1"/>
        <v>139</v>
      </c>
      <c r="E15" s="2">
        <v>9</v>
      </c>
      <c r="F15" s="2">
        <f t="shared" si="2"/>
        <v>9</v>
      </c>
      <c r="G15">
        <v>130</v>
      </c>
      <c r="J15">
        <f t="shared" si="3"/>
        <v>139</v>
      </c>
    </row>
    <row r="16" spans="1:10">
      <c r="A16">
        <v>14</v>
      </c>
      <c r="B16" s="3">
        <v>44635</v>
      </c>
      <c r="C16" s="2">
        <f t="shared" si="0"/>
        <v>202</v>
      </c>
      <c r="D16" s="2">
        <f t="shared" si="1"/>
        <v>202</v>
      </c>
      <c r="E16" s="2">
        <v>5</v>
      </c>
      <c r="F16" s="2">
        <f t="shared" si="2"/>
        <v>5</v>
      </c>
      <c r="G16">
        <v>197</v>
      </c>
      <c r="J16">
        <f t="shared" si="3"/>
        <v>202</v>
      </c>
    </row>
    <row r="17" spans="1:10">
      <c r="A17">
        <v>15</v>
      </c>
      <c r="B17" s="1">
        <v>44636</v>
      </c>
      <c r="C17" s="2">
        <f t="shared" si="0"/>
        <v>158</v>
      </c>
      <c r="D17" s="2">
        <f t="shared" si="1"/>
        <v>158</v>
      </c>
      <c r="E17" s="2">
        <v>8</v>
      </c>
      <c r="F17" s="2">
        <f t="shared" si="2"/>
        <v>8</v>
      </c>
      <c r="G17">
        <v>150</v>
      </c>
      <c r="J17">
        <f t="shared" si="3"/>
        <v>158</v>
      </c>
    </row>
    <row r="18" spans="1:10">
      <c r="A18">
        <v>16</v>
      </c>
      <c r="B18" s="3">
        <v>44637</v>
      </c>
      <c r="C18" s="2">
        <f t="shared" si="0"/>
        <v>260</v>
      </c>
      <c r="D18" s="2">
        <f t="shared" si="1"/>
        <v>260</v>
      </c>
      <c r="E18" s="2">
        <v>57</v>
      </c>
      <c r="F18" s="2">
        <f t="shared" si="2"/>
        <v>57</v>
      </c>
      <c r="G18">
        <v>203</v>
      </c>
      <c r="J18">
        <f t="shared" si="3"/>
        <v>260</v>
      </c>
    </row>
    <row r="19" spans="1:10">
      <c r="A19">
        <v>17</v>
      </c>
      <c r="B19" s="3">
        <v>44638</v>
      </c>
      <c r="C19" s="2">
        <f t="shared" si="0"/>
        <v>374</v>
      </c>
      <c r="D19" s="2">
        <f t="shared" si="1"/>
        <v>374</v>
      </c>
      <c r="E19" s="2">
        <v>8</v>
      </c>
      <c r="F19" s="2">
        <f t="shared" si="2"/>
        <v>8</v>
      </c>
      <c r="G19">
        <v>366</v>
      </c>
      <c r="J19">
        <f t="shared" si="3"/>
        <v>374</v>
      </c>
    </row>
    <row r="20" spans="1:10">
      <c r="A20">
        <v>18</v>
      </c>
      <c r="B20" s="3">
        <v>44639</v>
      </c>
      <c r="C20" s="2">
        <f t="shared" si="0"/>
        <v>509</v>
      </c>
      <c r="D20" s="2">
        <f t="shared" si="1"/>
        <v>509</v>
      </c>
      <c r="E20" s="2">
        <v>17</v>
      </c>
      <c r="F20" s="2">
        <f t="shared" si="2"/>
        <v>17</v>
      </c>
      <c r="G20">
        <v>492</v>
      </c>
      <c r="J20">
        <f t="shared" si="3"/>
        <v>509</v>
      </c>
    </row>
    <row r="21" spans="1:10">
      <c r="A21">
        <v>19</v>
      </c>
      <c r="B21" s="3">
        <v>44640</v>
      </c>
      <c r="C21" s="2">
        <f t="shared" si="0"/>
        <v>758</v>
      </c>
      <c r="D21" s="2">
        <f t="shared" si="1"/>
        <v>758</v>
      </c>
      <c r="E21" s="2">
        <v>24</v>
      </c>
      <c r="F21" s="2">
        <f t="shared" si="2"/>
        <v>24</v>
      </c>
      <c r="G21">
        <v>734</v>
      </c>
      <c r="J21">
        <f t="shared" si="3"/>
        <v>758</v>
      </c>
    </row>
    <row r="22" spans="1:10">
      <c r="A22">
        <v>20</v>
      </c>
      <c r="B22" s="3">
        <v>44641</v>
      </c>
      <c r="C22" s="2">
        <f t="shared" si="0"/>
        <v>896</v>
      </c>
      <c r="D22" s="2">
        <f t="shared" si="1"/>
        <v>896</v>
      </c>
      <c r="E22" s="2">
        <v>31</v>
      </c>
      <c r="F22" s="2">
        <f t="shared" si="2"/>
        <v>31</v>
      </c>
      <c r="G22">
        <v>865</v>
      </c>
      <c r="J22">
        <f t="shared" si="3"/>
        <v>896</v>
      </c>
    </row>
    <row r="23" spans="1:10">
      <c r="A23">
        <v>21</v>
      </c>
      <c r="B23" s="3">
        <v>44642</v>
      </c>
      <c r="C23" s="2">
        <f t="shared" si="0"/>
        <v>981</v>
      </c>
      <c r="D23" s="2">
        <f t="shared" si="1"/>
        <v>981</v>
      </c>
      <c r="E23" s="2">
        <v>4</v>
      </c>
      <c r="F23" s="2">
        <f t="shared" si="2"/>
        <v>4</v>
      </c>
      <c r="G23">
        <v>977</v>
      </c>
      <c r="J23">
        <f t="shared" si="3"/>
        <v>981</v>
      </c>
    </row>
    <row r="24" spans="1:10">
      <c r="A24">
        <v>22</v>
      </c>
      <c r="B24" s="3">
        <v>44643</v>
      </c>
      <c r="C24" s="2">
        <f t="shared" si="0"/>
        <v>983</v>
      </c>
      <c r="D24" s="2">
        <f t="shared" si="1"/>
        <v>983</v>
      </c>
      <c r="E24" s="2">
        <v>4</v>
      </c>
      <c r="F24" s="2">
        <f t="shared" si="2"/>
        <v>4</v>
      </c>
      <c r="G24">
        <v>979</v>
      </c>
      <c r="J24">
        <f t="shared" si="3"/>
        <v>983</v>
      </c>
    </row>
    <row r="25" spans="1:10">
      <c r="A25">
        <v>23</v>
      </c>
      <c r="B25" s="3">
        <v>44644</v>
      </c>
      <c r="C25" s="2">
        <f t="shared" si="0"/>
        <v>1609</v>
      </c>
      <c r="D25" s="2">
        <f t="shared" si="1"/>
        <v>1609</v>
      </c>
      <c r="E25" s="2">
        <v>29</v>
      </c>
      <c r="F25" s="2">
        <f t="shared" si="2"/>
        <v>29</v>
      </c>
      <c r="G25">
        <v>1580</v>
      </c>
      <c r="J25">
        <f t="shared" si="3"/>
        <v>1609</v>
      </c>
    </row>
    <row r="26" spans="1:10">
      <c r="A26">
        <v>24</v>
      </c>
      <c r="B26" s="3">
        <v>44645</v>
      </c>
      <c r="C26" s="2">
        <f t="shared" si="0"/>
        <v>2269</v>
      </c>
      <c r="D26" s="2">
        <f t="shared" si="1"/>
        <v>2264</v>
      </c>
      <c r="E26" s="2">
        <v>38</v>
      </c>
      <c r="F26" s="2">
        <f t="shared" si="2"/>
        <v>33</v>
      </c>
      <c r="G26">
        <v>2231</v>
      </c>
      <c r="H26">
        <v>5</v>
      </c>
      <c r="J26">
        <f t="shared" si="3"/>
        <v>2259</v>
      </c>
    </row>
    <row r="27" spans="1:10">
      <c r="A27">
        <v>25</v>
      </c>
      <c r="B27" s="3">
        <v>44646</v>
      </c>
      <c r="C27" s="2">
        <f t="shared" si="0"/>
        <v>2676</v>
      </c>
      <c r="D27" s="2">
        <f t="shared" si="1"/>
        <v>2676</v>
      </c>
      <c r="E27" s="2">
        <v>45</v>
      </c>
      <c r="F27" s="2">
        <f t="shared" si="2"/>
        <v>45</v>
      </c>
      <c r="G27">
        <v>2631</v>
      </c>
      <c r="J27">
        <f t="shared" si="3"/>
        <v>2676</v>
      </c>
    </row>
    <row r="28" spans="1:10">
      <c r="A28">
        <v>26</v>
      </c>
      <c r="B28" s="3">
        <v>44647</v>
      </c>
      <c r="C28" s="2">
        <f t="shared" si="0"/>
        <v>3500</v>
      </c>
      <c r="D28" s="2">
        <f t="shared" si="1"/>
        <v>3500</v>
      </c>
      <c r="E28" s="2">
        <v>50</v>
      </c>
      <c r="F28" s="2">
        <f t="shared" si="2"/>
        <v>50</v>
      </c>
      <c r="G28">
        <v>3450</v>
      </c>
      <c r="J28">
        <f t="shared" si="3"/>
        <v>3500</v>
      </c>
    </row>
    <row r="29" spans="1:10">
      <c r="A29">
        <v>27</v>
      </c>
      <c r="B29" s="3">
        <v>44648</v>
      </c>
      <c r="C29" s="2">
        <f t="shared" si="0"/>
        <v>4477</v>
      </c>
      <c r="D29" s="2">
        <f t="shared" si="1"/>
        <v>4456</v>
      </c>
      <c r="E29" s="2">
        <v>96</v>
      </c>
      <c r="F29" s="2">
        <f t="shared" si="2"/>
        <v>75</v>
      </c>
      <c r="G29">
        <v>4381</v>
      </c>
      <c r="H29">
        <v>21</v>
      </c>
      <c r="J29">
        <f t="shared" si="3"/>
        <v>4435</v>
      </c>
    </row>
    <row r="30" spans="1:10">
      <c r="A30">
        <v>28</v>
      </c>
      <c r="B30" s="3">
        <v>44649</v>
      </c>
      <c r="C30" s="2">
        <f t="shared" si="0"/>
        <v>5982</v>
      </c>
      <c r="D30" s="2">
        <f t="shared" si="1"/>
        <v>5964</v>
      </c>
      <c r="E30" s="2">
        <v>326</v>
      </c>
      <c r="F30" s="2">
        <f t="shared" si="2"/>
        <v>308</v>
      </c>
      <c r="G30">
        <v>5656</v>
      </c>
      <c r="H30">
        <v>18</v>
      </c>
      <c r="J30">
        <f t="shared" si="3"/>
        <v>5946</v>
      </c>
    </row>
    <row r="31" spans="1:10">
      <c r="A31">
        <v>29</v>
      </c>
      <c r="B31" s="3">
        <v>44650</v>
      </c>
      <c r="C31" s="2">
        <f t="shared" si="0"/>
        <v>5653</v>
      </c>
      <c r="D31" s="2">
        <f t="shared" si="1"/>
        <v>5637</v>
      </c>
      <c r="E31" s="2">
        <v>355</v>
      </c>
      <c r="F31" s="2">
        <f t="shared" si="2"/>
        <v>339</v>
      </c>
      <c r="G31">
        <v>5298</v>
      </c>
      <c r="H31">
        <v>16</v>
      </c>
      <c r="J31">
        <f t="shared" si="3"/>
        <v>5621</v>
      </c>
    </row>
    <row r="32" spans="1:10">
      <c r="A32">
        <v>30</v>
      </c>
      <c r="B32" s="3">
        <v>44651</v>
      </c>
      <c r="C32" s="2">
        <f t="shared" ref="C32:C43" si="4">E32+G32</f>
        <v>4502</v>
      </c>
      <c r="D32" s="2">
        <f t="shared" si="1"/>
        <v>4482</v>
      </c>
      <c r="E32">
        <v>358</v>
      </c>
      <c r="F32" s="2">
        <f t="shared" si="2"/>
        <v>338</v>
      </c>
      <c r="G32">
        <v>4144</v>
      </c>
      <c r="H32">
        <v>20</v>
      </c>
      <c r="J32">
        <f t="shared" si="3"/>
        <v>4462</v>
      </c>
    </row>
    <row r="33" spans="1:10">
      <c r="A33">
        <v>31</v>
      </c>
      <c r="B33" s="3">
        <v>44652</v>
      </c>
      <c r="C33" s="2">
        <f t="shared" si="4"/>
        <v>6311</v>
      </c>
      <c r="D33" s="2">
        <f t="shared" si="1"/>
        <v>6309</v>
      </c>
      <c r="E33">
        <v>260</v>
      </c>
      <c r="F33" s="2">
        <f t="shared" si="2"/>
        <v>258</v>
      </c>
      <c r="G33">
        <v>6051</v>
      </c>
      <c r="H33">
        <v>2</v>
      </c>
      <c r="J33">
        <f t="shared" si="3"/>
        <v>6307</v>
      </c>
    </row>
    <row r="34" spans="1:10">
      <c r="A34">
        <v>32</v>
      </c>
      <c r="B34" s="3">
        <v>44653</v>
      </c>
      <c r="C34" s="2">
        <f t="shared" si="4"/>
        <v>8226</v>
      </c>
      <c r="D34" s="2">
        <f t="shared" si="1"/>
        <v>8153</v>
      </c>
      <c r="E34">
        <v>438</v>
      </c>
      <c r="F34" s="2">
        <f t="shared" si="2"/>
        <v>365</v>
      </c>
      <c r="G34">
        <v>7788</v>
      </c>
      <c r="H34">
        <v>73</v>
      </c>
      <c r="J34">
        <f t="shared" si="3"/>
        <v>8080</v>
      </c>
    </row>
    <row r="35" spans="1:10">
      <c r="A35">
        <v>33</v>
      </c>
      <c r="B35" s="3">
        <v>44654</v>
      </c>
      <c r="C35" s="2">
        <f t="shared" si="4"/>
        <v>9006</v>
      </c>
      <c r="D35" s="2">
        <f t="shared" si="1"/>
        <v>8935</v>
      </c>
      <c r="E35">
        <v>425</v>
      </c>
      <c r="F35" s="2">
        <f t="shared" si="2"/>
        <v>354</v>
      </c>
      <c r="G35">
        <v>8581</v>
      </c>
      <c r="H35">
        <v>71</v>
      </c>
      <c r="J35">
        <f t="shared" si="3"/>
        <v>8864</v>
      </c>
    </row>
    <row r="36" spans="1:10">
      <c r="A36">
        <v>34</v>
      </c>
      <c r="B36" s="3">
        <v>44655</v>
      </c>
      <c r="C36" s="2">
        <f t="shared" si="4"/>
        <v>13354</v>
      </c>
      <c r="D36" s="2">
        <f t="shared" si="1"/>
        <v>13350</v>
      </c>
      <c r="E36">
        <v>268</v>
      </c>
      <c r="F36" s="2">
        <f t="shared" si="2"/>
        <v>264</v>
      </c>
      <c r="G36">
        <v>13086</v>
      </c>
      <c r="H36">
        <v>4</v>
      </c>
      <c r="J36">
        <f t="shared" si="3"/>
        <v>13346</v>
      </c>
    </row>
    <row r="37" spans="1:10">
      <c r="A37">
        <v>35</v>
      </c>
      <c r="B37" s="3">
        <v>44656</v>
      </c>
      <c r="C37" s="2">
        <f t="shared" si="4"/>
        <v>17077</v>
      </c>
      <c r="D37" s="2">
        <f t="shared" si="1"/>
        <v>17037</v>
      </c>
      <c r="E37">
        <v>311</v>
      </c>
      <c r="F37" s="2">
        <f t="shared" si="2"/>
        <v>271</v>
      </c>
      <c r="G37">
        <v>16766</v>
      </c>
      <c r="H37">
        <v>40</v>
      </c>
      <c r="J37">
        <f t="shared" si="3"/>
        <v>16997</v>
      </c>
    </row>
    <row r="38" spans="1:10">
      <c r="A38">
        <v>36</v>
      </c>
      <c r="B38" s="3">
        <v>44657</v>
      </c>
      <c r="C38" s="2">
        <f t="shared" si="4"/>
        <v>19982</v>
      </c>
      <c r="D38" s="2">
        <f t="shared" si="1"/>
        <v>19967</v>
      </c>
      <c r="E38">
        <v>322</v>
      </c>
      <c r="F38" s="2">
        <f t="shared" si="2"/>
        <v>307</v>
      </c>
      <c r="G38">
        <v>19660</v>
      </c>
      <c r="H38">
        <v>15</v>
      </c>
      <c r="J38">
        <f t="shared" si="3"/>
        <v>19952</v>
      </c>
    </row>
    <row r="39" spans="1:10">
      <c r="A39">
        <v>37</v>
      </c>
      <c r="B39" s="3">
        <v>44658</v>
      </c>
      <c r="C39" s="2">
        <f t="shared" si="4"/>
        <v>21222</v>
      </c>
      <c r="D39" s="2">
        <f t="shared" si="1"/>
        <v>20899</v>
      </c>
      <c r="E39">
        <v>824</v>
      </c>
      <c r="F39" s="2">
        <f t="shared" si="2"/>
        <v>501</v>
      </c>
      <c r="G39">
        <v>20398</v>
      </c>
      <c r="H39">
        <v>323</v>
      </c>
      <c r="J39">
        <f t="shared" si="3"/>
        <v>20576</v>
      </c>
    </row>
    <row r="40" spans="1:10">
      <c r="A40">
        <v>38</v>
      </c>
      <c r="B40" s="3">
        <v>44659</v>
      </c>
      <c r="C40" s="2">
        <f t="shared" si="4"/>
        <v>23624</v>
      </c>
      <c r="D40" s="2">
        <f t="shared" si="1"/>
        <v>23204</v>
      </c>
      <c r="E40">
        <v>1015</v>
      </c>
      <c r="F40" s="2">
        <f t="shared" si="2"/>
        <v>595</v>
      </c>
      <c r="G40">
        <v>22609</v>
      </c>
      <c r="H40">
        <v>420</v>
      </c>
      <c r="J40">
        <f t="shared" si="3"/>
        <v>22784</v>
      </c>
    </row>
    <row r="41" spans="1:10">
      <c r="A41">
        <v>39</v>
      </c>
      <c r="B41" s="3">
        <v>44660</v>
      </c>
      <c r="C41" s="2">
        <f t="shared" si="4"/>
        <v>24943</v>
      </c>
      <c r="D41" s="2">
        <f t="shared" si="1"/>
        <v>24752</v>
      </c>
      <c r="E41">
        <v>1006</v>
      </c>
      <c r="F41" s="2">
        <f t="shared" si="2"/>
        <v>815</v>
      </c>
      <c r="G41">
        <v>23937</v>
      </c>
      <c r="H41">
        <v>191</v>
      </c>
      <c r="J41">
        <f t="shared" si="3"/>
        <v>24561</v>
      </c>
    </row>
    <row r="42" spans="1:10">
      <c r="A42">
        <v>40</v>
      </c>
      <c r="B42" s="3">
        <v>44661</v>
      </c>
      <c r="C42" s="2">
        <f t="shared" si="4"/>
        <v>26627</v>
      </c>
      <c r="D42" s="2">
        <f t="shared" si="1"/>
        <v>26580</v>
      </c>
      <c r="E42">
        <v>914</v>
      </c>
      <c r="F42" s="2">
        <f t="shared" si="2"/>
        <v>867</v>
      </c>
      <c r="G42">
        <v>25713</v>
      </c>
      <c r="H42">
        <v>47</v>
      </c>
      <c r="J42">
        <f t="shared" si="3"/>
        <v>26533</v>
      </c>
    </row>
    <row r="43" spans="1:10">
      <c r="A43">
        <v>41</v>
      </c>
      <c r="B43" s="3">
        <v>44662</v>
      </c>
      <c r="C43" s="2">
        <f t="shared" si="4"/>
        <v>23342</v>
      </c>
      <c r="D43" s="2">
        <f t="shared" si="1"/>
        <v>23069</v>
      </c>
      <c r="E43">
        <v>994</v>
      </c>
      <c r="F43" s="2">
        <f t="shared" si="2"/>
        <v>721</v>
      </c>
      <c r="G43">
        <v>22348</v>
      </c>
      <c r="H43">
        <v>273</v>
      </c>
      <c r="J43">
        <f t="shared" si="3"/>
        <v>22796</v>
      </c>
    </row>
    <row r="44" spans="1:6">
      <c r="A44">
        <v>42</v>
      </c>
      <c r="B44" s="3">
        <v>44663</v>
      </c>
      <c r="D44" s="2">
        <f t="shared" si="1"/>
        <v>0</v>
      </c>
      <c r="F44" s="2"/>
    </row>
    <row r="45" spans="1:6">
      <c r="A45">
        <v>43</v>
      </c>
      <c r="B45" s="3">
        <v>44664</v>
      </c>
      <c r="D45" s="2">
        <f t="shared" si="1"/>
        <v>0</v>
      </c>
      <c r="F45" s="2"/>
    </row>
    <row r="46" spans="1:7">
      <c r="A46">
        <v>44</v>
      </c>
      <c r="C46">
        <f>SUM(C2:C43)</f>
        <v>230355</v>
      </c>
      <c r="D46" s="2">
        <f t="shared" si="1"/>
        <v>228816</v>
      </c>
      <c r="F46">
        <f>SUM(F2:F43)</f>
        <v>6783</v>
      </c>
      <c r="G46">
        <f>SUM(G2:G43)</f>
        <v>222033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</vt:lpstr>
      <vt:lpstr>h</vt:lpstr>
      <vt:lpstr>b_h</vt:lpstr>
      <vt:lpstr>4types</vt:lpstr>
      <vt:lpstr>上海病例数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weihj</dc:creator>
  <dcterms:created xsi:type="dcterms:W3CDTF">2022-04-07T23:07:00Z</dcterms:created>
  <dcterms:modified xsi:type="dcterms:W3CDTF">2022-04-28T17:28:45Z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