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Outcome2022-03-31 (5)" sheetId="1" r:id="rId1"/>
  </sheets>
  <calcPr calcId="144525" concurrentCalc="0"/>
</workbook>
</file>

<file path=xl/sharedStrings.xml><?xml version="1.0" encoding="utf-8"?>
<sst xmlns="http://schemas.openxmlformats.org/spreadsheetml/2006/main" count="52">
  <si>
    <t>t_start</t>
  </si>
  <si>
    <t>t_end</t>
  </si>
  <si>
    <t>Mean(R)</t>
  </si>
  <si>
    <t>Std(R)</t>
  </si>
  <si>
    <t>Quantile.0.025(R)</t>
  </si>
  <si>
    <t>Quantile.0.05(R)</t>
  </si>
  <si>
    <t>Quantile.0.25(R)</t>
  </si>
  <si>
    <t>Median(R)</t>
  </si>
  <si>
    <t>Quantile.0.75(R)</t>
  </si>
  <si>
    <t>Quantile.0.95(R)</t>
  </si>
  <si>
    <t>Quantile.0.975(R)</t>
  </si>
  <si>
    <t>date</t>
  </si>
  <si>
    <t>Report</t>
  </si>
  <si>
    <t>Confirmed Cases</t>
  </si>
  <si>
    <t>Asymptomatic Cases</t>
  </si>
  <si>
    <t>PHSM</t>
  </si>
  <si>
    <t>Region</t>
  </si>
  <si>
    <t>Transport</t>
  </si>
  <si>
    <t>Colonization</t>
  </si>
  <si>
    <t>Establishment</t>
  </si>
  <si>
    <t>Landscape spread</t>
  </si>
  <si>
    <t>Outbreak</t>
  </si>
  <si>
    <t>Shanghai City</t>
  </si>
  <si>
    <t>Date</t>
  </si>
  <si>
    <t>2022/3/1~
2022/3/6</t>
  </si>
  <si>
    <t>2022/3/7~
2022/3/23</t>
  </si>
  <si>
    <t>2022/3/24~
2022/4/1</t>
  </si>
  <si>
    <t>2022/4/2~
2022/4/12</t>
  </si>
  <si>
    <t>Rt</t>
  </si>
  <si>
    <t>NaN</t>
  </si>
  <si>
    <t>(3.176~3.563)</t>
  </si>
  <si>
    <t>(1.842~1.876)</t>
  </si>
  <si>
    <t>(1.91~1.942)</t>
  </si>
  <si>
    <t>(1.545~1.553)</t>
  </si>
  <si>
    <t>PHSM_index</t>
  </si>
  <si>
    <t>Shenzhen City</t>
  </si>
  <si>
    <t>2022/1/31~
2022/2/4</t>
  </si>
  <si>
    <t>2022/2/5~
2022/2/17</t>
  </si>
  <si>
    <t>2022/2/18~
2022/3/2</t>
  </si>
  <si>
    <t>2022/3/3~
2022/3/31</t>
  </si>
  <si>
    <t>(1.924~2.598)</t>
  </si>
  <si>
    <t>(1.279~2.077)</t>
  </si>
  <si>
    <t>(1.776~2.002)</t>
  </si>
  <si>
    <t>(0.86~1.008)</t>
  </si>
  <si>
    <t>Nanjing City</t>
  </si>
  <si>
    <t>2022/3/10~
2022/3/16</t>
  </si>
  <si>
    <t>(4.735~6.041)</t>
  </si>
  <si>
    <t>Suzhou City</t>
  </si>
  <si>
    <t>2022/2/10~
2022/3/1</t>
  </si>
  <si>
    <t>(</t>
  </si>
  <si>
    <t>)</t>
  </si>
  <si>
    <t>~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</si>
</sst>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8"/>
      <color rgb="FF000000"/>
      <name val="Times New Roman Regular"/>
      <charset val="134"/>
    </font>
    <font>
      <sz val="8"/>
      <color theme="1"/>
      <name val="Times New Roman Regular"/>
      <charset val="134"/>
    </font>
    <font>
      <sz val="11"/>
      <color theme="1"/>
      <name val="Arial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27" borderId="10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1" fillId="0" borderId="0" xfId="0" applyNumberFormat="1" applyFont="1" applyFill="1" applyAlignment="1"/>
    <xf numFmtId="0" fontId="1" fillId="0" borderId="0" xfId="0" applyFont="1" applyFill="1" applyAlignment="1"/>
    <xf numFmtId="0" fontId="2" fillId="0" borderId="0" xfId="0" applyFont="1" applyAlignment="1">
      <alignment horizontal="justify"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14" fontId="6" fillId="0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29"/>
  <sheetViews>
    <sheetView tabSelected="1" topLeftCell="M1" workbookViewId="0">
      <selection activeCell="P30" sqref="P30"/>
    </sheetView>
  </sheetViews>
  <sheetFormatPr defaultColWidth="9.64285714285714" defaultRowHeight="17.6"/>
  <cols>
    <col min="1" max="2" width="10.7857142857143"/>
    <col min="3" max="3" width="11.6428571428571"/>
    <col min="4" max="11" width="12.7857142857143"/>
    <col min="12" max="12" width="10.7857142857143"/>
    <col min="16" max="16" width="12.7857142857143"/>
    <col min="17" max="17" width="11.9285714285714"/>
    <col min="18" max="20" width="12.7857142857143"/>
    <col min="21" max="21" width="10.7857142857143"/>
    <col min="23" max="25" width="17.4285714285714"/>
    <col min="26" max="26" width="12.7857142857143"/>
  </cols>
  <sheetData>
    <row r="1" ht="30.5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s="2" t="s">
        <v>14</v>
      </c>
      <c r="Q1" t="s">
        <v>15</v>
      </c>
      <c r="R1" t="s">
        <v>6</v>
      </c>
      <c r="S1" t="s">
        <v>7</v>
      </c>
      <c r="T1" t="s">
        <v>8</v>
      </c>
      <c r="U1" t="s">
        <v>11</v>
      </c>
      <c r="V1" s="7" t="s">
        <v>16</v>
      </c>
      <c r="W1" s="7"/>
      <c r="X1" s="8" t="s">
        <v>17</v>
      </c>
      <c r="Y1" s="8" t="s">
        <v>18</v>
      </c>
      <c r="Z1" s="8" t="s">
        <v>19</v>
      </c>
      <c r="AA1" s="8" t="s">
        <v>20</v>
      </c>
      <c r="AB1" s="8" t="s">
        <v>21</v>
      </c>
    </row>
    <row r="2" spans="12:28">
      <c r="L2" s="1">
        <v>44629</v>
      </c>
      <c r="M2" s="2">
        <f>N2+O2</f>
        <v>0</v>
      </c>
      <c r="N2" s="2">
        <v>0</v>
      </c>
      <c r="O2" s="2">
        <v>0</v>
      </c>
      <c r="U2" s="1">
        <v>44629</v>
      </c>
      <c r="V2" s="9" t="s">
        <v>22</v>
      </c>
      <c r="W2" s="10" t="s">
        <v>23</v>
      </c>
      <c r="X2" s="11">
        <v>44621</v>
      </c>
      <c r="Y2" s="10" t="s">
        <v>24</v>
      </c>
      <c r="Z2" s="10" t="s">
        <v>25</v>
      </c>
      <c r="AA2" s="10" t="s">
        <v>26</v>
      </c>
      <c r="AB2" s="10" t="s">
        <v>27</v>
      </c>
    </row>
    <row r="3" spans="12:28">
      <c r="L3" s="1">
        <v>44630</v>
      </c>
      <c r="M3" s="2">
        <f t="shared" ref="M3:M23" si="0">N3+O3</f>
        <v>5</v>
      </c>
      <c r="N3" s="3">
        <v>2</v>
      </c>
      <c r="O3" s="3">
        <v>3</v>
      </c>
      <c r="Q3" s="6">
        <v>53.207519379845</v>
      </c>
      <c r="U3" s="1">
        <v>44630</v>
      </c>
      <c r="V3" s="9"/>
      <c r="W3" s="10"/>
      <c r="X3" s="11"/>
      <c r="Y3" s="10"/>
      <c r="Z3" s="10"/>
      <c r="AA3" s="10"/>
      <c r="AB3" s="12"/>
    </row>
    <row r="4" spans="12:28">
      <c r="L4" s="1">
        <v>44631</v>
      </c>
      <c r="M4" s="2">
        <f t="shared" si="0"/>
        <v>0</v>
      </c>
      <c r="N4" s="3">
        <v>0</v>
      </c>
      <c r="O4" s="3">
        <v>0</v>
      </c>
      <c r="Q4" s="6">
        <v>53.207519379845</v>
      </c>
      <c r="U4" s="1">
        <v>44631</v>
      </c>
      <c r="V4" s="9"/>
      <c r="W4" s="10" t="s">
        <v>28</v>
      </c>
      <c r="X4" s="12" t="s">
        <v>29</v>
      </c>
      <c r="Y4" s="15">
        <v>3.366</v>
      </c>
      <c r="Z4" s="10">
        <v>1.859</v>
      </c>
      <c r="AA4" s="10">
        <v>1.926</v>
      </c>
      <c r="AB4" s="10">
        <v>1.549</v>
      </c>
    </row>
    <row r="5" spans="12:28">
      <c r="L5" s="1">
        <v>44632</v>
      </c>
      <c r="M5" s="2">
        <f t="shared" si="0"/>
        <v>0</v>
      </c>
      <c r="N5" s="3">
        <v>0</v>
      </c>
      <c r="O5" s="3">
        <v>0</v>
      </c>
      <c r="Q5" s="6">
        <v>55.4139250737951</v>
      </c>
      <c r="U5" s="1">
        <v>44632</v>
      </c>
      <c r="V5" s="9"/>
      <c r="W5" s="10"/>
      <c r="X5" s="12"/>
      <c r="Y5" s="16" t="s">
        <v>30</v>
      </c>
      <c r="Z5" s="16" t="s">
        <v>31</v>
      </c>
      <c r="AA5" s="16" t="s">
        <v>32</v>
      </c>
      <c r="AB5" s="16" t="s">
        <v>33</v>
      </c>
    </row>
    <row r="6" spans="12:28">
      <c r="L6" s="1">
        <v>44633</v>
      </c>
      <c r="M6" s="2">
        <f t="shared" si="0"/>
        <v>2</v>
      </c>
      <c r="N6" s="3">
        <v>0</v>
      </c>
      <c r="O6" s="3">
        <v>2</v>
      </c>
      <c r="Q6" s="6">
        <v>57.0541082512621</v>
      </c>
      <c r="U6" s="1">
        <v>44633</v>
      </c>
      <c r="V6" s="9"/>
      <c r="W6" s="10" t="s">
        <v>34</v>
      </c>
      <c r="X6" s="12">
        <v>28.88</v>
      </c>
      <c r="Y6" s="15">
        <v>28.88</v>
      </c>
      <c r="Z6" s="12">
        <v>60.433</v>
      </c>
      <c r="AA6" s="12">
        <v>76.01</v>
      </c>
      <c r="AB6" s="12">
        <v>88.021</v>
      </c>
    </row>
    <row r="7" spans="1:28">
      <c r="A7" s="1">
        <v>44632</v>
      </c>
      <c r="B7" s="1">
        <v>44636</v>
      </c>
      <c r="C7">
        <v>5.41966345001622</v>
      </c>
      <c r="D7">
        <v>0.973400290823637</v>
      </c>
      <c r="E7">
        <v>3.68239836954819</v>
      </c>
      <c r="F7">
        <v>3.923925811582</v>
      </c>
      <c r="G7">
        <v>4.73529258860565</v>
      </c>
      <c r="H7">
        <v>5.36150021412761</v>
      </c>
      <c r="I7">
        <v>6.04067770764077</v>
      </c>
      <c r="J7">
        <v>7.11383408942728</v>
      </c>
      <c r="K7">
        <v>7.48732893738722</v>
      </c>
      <c r="L7" s="1">
        <v>44634</v>
      </c>
      <c r="M7" s="2">
        <f t="shared" si="0"/>
        <v>1</v>
      </c>
      <c r="N7" s="3">
        <v>0</v>
      </c>
      <c r="O7" s="3">
        <v>1</v>
      </c>
      <c r="Q7" s="6">
        <v>55.0711294104665</v>
      </c>
      <c r="R7">
        <v>4.73529258860565</v>
      </c>
      <c r="S7">
        <v>5.36150021412761</v>
      </c>
      <c r="T7">
        <v>6.04067770764077</v>
      </c>
      <c r="U7" s="1">
        <v>44634</v>
      </c>
      <c r="V7" s="9" t="s">
        <v>35</v>
      </c>
      <c r="W7" s="10" t="s">
        <v>23</v>
      </c>
      <c r="X7" s="11">
        <v>44592</v>
      </c>
      <c r="Y7" s="10" t="s">
        <v>36</v>
      </c>
      <c r="Z7" s="10" t="s">
        <v>37</v>
      </c>
      <c r="AA7" s="10" t="s">
        <v>38</v>
      </c>
      <c r="AB7" s="10" t="s">
        <v>39</v>
      </c>
    </row>
    <row r="8" spans="1:28">
      <c r="A8" s="1">
        <v>44633</v>
      </c>
      <c r="B8" s="1">
        <v>44637</v>
      </c>
      <c r="C8">
        <v>5.64474706998771</v>
      </c>
      <c r="D8">
        <v>0.747665014164682</v>
      </c>
      <c r="E8">
        <v>4.27527630667712</v>
      </c>
      <c r="F8">
        <v>4.47376465826904</v>
      </c>
      <c r="G8">
        <v>5.12409806080629</v>
      </c>
      <c r="H8">
        <v>5.61177139196272</v>
      </c>
      <c r="I8">
        <v>6.12946335722355</v>
      </c>
      <c r="J8">
        <v>6.92822261836597</v>
      </c>
      <c r="K8">
        <v>7.20157405641918</v>
      </c>
      <c r="L8" s="1">
        <v>44635</v>
      </c>
      <c r="M8" s="2">
        <f t="shared" si="0"/>
        <v>27</v>
      </c>
      <c r="N8" s="3">
        <v>1</v>
      </c>
      <c r="O8" s="3">
        <v>26</v>
      </c>
      <c r="Q8" s="6">
        <v>55.9058834726475</v>
      </c>
      <c r="R8">
        <v>5.12409806080629</v>
      </c>
      <c r="S8">
        <v>5.61177139196272</v>
      </c>
      <c r="T8">
        <v>6.12946335722355</v>
      </c>
      <c r="U8" s="1">
        <v>44635</v>
      </c>
      <c r="V8" s="9"/>
      <c r="W8" s="10"/>
      <c r="X8" s="11"/>
      <c r="Y8" s="10"/>
      <c r="Z8" s="10"/>
      <c r="AA8" s="10"/>
      <c r="AB8" s="12"/>
    </row>
    <row r="9" spans="1:28">
      <c r="A9" s="1">
        <v>44634</v>
      </c>
      <c r="B9" s="1">
        <v>44638</v>
      </c>
      <c r="C9">
        <v>3.02578390501205</v>
      </c>
      <c r="D9">
        <v>0.375302303582469</v>
      </c>
      <c r="E9">
        <v>2.33523613796836</v>
      </c>
      <c r="F9">
        <v>2.43604072831944</v>
      </c>
      <c r="G9">
        <v>2.76490803635634</v>
      </c>
      <c r="H9">
        <v>3.01028129044303</v>
      </c>
      <c r="I9">
        <v>3.26976611626098</v>
      </c>
      <c r="J9">
        <v>3.66841206658019</v>
      </c>
      <c r="K9">
        <v>3.80441451962562</v>
      </c>
      <c r="L9" s="1">
        <v>44636</v>
      </c>
      <c r="M9" s="2">
        <f t="shared" si="0"/>
        <v>26</v>
      </c>
      <c r="N9" s="3">
        <v>0</v>
      </c>
      <c r="O9" s="3">
        <v>26</v>
      </c>
      <c r="Q9" s="6">
        <v>65.8406099478606</v>
      </c>
      <c r="R9">
        <v>2.76490803635634</v>
      </c>
      <c r="S9">
        <v>3.01028129044303</v>
      </c>
      <c r="T9">
        <v>3.26976611626098</v>
      </c>
      <c r="U9" s="1">
        <v>44636</v>
      </c>
      <c r="V9" s="9"/>
      <c r="W9" s="10" t="s">
        <v>28</v>
      </c>
      <c r="X9" s="12" t="s">
        <v>29</v>
      </c>
      <c r="Y9" s="17">
        <v>2.42</v>
      </c>
      <c r="Z9" s="17">
        <v>1.935</v>
      </c>
      <c r="AA9" s="10">
        <v>1.924</v>
      </c>
      <c r="AB9" s="10">
        <v>0.971</v>
      </c>
    </row>
    <row r="10" spans="1:28">
      <c r="A10" s="1">
        <v>44635</v>
      </c>
      <c r="B10" s="1">
        <v>44639</v>
      </c>
      <c r="C10">
        <v>2.04137483462334</v>
      </c>
      <c r="D10">
        <v>0.238924852501627</v>
      </c>
      <c r="E10">
        <v>1.60011200323297</v>
      </c>
      <c r="F10">
        <v>1.66490612169665</v>
      </c>
      <c r="G10">
        <v>1.8755491323993</v>
      </c>
      <c r="H10">
        <v>2.03206109302997</v>
      </c>
      <c r="I10">
        <v>2.19705066989299</v>
      </c>
      <c r="J10">
        <v>2.4496157868781</v>
      </c>
      <c r="K10">
        <v>2.53555767906325</v>
      </c>
      <c r="L10" s="1">
        <v>44637</v>
      </c>
      <c r="M10" s="2">
        <f t="shared" si="0"/>
        <v>8</v>
      </c>
      <c r="N10" s="3">
        <v>0</v>
      </c>
      <c r="O10" s="3">
        <v>8</v>
      </c>
      <c r="Q10" s="6">
        <v>66.9331366382521</v>
      </c>
      <c r="R10">
        <v>1.8755491323993</v>
      </c>
      <c r="S10">
        <v>2.03206109302997</v>
      </c>
      <c r="T10">
        <v>2.19705066989299</v>
      </c>
      <c r="U10" s="1">
        <v>44637</v>
      </c>
      <c r="V10" s="9"/>
      <c r="W10" s="10"/>
      <c r="X10" s="12"/>
      <c r="Y10" s="16" t="s">
        <v>40</v>
      </c>
      <c r="Z10" s="10" t="s">
        <v>41</v>
      </c>
      <c r="AA10" s="10" t="s">
        <v>42</v>
      </c>
      <c r="AB10" s="10" t="s">
        <v>43</v>
      </c>
    </row>
    <row r="11" spans="1:30">
      <c r="A11" s="1">
        <v>44636</v>
      </c>
      <c r="B11" s="1">
        <v>44640</v>
      </c>
      <c r="C11">
        <v>1.70258156275476</v>
      </c>
      <c r="D11">
        <v>0.188018680241905</v>
      </c>
      <c r="E11">
        <v>1.3541136434148</v>
      </c>
      <c r="F11">
        <v>1.40556422187251</v>
      </c>
      <c r="G11">
        <v>1.57227762296757</v>
      </c>
      <c r="H11">
        <v>1.69566552345565</v>
      </c>
      <c r="I11">
        <v>1.82534831800896</v>
      </c>
      <c r="J11">
        <v>2.02319160709881</v>
      </c>
      <c r="K11">
        <v>2.09034667678395</v>
      </c>
      <c r="L11" s="1">
        <v>44638</v>
      </c>
      <c r="M11" s="2">
        <f t="shared" si="0"/>
        <v>10</v>
      </c>
      <c r="N11" s="3">
        <v>2</v>
      </c>
      <c r="O11" s="3">
        <v>8</v>
      </c>
      <c r="Q11" s="6">
        <v>67.4918706998814</v>
      </c>
      <c r="R11">
        <v>1.57227762296757</v>
      </c>
      <c r="S11">
        <v>1.69566552345565</v>
      </c>
      <c r="T11">
        <v>1.82534831800896</v>
      </c>
      <c r="U11" s="1">
        <v>44638</v>
      </c>
      <c r="V11" s="9"/>
      <c r="W11" s="10" t="s">
        <v>34</v>
      </c>
      <c r="X11" s="12">
        <v>53.6983333333333</v>
      </c>
      <c r="Y11" s="12">
        <v>70.808</v>
      </c>
      <c r="Z11" s="12">
        <v>70.808</v>
      </c>
      <c r="AA11" s="10">
        <v>70.808</v>
      </c>
      <c r="AB11" s="10">
        <v>83.402</v>
      </c>
      <c r="AD11" s="18"/>
    </row>
    <row r="12" spans="1:30">
      <c r="A12" s="1">
        <v>44637</v>
      </c>
      <c r="B12" s="1">
        <v>44641</v>
      </c>
      <c r="C12">
        <v>1.10026618694739</v>
      </c>
      <c r="D12">
        <v>0.1364712244755</v>
      </c>
      <c r="E12">
        <v>0.849162214422567</v>
      </c>
      <c r="F12">
        <v>0.885817800457201</v>
      </c>
      <c r="G12">
        <v>1.00540386158537</v>
      </c>
      <c r="H12">
        <v>1.0946289692362</v>
      </c>
      <c r="I12">
        <v>1.18898546951386</v>
      </c>
      <c r="J12">
        <v>1.33394514722687</v>
      </c>
      <c r="K12">
        <v>1.38339973655822</v>
      </c>
      <c r="L12" s="1">
        <v>44639</v>
      </c>
      <c r="M12" s="2">
        <f t="shared" si="0"/>
        <v>10</v>
      </c>
      <c r="N12" s="3">
        <v>0</v>
      </c>
      <c r="O12" s="3">
        <v>10</v>
      </c>
      <c r="Q12" s="6">
        <v>69.9779530745676</v>
      </c>
      <c r="R12">
        <v>1.00540386158537</v>
      </c>
      <c r="S12">
        <v>1.0946289692362</v>
      </c>
      <c r="T12">
        <v>1.18898546951386</v>
      </c>
      <c r="U12" s="1">
        <v>44639</v>
      </c>
      <c r="V12" s="9" t="s">
        <v>44</v>
      </c>
      <c r="W12" s="10" t="s">
        <v>23</v>
      </c>
      <c r="X12" s="11">
        <v>44630</v>
      </c>
      <c r="Y12" s="10" t="s">
        <v>45</v>
      </c>
      <c r="Z12" s="10" t="s">
        <v>29</v>
      </c>
      <c r="AA12" s="10" t="s">
        <v>29</v>
      </c>
      <c r="AB12" s="10" t="s">
        <v>29</v>
      </c>
      <c r="AD12" s="6"/>
    </row>
    <row r="13" spans="1:28">
      <c r="A13" s="1">
        <v>44638</v>
      </c>
      <c r="B13" s="1">
        <v>44642</v>
      </c>
      <c r="C13">
        <v>0.644440488400002</v>
      </c>
      <c r="D13">
        <v>0.099439326211327</v>
      </c>
      <c r="E13">
        <v>0.46445601985857</v>
      </c>
      <c r="F13">
        <v>0.490052965732324</v>
      </c>
      <c r="G13">
        <v>0.574878076366953</v>
      </c>
      <c r="H13">
        <v>0.63933316058239</v>
      </c>
      <c r="I13">
        <v>0.708438413822499</v>
      </c>
      <c r="J13">
        <v>0.816251700110242</v>
      </c>
      <c r="K13">
        <v>0.853440664350048</v>
      </c>
      <c r="L13" s="1">
        <v>44640</v>
      </c>
      <c r="M13" s="2">
        <f t="shared" si="0"/>
        <v>10</v>
      </c>
      <c r="N13" s="3">
        <v>0</v>
      </c>
      <c r="O13" s="3">
        <v>10</v>
      </c>
      <c r="Q13" s="6">
        <v>71.0048779552539</v>
      </c>
      <c r="R13">
        <v>0.574878076366953</v>
      </c>
      <c r="S13">
        <v>0.63933316058239</v>
      </c>
      <c r="T13">
        <v>0.708438413822499</v>
      </c>
      <c r="U13" s="1">
        <v>44640</v>
      </c>
      <c r="V13" s="9"/>
      <c r="W13" s="10"/>
      <c r="X13" s="11"/>
      <c r="Y13" s="10"/>
      <c r="Z13" s="10"/>
      <c r="AA13" s="10"/>
      <c r="AB13" s="10"/>
    </row>
    <row r="14" spans="1:28">
      <c r="A14" s="1">
        <v>44639</v>
      </c>
      <c r="B14" s="1">
        <v>44643</v>
      </c>
      <c r="C14">
        <v>0.581507291172723</v>
      </c>
      <c r="D14">
        <v>0.0969178818621205</v>
      </c>
      <c r="E14">
        <v>0.407280557707982</v>
      </c>
      <c r="F14">
        <v>0.431788005850841</v>
      </c>
      <c r="G14">
        <v>0.513539725607578</v>
      </c>
      <c r="H14">
        <v>0.576131917587279</v>
      </c>
      <c r="I14">
        <v>0.643618888373026</v>
      </c>
      <c r="J14">
        <v>0.749565082068147</v>
      </c>
      <c r="K14">
        <v>0.786270988169178</v>
      </c>
      <c r="L14" s="1">
        <v>44641</v>
      </c>
      <c r="M14" s="2">
        <f t="shared" si="0"/>
        <v>3</v>
      </c>
      <c r="N14" s="3">
        <v>0</v>
      </c>
      <c r="O14" s="3">
        <v>3</v>
      </c>
      <c r="Q14" s="6">
        <v>76.7066666666667</v>
      </c>
      <c r="R14">
        <v>0.513539725607578</v>
      </c>
      <c r="S14">
        <v>0.576131917587279</v>
      </c>
      <c r="T14">
        <v>0.643618888373026</v>
      </c>
      <c r="U14" s="1">
        <v>44641</v>
      </c>
      <c r="V14" s="9"/>
      <c r="W14" s="10" t="s">
        <v>28</v>
      </c>
      <c r="X14" s="12" t="s">
        <v>29</v>
      </c>
      <c r="Y14" s="17">
        <v>5.362</v>
      </c>
      <c r="Z14" s="12"/>
      <c r="AA14" s="12"/>
      <c r="AB14" s="12"/>
    </row>
    <row r="15" spans="1:28">
      <c r="A15" s="1">
        <v>44640</v>
      </c>
      <c r="B15" s="1">
        <v>44644</v>
      </c>
      <c r="C15">
        <v>0.503678301734134</v>
      </c>
      <c r="D15">
        <v>0.0969329343637253</v>
      </c>
      <c r="E15">
        <v>0.331927174608659</v>
      </c>
      <c r="F15">
        <v>0.355524295967362</v>
      </c>
      <c r="G15">
        <v>0.435360177331734</v>
      </c>
      <c r="H15">
        <v>0.49747388394529</v>
      </c>
      <c r="I15">
        <v>0.56523879666939</v>
      </c>
      <c r="J15">
        <v>0.67300017377152</v>
      </c>
      <c r="K15">
        <v>0.71067187825967</v>
      </c>
      <c r="L15" s="1">
        <v>44642</v>
      </c>
      <c r="M15" s="2">
        <f t="shared" si="0"/>
        <v>2</v>
      </c>
      <c r="N15" s="3">
        <v>0</v>
      </c>
      <c r="O15" s="3">
        <v>2</v>
      </c>
      <c r="Q15" s="6">
        <v>76.7066666666667</v>
      </c>
      <c r="R15">
        <v>0.435360177331734</v>
      </c>
      <c r="S15">
        <v>0.49747388394529</v>
      </c>
      <c r="T15">
        <v>0.56523879666939</v>
      </c>
      <c r="U15" s="1">
        <v>44642</v>
      </c>
      <c r="V15" s="9"/>
      <c r="W15" s="10"/>
      <c r="X15" s="12"/>
      <c r="Y15" s="10" t="s">
        <v>46</v>
      </c>
      <c r="Z15" s="12"/>
      <c r="AA15" s="12"/>
      <c r="AB15" s="12"/>
    </row>
    <row r="16" spans="1:28">
      <c r="A16" s="1">
        <v>44641</v>
      </c>
      <c r="B16" s="1">
        <v>44645</v>
      </c>
      <c r="C16">
        <v>0.420979045390871</v>
      </c>
      <c r="D16">
        <v>0.0965792166424752</v>
      </c>
      <c r="E16">
        <v>0.253456885545845</v>
      </c>
      <c r="F16">
        <v>0.275673745076167</v>
      </c>
      <c r="G16">
        <v>0.352454351080015</v>
      </c>
      <c r="H16">
        <v>0.41361692760923</v>
      </c>
      <c r="I16">
        <v>0.481488213327004</v>
      </c>
      <c r="J16">
        <v>0.591403999237958</v>
      </c>
      <c r="K16">
        <v>0.630311103206962</v>
      </c>
      <c r="L16" s="1">
        <v>44643</v>
      </c>
      <c r="M16" s="2">
        <f t="shared" si="0"/>
        <v>1</v>
      </c>
      <c r="N16" s="3">
        <v>0</v>
      </c>
      <c r="O16" s="3">
        <v>1</v>
      </c>
      <c r="Q16" s="6">
        <v>76.7066666666667</v>
      </c>
      <c r="R16">
        <v>0.352454351080015</v>
      </c>
      <c r="S16">
        <v>0.41361692760923</v>
      </c>
      <c r="T16">
        <v>0.481488213327004</v>
      </c>
      <c r="U16" s="1">
        <v>44643</v>
      </c>
      <c r="V16" s="9"/>
      <c r="W16" s="10" t="s">
        <v>34</v>
      </c>
      <c r="X16" s="12" t="s">
        <v>29</v>
      </c>
      <c r="Y16" s="10">
        <v>55.906</v>
      </c>
      <c r="Z16" s="12"/>
      <c r="AA16" s="10"/>
      <c r="AB16" s="10"/>
    </row>
    <row r="17" ht="18.35" spans="1:28">
      <c r="A17" s="1">
        <v>44642</v>
      </c>
      <c r="B17" s="1">
        <v>44646</v>
      </c>
      <c r="C17">
        <v>0.246224739592998</v>
      </c>
      <c r="D17">
        <v>0.0820749131976661</v>
      </c>
      <c r="E17">
        <v>0.112589629914446</v>
      </c>
      <c r="F17">
        <v>0.128453464272355</v>
      </c>
      <c r="G17">
        <v>0.18706637807697</v>
      </c>
      <c r="H17">
        <v>0.237167805324001</v>
      </c>
      <c r="I17">
        <v>0.295536575771588</v>
      </c>
      <c r="J17">
        <v>0.394907540804485</v>
      </c>
      <c r="K17">
        <v>0.431254128988584</v>
      </c>
      <c r="L17" s="1">
        <v>44644</v>
      </c>
      <c r="M17" s="2">
        <f t="shared" si="0"/>
        <v>2</v>
      </c>
      <c r="N17" s="3">
        <v>0</v>
      </c>
      <c r="O17" s="3">
        <v>2</v>
      </c>
      <c r="Q17" s="6">
        <v>76.7066666666667</v>
      </c>
      <c r="R17">
        <v>0.18706637807697</v>
      </c>
      <c r="S17">
        <v>0.237167805324001</v>
      </c>
      <c r="T17">
        <v>0.295536575771588</v>
      </c>
      <c r="U17" s="1">
        <v>44644</v>
      </c>
      <c r="V17" s="13" t="s">
        <v>47</v>
      </c>
      <c r="W17" s="10" t="s">
        <v>23</v>
      </c>
      <c r="X17" s="11">
        <v>44602</v>
      </c>
      <c r="Y17" s="10" t="s">
        <v>48</v>
      </c>
      <c r="Z17" s="10" t="s">
        <v>29</v>
      </c>
      <c r="AA17" s="10" t="s">
        <v>29</v>
      </c>
      <c r="AB17" s="10" t="s">
        <v>29</v>
      </c>
    </row>
    <row r="18" ht="19.1" spans="1:28">
      <c r="A18" s="1">
        <v>44643</v>
      </c>
      <c r="B18" s="1">
        <v>44647</v>
      </c>
      <c r="C18">
        <v>0.251504635311941</v>
      </c>
      <c r="D18">
        <v>0.0950598169450557</v>
      </c>
      <c r="E18">
        <v>0.101117907558272</v>
      </c>
      <c r="F18">
        <v>0.118038874996367</v>
      </c>
      <c r="G18">
        <v>0.182615967246628</v>
      </c>
      <c r="H18">
        <v>0.239634948585377</v>
      </c>
      <c r="I18">
        <v>0.307499152980051</v>
      </c>
      <c r="J18">
        <v>0.425488199968812</v>
      </c>
      <c r="K18">
        <v>0.469216893057047</v>
      </c>
      <c r="L18" s="1">
        <v>44645</v>
      </c>
      <c r="M18" s="2">
        <f t="shared" si="0"/>
        <v>0</v>
      </c>
      <c r="N18" s="3">
        <v>0</v>
      </c>
      <c r="O18" s="3">
        <v>0</v>
      </c>
      <c r="Q18" s="6">
        <v>76.7066666666667</v>
      </c>
      <c r="R18">
        <v>0.182615967246628</v>
      </c>
      <c r="S18">
        <v>0.239634948585377</v>
      </c>
      <c r="T18">
        <v>0.307499152980051</v>
      </c>
      <c r="U18" s="1">
        <v>44645</v>
      </c>
      <c r="V18" s="13"/>
      <c r="W18" s="10"/>
      <c r="X18" s="11"/>
      <c r="Y18" s="10"/>
      <c r="Z18" s="10"/>
      <c r="AA18" s="10"/>
      <c r="AB18" s="10"/>
    </row>
    <row r="19" ht="19.1" spans="1:28">
      <c r="A19" s="1">
        <v>44644</v>
      </c>
      <c r="B19" s="1">
        <v>44648</v>
      </c>
      <c r="C19">
        <v>0.301686784162734</v>
      </c>
      <c r="D19">
        <v>0.123163113889977</v>
      </c>
      <c r="E19">
        <v>0.110713732733677</v>
      </c>
      <c r="F19">
        <v>0.131385335857733</v>
      </c>
      <c r="G19">
        <v>0.212146618414498</v>
      </c>
      <c r="H19">
        <v>0.285102115784482</v>
      </c>
      <c r="I19">
        <v>0.373221841092814</v>
      </c>
      <c r="J19">
        <v>0.5286072822348</v>
      </c>
      <c r="K19">
        <v>0.586696930258955</v>
      </c>
      <c r="L19" s="1">
        <v>44646</v>
      </c>
      <c r="M19" s="2">
        <f t="shared" si="0"/>
        <v>1</v>
      </c>
      <c r="N19" s="3">
        <v>0</v>
      </c>
      <c r="O19" s="3">
        <v>1</v>
      </c>
      <c r="Q19" s="6">
        <v>77.9066666666667</v>
      </c>
      <c r="R19">
        <v>0.212146618414498</v>
      </c>
      <c r="S19">
        <v>0.285102115784482</v>
      </c>
      <c r="T19">
        <v>0.373221841092814</v>
      </c>
      <c r="U19" s="1">
        <v>44646</v>
      </c>
      <c r="V19" s="13"/>
      <c r="W19" s="10" t="s">
        <v>28</v>
      </c>
      <c r="X19" s="12" t="s">
        <v>29</v>
      </c>
      <c r="Y19" s="10"/>
      <c r="Z19" s="10"/>
      <c r="AA19" s="12"/>
      <c r="AB19" s="12"/>
    </row>
    <row r="20" ht="19.1" spans="1:28">
      <c r="A20" s="1">
        <v>44645</v>
      </c>
      <c r="B20" s="1">
        <v>44649</v>
      </c>
      <c r="C20">
        <v>0.421848092931886</v>
      </c>
      <c r="D20">
        <v>0.172218762774883</v>
      </c>
      <c r="E20">
        <v>0.154810815278799</v>
      </c>
      <c r="F20">
        <v>0.183715881107019</v>
      </c>
      <c r="G20">
        <v>0.296644238654585</v>
      </c>
      <c r="H20">
        <v>0.398657780679097</v>
      </c>
      <c r="I20">
        <v>0.521875435619359</v>
      </c>
      <c r="J20">
        <v>0.739150621196493</v>
      </c>
      <c r="K20">
        <v>0.820377272559702</v>
      </c>
      <c r="L20" s="1">
        <v>44647</v>
      </c>
      <c r="M20" s="2">
        <f t="shared" si="0"/>
        <v>1</v>
      </c>
      <c r="N20" s="3">
        <v>0</v>
      </c>
      <c r="O20" s="3">
        <v>1</v>
      </c>
      <c r="Q20" s="6">
        <v>77.9066666666667</v>
      </c>
      <c r="R20">
        <v>0.296644238654585</v>
      </c>
      <c r="S20">
        <v>0.398657780679097</v>
      </c>
      <c r="T20">
        <v>0.521875435619359</v>
      </c>
      <c r="U20" s="1">
        <v>44647</v>
      </c>
      <c r="V20" s="13"/>
      <c r="W20" s="10"/>
      <c r="X20" s="12"/>
      <c r="Y20" s="10"/>
      <c r="Z20" s="10"/>
      <c r="AA20" s="12"/>
      <c r="AB20" s="12"/>
    </row>
    <row r="21" ht="19.1" spans="1:28">
      <c r="A21" s="1">
        <v>44646</v>
      </c>
      <c r="B21" s="1">
        <v>44650</v>
      </c>
      <c r="C21">
        <v>0.474979695052181</v>
      </c>
      <c r="D21">
        <v>0.212417377213759</v>
      </c>
      <c r="E21">
        <v>0.154224614099963</v>
      </c>
      <c r="F21">
        <v>0.18715620820882</v>
      </c>
      <c r="G21">
        <v>0.320003356816833</v>
      </c>
      <c r="H21">
        <v>0.443717375353392</v>
      </c>
      <c r="I21">
        <v>0.59604543595466</v>
      </c>
      <c r="J21">
        <v>0.86954713518533</v>
      </c>
      <c r="K21">
        <v>0.972909333178623</v>
      </c>
      <c r="L21" s="1">
        <v>44648</v>
      </c>
      <c r="M21" s="2">
        <f t="shared" si="0"/>
        <v>1</v>
      </c>
      <c r="N21" s="4">
        <v>0</v>
      </c>
      <c r="O21" s="3">
        <v>1</v>
      </c>
      <c r="Q21" s="6">
        <v>77.9066666666667</v>
      </c>
      <c r="R21">
        <v>0.320003356816833</v>
      </c>
      <c r="S21">
        <v>0.443717375353392</v>
      </c>
      <c r="T21">
        <v>0.59604543595466</v>
      </c>
      <c r="U21" s="1">
        <v>44648</v>
      </c>
      <c r="V21" s="13"/>
      <c r="W21" s="14" t="s">
        <v>34</v>
      </c>
      <c r="X21" s="14" t="s">
        <v>29</v>
      </c>
      <c r="Y21" s="14"/>
      <c r="Z21" s="14"/>
      <c r="AA21" s="14"/>
      <c r="AB21" s="14"/>
    </row>
    <row r="22" ht="18.35" spans="5:21">
      <c r="E22">
        <f>MEDIAN(E7:E21)</f>
        <v>0.407280557707982</v>
      </c>
      <c r="F22">
        <f t="shared" ref="F22:K22" si="1">MEDIAN(F7:F21)</f>
        <v>0.431788005850841</v>
      </c>
      <c r="G22">
        <f t="shared" si="1"/>
        <v>0.513539725607578</v>
      </c>
      <c r="H22">
        <f t="shared" si="1"/>
        <v>0.576131917587279</v>
      </c>
      <c r="I22">
        <f t="shared" si="1"/>
        <v>0.643618888373026</v>
      </c>
      <c r="J22">
        <f t="shared" si="1"/>
        <v>0.816251700110242</v>
      </c>
      <c r="K22">
        <f t="shared" si="1"/>
        <v>0.853440664350048</v>
      </c>
      <c r="L22" s="1">
        <v>44649</v>
      </c>
      <c r="M22" s="2">
        <f t="shared" si="0"/>
        <v>1</v>
      </c>
      <c r="N22" s="4">
        <v>0</v>
      </c>
      <c r="O22" s="3">
        <v>1</v>
      </c>
      <c r="Q22" s="6">
        <v>77.9066666666667</v>
      </c>
      <c r="R22">
        <v>0.513539725607578</v>
      </c>
      <c r="S22">
        <v>0.576131917587279</v>
      </c>
      <c r="T22">
        <v>0.643618888373026</v>
      </c>
      <c r="U22" s="1">
        <v>44649</v>
      </c>
    </row>
    <row r="23" spans="5:26">
      <c r="E23">
        <f>MEDIAN(E7:E22)</f>
        <v>0.407280557707982</v>
      </c>
      <c r="F23">
        <f t="shared" ref="F23:K23" si="2">MEDIAN(F7:F22)</f>
        <v>0.431788005850841</v>
      </c>
      <c r="G23">
        <f t="shared" si="2"/>
        <v>0.513539725607578</v>
      </c>
      <c r="H23">
        <f t="shared" si="2"/>
        <v>0.576131917587279</v>
      </c>
      <c r="I23">
        <f t="shared" si="2"/>
        <v>0.643618888373026</v>
      </c>
      <c r="J23">
        <f t="shared" si="2"/>
        <v>0.816251700110242</v>
      </c>
      <c r="K23">
        <f t="shared" si="2"/>
        <v>0.853440664350048</v>
      </c>
      <c r="L23" s="1">
        <v>44650</v>
      </c>
      <c r="M23" s="2">
        <f t="shared" si="0"/>
        <v>1</v>
      </c>
      <c r="N23">
        <v>0</v>
      </c>
      <c r="O23" s="3">
        <v>1</v>
      </c>
      <c r="Q23" s="6">
        <v>77.9066666666667</v>
      </c>
      <c r="R23">
        <v>0.513539725607578</v>
      </c>
      <c r="S23">
        <v>0.576131917587279</v>
      </c>
      <c r="T23">
        <v>0.643618888373026</v>
      </c>
      <c r="U23" s="1">
        <v>44650</v>
      </c>
      <c r="W23">
        <f>MEDIAN(Q7:Q9)</f>
        <v>55.9058834726475</v>
      </c>
      <c r="X23">
        <f>MEDIAN(R7:R9)</f>
        <v>4.73529258860565</v>
      </c>
      <c r="Y23">
        <f>MEDIAN(S7:S9)</f>
        <v>5.36150021412761</v>
      </c>
      <c r="Z23">
        <f>MEDIAN(T7:T9)</f>
        <v>6.04067770764077</v>
      </c>
    </row>
    <row r="24" spans="23:26">
      <c r="W24">
        <f t="shared" ref="W24:Z24" si="3">ROUND(W23,3)</f>
        <v>55.906</v>
      </c>
      <c r="X24">
        <f t="shared" si="3"/>
        <v>4.735</v>
      </c>
      <c r="Y24">
        <f t="shared" si="3"/>
        <v>5.362</v>
      </c>
      <c r="Z24">
        <f t="shared" si="3"/>
        <v>6.041</v>
      </c>
    </row>
    <row r="25" spans="16:29">
      <c r="P25">
        <v>26</v>
      </c>
      <c r="W25">
        <v>55.906</v>
      </c>
      <c r="X25">
        <v>4.735</v>
      </c>
      <c r="Y25">
        <v>5.362</v>
      </c>
      <c r="Z25">
        <v>6.041</v>
      </c>
      <c r="AA25" t="s">
        <v>49</v>
      </c>
      <c r="AB25" t="s">
        <v>50</v>
      </c>
      <c r="AC25" t="s">
        <v>51</v>
      </c>
    </row>
    <row r="26" spans="16:16">
      <c r="P26" s="5">
        <v>9310000</v>
      </c>
    </row>
    <row r="27" spans="16:27">
      <c r="P27">
        <f>P25/P26</f>
        <v>2.79269602577873e-6</v>
      </c>
      <c r="AA27" t="str">
        <f>AA25&amp;X25&amp;AC25&amp;Z25&amp;AB25</f>
        <v>(4.735~6.041)</v>
      </c>
    </row>
    <row r="28" spans="16:16">
      <c r="P28">
        <v>1000</v>
      </c>
    </row>
    <row r="29" spans="16:16">
      <c r="P29">
        <f>P28*P27</f>
        <v>0.00279269602577873</v>
      </c>
    </row>
  </sheetData>
  <mergeCells count="41">
    <mergeCell ref="V1:W1"/>
    <mergeCell ref="V2:V6"/>
    <mergeCell ref="V7:V11"/>
    <mergeCell ref="V12:V16"/>
    <mergeCell ref="V17:V21"/>
    <mergeCell ref="W2:W3"/>
    <mergeCell ref="W4:W5"/>
    <mergeCell ref="W7:W8"/>
    <mergeCell ref="W9:W10"/>
    <mergeCell ref="W12:W13"/>
    <mergeCell ref="W14:W15"/>
    <mergeCell ref="W17:W18"/>
    <mergeCell ref="W19:W20"/>
    <mergeCell ref="X2:X3"/>
    <mergeCell ref="X4:X5"/>
    <mergeCell ref="X7:X8"/>
    <mergeCell ref="X9:X10"/>
    <mergeCell ref="X12:X13"/>
    <mergeCell ref="X14:X15"/>
    <mergeCell ref="X17:X18"/>
    <mergeCell ref="X19:X20"/>
    <mergeCell ref="Y2:Y3"/>
    <mergeCell ref="Y7:Y8"/>
    <mergeCell ref="Y12:Y13"/>
    <mergeCell ref="Y17:Y18"/>
    <mergeCell ref="Z2:Z3"/>
    <mergeCell ref="Z7:Z8"/>
    <mergeCell ref="Z12:Z13"/>
    <mergeCell ref="Z17:Z18"/>
    <mergeCell ref="AA2:AA3"/>
    <mergeCell ref="AA7:AA8"/>
    <mergeCell ref="AA12:AA13"/>
    <mergeCell ref="AA14:AA15"/>
    <mergeCell ref="AA17:AA18"/>
    <mergeCell ref="AA19:AA20"/>
    <mergeCell ref="AB2:AB3"/>
    <mergeCell ref="AB7:AB8"/>
    <mergeCell ref="AB12:AB13"/>
    <mergeCell ref="AB14:AB15"/>
    <mergeCell ref="AB17:AB18"/>
    <mergeCell ref="AB19:AB2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Outcome2022-03-31 (5)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2022-04-02T17:46:00Z</dcterms:created>
  <dcterms:modified xsi:type="dcterms:W3CDTF">2022-04-28T15:37:50Z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