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/>
  </bookViews>
  <sheets>
    <sheet name="Outcome2022-04-05" sheetId="1" r:id="rId1"/>
  </sheets>
  <calcPr calcId="144525" concurrentCalc="0"/>
</workbook>
</file>

<file path=xl/sharedStrings.xml><?xml version="1.0" encoding="utf-8"?>
<sst xmlns="http://schemas.openxmlformats.org/spreadsheetml/2006/main" count="51">
  <si>
    <t>t_start</t>
  </si>
  <si>
    <t>t_end</t>
  </si>
  <si>
    <t>Mean(R)</t>
  </si>
  <si>
    <t>Std(R)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</si>
  <si>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</si>
  <si>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</si>
  <si>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</si>
  <si>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</si>
  <si>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</si>
  <si>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</si>
  <si>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</si>
  <si>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date</t>
  </si>
  <si>
    <t>Confirmed Cases</t>
  </si>
  <si>
    <t>Asymptomatic Cases</t>
  </si>
  <si>
    <t>Report</t>
  </si>
  <si>
    <t>PHSM</t>
  </si>
  <si>
    <t>Region</t>
  </si>
  <si>
    <t>Transport</t>
  </si>
  <si>
    <t>Colonization</t>
  </si>
  <si>
    <t>Establishment</t>
  </si>
  <si>
    <t>Landscape spread</t>
  </si>
  <si>
    <t>Outbreak</t>
  </si>
  <si>
    <t>Shanghai City</t>
  </si>
  <si>
    <t>Date</t>
  </si>
  <si>
    <t>2022/3/1~
2022/3/6</t>
  </si>
  <si>
    <t>2022/3/7~
2022/3/23</t>
  </si>
  <si>
    <t>2022/3/24~
2022/4/1</t>
  </si>
  <si>
    <t>2022/4/2~
2022/4/12</t>
  </si>
  <si>
    <t>Rt</t>
  </si>
  <si>
    <t>NaN</t>
  </si>
  <si>
    <t>(3.176~3.563)</t>
  </si>
  <si>
    <t>(1.842~1.876)</t>
  </si>
  <si>
    <t>(1.91~1.942)</t>
  </si>
  <si>
    <t>(1.545~1.553)</t>
  </si>
  <si>
    <t>PHSM_index</t>
  </si>
  <si>
    <t>Shenzhen City</t>
  </si>
  <si>
    <t>2022/1/31~
2022/2/4</t>
  </si>
  <si>
    <t>2022/2/5~
2022/2/17</t>
  </si>
  <si>
    <t>2022/2/18~
2022/3/2</t>
  </si>
  <si>
    <t>2022/3/3~
2022/3/31</t>
  </si>
  <si>
    <t>(1.924~2.598)</t>
  </si>
  <si>
    <t>(1.279~2.077)</t>
  </si>
  <si>
    <t>(1.776~2.002)</t>
  </si>
  <si>
    <t>(0.86~1.008)</t>
  </si>
  <si>
    <t>Nanjing City</t>
  </si>
  <si>
    <t>2022/3/10~
2022/3/16</t>
  </si>
  <si>
    <t>Suzhou City</t>
  </si>
  <si>
    <t>2022/2/10~
2022/3/1</t>
  </si>
  <si>
    <t>(</t>
  </si>
  <si>
    <t>)</t>
  </si>
  <si>
    <t>~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</si>
</sst>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%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8"/>
      <color rgb="FF000000"/>
      <name val="Times New Roman Regular"/>
      <charset val="134"/>
    </font>
    <font>
      <sz val="8"/>
      <color theme="1"/>
      <name val="Times New Roman Regular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" fillId="2" borderId="0" xfId="0" applyNumberFormat="1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 wrapText="1"/>
    </xf>
    <xf numFmtId="14" fontId="0" fillId="2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3" fillId="0" borderId="0" xfId="0" applyFont="1" applyAlignment="1">
      <alignment horizontal="justify" vertical="center"/>
    </xf>
    <xf numFmtId="176" fontId="0" fillId="0" borderId="0" xfId="9" applyNumberForma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64"/>
  <sheetViews>
    <sheetView tabSelected="1" topLeftCell="K34" workbookViewId="0">
      <selection activeCell="R64" sqref="R64"/>
    </sheetView>
  </sheetViews>
  <sheetFormatPr defaultColWidth="9.64285714285714" defaultRowHeight="17.6"/>
  <cols>
    <col min="1" max="2" width="9.71428571428571"/>
    <col min="3" max="11" width="12.7857142857143"/>
    <col min="12" max="12" width="10.7857142857143"/>
    <col min="13" max="13" width="17.1428571428571" customWidth="1"/>
    <col min="14" max="15" width="20.9285714285714" customWidth="1"/>
    <col min="17" max="19" width="12.7857142857143"/>
    <col min="20" max="20" width="10.7857142857143"/>
    <col min="21" max="21" width="22.5714285714286" customWidth="1"/>
    <col min="22" max="25" width="12.7857142857143"/>
  </cols>
  <sheetData>
    <row r="1" ht="30.5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8</v>
      </c>
      <c r="R1" t="s">
        <v>9</v>
      </c>
      <c r="S1" t="s">
        <v>10</v>
      </c>
      <c r="T1" t="s">
        <v>11</v>
      </c>
      <c r="U1" s="11" t="s">
        <v>16</v>
      </c>
      <c r="V1" s="11"/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</row>
    <row r="2" spans="12:27">
      <c r="L2" s="2">
        <v>44592</v>
      </c>
      <c r="M2" s="6">
        <v>1</v>
      </c>
      <c r="N2" s="6">
        <v>0</v>
      </c>
      <c r="O2" s="6">
        <f>M2+N2</f>
        <v>1</v>
      </c>
      <c r="P2" s="7">
        <v>53.6983333333333</v>
      </c>
      <c r="T2" s="2">
        <v>44592</v>
      </c>
      <c r="U2" s="13" t="s">
        <v>22</v>
      </c>
      <c r="V2" s="14" t="s">
        <v>23</v>
      </c>
      <c r="W2" s="15">
        <v>44621</v>
      </c>
      <c r="X2" s="14" t="s">
        <v>24</v>
      </c>
      <c r="Y2" s="14" t="s">
        <v>25</v>
      </c>
      <c r="Z2" s="14" t="s">
        <v>26</v>
      </c>
      <c r="AA2" s="14" t="s">
        <v>27</v>
      </c>
    </row>
    <row r="3" spans="12:27">
      <c r="L3" s="3">
        <v>44593</v>
      </c>
      <c r="M3" s="6">
        <v>2</v>
      </c>
      <c r="N3" s="6">
        <v>1</v>
      </c>
      <c r="O3" s="6">
        <f t="shared" ref="O3:O34" si="0">M3+N3</f>
        <v>3</v>
      </c>
      <c r="P3" s="7">
        <v>70.972</v>
      </c>
      <c r="T3" s="3">
        <v>44593</v>
      </c>
      <c r="U3" s="13"/>
      <c r="V3" s="14"/>
      <c r="W3" s="15"/>
      <c r="X3" s="14"/>
      <c r="Y3" s="14"/>
      <c r="Z3" s="14"/>
      <c r="AA3" s="16"/>
    </row>
    <row r="4" spans="12:27">
      <c r="L4" s="3">
        <v>44594</v>
      </c>
      <c r="M4" s="6">
        <v>3</v>
      </c>
      <c r="N4" s="6">
        <v>1</v>
      </c>
      <c r="O4" s="6">
        <f t="shared" si="0"/>
        <v>4</v>
      </c>
      <c r="P4" s="7">
        <v>70.972</v>
      </c>
      <c r="T4" s="3">
        <v>44594</v>
      </c>
      <c r="U4" s="13"/>
      <c r="V4" s="14" t="s">
        <v>28</v>
      </c>
      <c r="W4" s="16" t="s">
        <v>29</v>
      </c>
      <c r="X4" s="17">
        <v>3.366</v>
      </c>
      <c r="Y4" s="14">
        <v>1.859</v>
      </c>
      <c r="Z4" s="14">
        <v>1.926</v>
      </c>
      <c r="AA4" s="14">
        <v>1.549</v>
      </c>
    </row>
    <row r="5" spans="12:27">
      <c r="L5" s="3">
        <v>44595</v>
      </c>
      <c r="M5" s="6">
        <v>3</v>
      </c>
      <c r="N5" s="6">
        <v>0</v>
      </c>
      <c r="O5" s="6">
        <f t="shared" si="0"/>
        <v>3</v>
      </c>
      <c r="P5">
        <v>70.808</v>
      </c>
      <c r="T5" s="3">
        <v>44595</v>
      </c>
      <c r="U5" s="13"/>
      <c r="V5" s="14"/>
      <c r="W5" s="16"/>
      <c r="X5" s="18" t="s">
        <v>30</v>
      </c>
      <c r="Y5" s="18" t="s">
        <v>31</v>
      </c>
      <c r="Z5" s="18" t="s">
        <v>32</v>
      </c>
      <c r="AA5" s="18" t="s">
        <v>33</v>
      </c>
    </row>
    <row r="6" spans="1:27">
      <c r="A6" s="1">
        <v>44594</v>
      </c>
      <c r="B6" s="1">
        <v>44598</v>
      </c>
      <c r="C6">
        <v>1.65872779610491</v>
      </c>
      <c r="D6">
        <v>0.428281675347043</v>
      </c>
      <c r="E6">
        <v>0.928377355832091</v>
      </c>
      <c r="F6">
        <v>1.0224763598237</v>
      </c>
      <c r="G6">
        <v>1.35338960719658</v>
      </c>
      <c r="H6">
        <v>1.62201636346987</v>
      </c>
      <c r="I6">
        <v>1.92411000712643</v>
      </c>
      <c r="J6">
        <v>2.42024816951585</v>
      </c>
      <c r="K6">
        <v>2.59752583165077</v>
      </c>
      <c r="L6" s="4">
        <v>44596</v>
      </c>
      <c r="M6" s="6">
        <v>2</v>
      </c>
      <c r="N6" s="6">
        <v>0</v>
      </c>
      <c r="O6" s="6">
        <f t="shared" si="0"/>
        <v>2</v>
      </c>
      <c r="P6">
        <v>70.808</v>
      </c>
      <c r="Q6">
        <v>1.92411000712643</v>
      </c>
      <c r="R6">
        <v>2.42024816951585</v>
      </c>
      <c r="S6">
        <v>2.59752583165077</v>
      </c>
      <c r="T6" s="4">
        <v>44596</v>
      </c>
      <c r="U6" s="13"/>
      <c r="V6" s="14" t="s">
        <v>34</v>
      </c>
      <c r="W6" s="16">
        <v>28.88</v>
      </c>
      <c r="X6" s="17">
        <v>28.88</v>
      </c>
      <c r="Y6" s="16">
        <v>60.433</v>
      </c>
      <c r="Z6" s="16">
        <v>76.01</v>
      </c>
      <c r="AA6" s="16">
        <v>88.021</v>
      </c>
    </row>
    <row r="7" spans="1:27">
      <c r="A7" s="1">
        <v>44595</v>
      </c>
      <c r="B7" s="1">
        <v>44599</v>
      </c>
      <c r="C7">
        <v>1.326212375103</v>
      </c>
      <c r="D7">
        <v>0.34242656282054</v>
      </c>
      <c r="E7">
        <v>0.742270998871022</v>
      </c>
      <c r="F7">
        <v>0.817506528095035</v>
      </c>
      <c r="G7">
        <v>1.08208353993627</v>
      </c>
      <c r="H7">
        <v>1.29686026779361</v>
      </c>
      <c r="I7">
        <v>1.53839497264276</v>
      </c>
      <c r="J7">
        <v>1.93507523101114</v>
      </c>
      <c r="K7">
        <v>2.07681508121727</v>
      </c>
      <c r="L7" s="1">
        <v>44597</v>
      </c>
      <c r="M7" s="6">
        <v>0</v>
      </c>
      <c r="N7" s="6">
        <v>0</v>
      </c>
      <c r="O7" s="6">
        <f t="shared" si="0"/>
        <v>0</v>
      </c>
      <c r="P7">
        <v>70.808</v>
      </c>
      <c r="Q7">
        <v>1.53839497264276</v>
      </c>
      <c r="R7">
        <v>1.93507523101114</v>
      </c>
      <c r="S7">
        <v>2.07681508121727</v>
      </c>
      <c r="T7" s="1">
        <v>44597</v>
      </c>
      <c r="U7" s="13" t="s">
        <v>35</v>
      </c>
      <c r="V7" s="14" t="s">
        <v>23</v>
      </c>
      <c r="W7" s="15">
        <v>44592</v>
      </c>
      <c r="X7" s="14" t="s">
        <v>36</v>
      </c>
      <c r="Y7" s="14" t="s">
        <v>37</v>
      </c>
      <c r="Z7" s="14" t="s">
        <v>38</v>
      </c>
      <c r="AA7" s="14" t="s">
        <v>39</v>
      </c>
    </row>
    <row r="8" spans="1:27">
      <c r="A8" s="1">
        <v>44596</v>
      </c>
      <c r="B8" s="1">
        <v>44600</v>
      </c>
      <c r="C8">
        <v>0.797765437792214</v>
      </c>
      <c r="D8">
        <v>0.252275582198476</v>
      </c>
      <c r="E8">
        <v>0.382559536255392</v>
      </c>
      <c r="F8">
        <v>0.432820115114041</v>
      </c>
      <c r="G8">
        <v>0.616344544102228</v>
      </c>
      <c r="H8">
        <v>0.771336634749539</v>
      </c>
      <c r="I8">
        <v>0.950445458714328</v>
      </c>
      <c r="J8">
        <v>1.25290788546104</v>
      </c>
      <c r="K8">
        <v>1.36296657050153</v>
      </c>
      <c r="L8" s="1">
        <v>44598</v>
      </c>
      <c r="M8" s="6">
        <v>3</v>
      </c>
      <c r="N8" s="6">
        <v>0</v>
      </c>
      <c r="O8" s="6">
        <f t="shared" si="0"/>
        <v>3</v>
      </c>
      <c r="P8">
        <v>70.808</v>
      </c>
      <c r="Q8">
        <v>0.950445458714328</v>
      </c>
      <c r="R8">
        <v>1.25290788546104</v>
      </c>
      <c r="S8">
        <v>1.36296657050153</v>
      </c>
      <c r="T8" s="1">
        <v>44598</v>
      </c>
      <c r="U8" s="13"/>
      <c r="V8" s="14"/>
      <c r="W8" s="15"/>
      <c r="X8" s="14"/>
      <c r="Y8" s="14"/>
      <c r="Z8" s="14"/>
      <c r="AA8" s="16"/>
    </row>
    <row r="9" spans="1:27">
      <c r="A9" s="1">
        <v>44597</v>
      </c>
      <c r="B9" s="1">
        <v>44601</v>
      </c>
      <c r="C9">
        <v>0.481222834296224</v>
      </c>
      <c r="D9">
        <v>0.196458399433608</v>
      </c>
      <c r="E9">
        <v>0.176600298914239</v>
      </c>
      <c r="F9">
        <v>0.209573726876663</v>
      </c>
      <c r="G9">
        <v>0.338396649634859</v>
      </c>
      <c r="H9">
        <v>0.454768506358078</v>
      </c>
      <c r="I9">
        <v>0.595328935904127</v>
      </c>
      <c r="J9">
        <v>0.843185409306624</v>
      </c>
      <c r="K9">
        <v>0.935844639120201</v>
      </c>
      <c r="L9" s="1">
        <v>44599</v>
      </c>
      <c r="M9" s="6">
        <v>0</v>
      </c>
      <c r="N9" s="6">
        <v>0</v>
      </c>
      <c r="O9" s="6">
        <f t="shared" si="0"/>
        <v>0</v>
      </c>
      <c r="P9">
        <v>70.808</v>
      </c>
      <c r="Q9">
        <v>0.595328935904127</v>
      </c>
      <c r="R9">
        <v>0.843185409306624</v>
      </c>
      <c r="S9">
        <v>0.935844639120201</v>
      </c>
      <c r="T9" s="1">
        <v>44599</v>
      </c>
      <c r="U9" s="13"/>
      <c r="V9" s="14" t="s">
        <v>28</v>
      </c>
      <c r="W9" s="16" t="s">
        <v>29</v>
      </c>
      <c r="X9" s="19">
        <v>2.42</v>
      </c>
      <c r="Y9" s="19">
        <v>1.935</v>
      </c>
      <c r="Z9" s="14">
        <v>1.924</v>
      </c>
      <c r="AA9" s="14">
        <v>0.971</v>
      </c>
    </row>
    <row r="10" spans="1:27">
      <c r="A10" s="1">
        <v>44598</v>
      </c>
      <c r="B10" s="1">
        <v>44602</v>
      </c>
      <c r="C10">
        <v>0.372906194646238</v>
      </c>
      <c r="D10">
        <v>0.186453097323119</v>
      </c>
      <c r="E10">
        <v>0.101604387288923</v>
      </c>
      <c r="F10">
        <v>0.127377148501782</v>
      </c>
      <c r="G10">
        <v>0.236359153107339</v>
      </c>
      <c r="H10">
        <v>0.342333550090951</v>
      </c>
      <c r="I10">
        <v>0.476334290074564</v>
      </c>
      <c r="J10">
        <v>0.722846637606338</v>
      </c>
      <c r="K10">
        <v>0.817342609465513</v>
      </c>
      <c r="L10" s="1">
        <v>44600</v>
      </c>
      <c r="M10" s="6">
        <v>0</v>
      </c>
      <c r="N10" s="6">
        <v>0</v>
      </c>
      <c r="O10" s="6">
        <f t="shared" si="0"/>
        <v>0</v>
      </c>
      <c r="P10">
        <v>70.808</v>
      </c>
      <c r="Q10">
        <v>0.476334290074564</v>
      </c>
      <c r="R10">
        <v>0.722846637606338</v>
      </c>
      <c r="S10">
        <v>0.817342609465513</v>
      </c>
      <c r="T10" s="1">
        <v>44600</v>
      </c>
      <c r="U10" s="13"/>
      <c r="V10" s="14"/>
      <c r="W10" s="16"/>
      <c r="X10" s="18" t="s">
        <v>40</v>
      </c>
      <c r="Y10" s="14" t="s">
        <v>41</v>
      </c>
      <c r="Z10" s="14" t="s">
        <v>42</v>
      </c>
      <c r="AA10" s="14" t="s">
        <v>43</v>
      </c>
    </row>
    <row r="11" spans="1:27">
      <c r="A11" s="1">
        <v>44599</v>
      </c>
      <c r="B11" s="1">
        <v>44603</v>
      </c>
      <c r="C11">
        <v>0.47856031483236</v>
      </c>
      <c r="D11">
        <v>0.23928015741618</v>
      </c>
      <c r="E11">
        <v>0.130391579081875</v>
      </c>
      <c r="F11">
        <v>0.163466440527461</v>
      </c>
      <c r="G11">
        <v>0.303325909701938</v>
      </c>
      <c r="H11">
        <v>0.439325637013409</v>
      </c>
      <c r="I11">
        <v>0.611292306473439</v>
      </c>
      <c r="J11">
        <v>0.927648077277366</v>
      </c>
      <c r="K11">
        <v>1.04891724011929</v>
      </c>
      <c r="L11" s="1">
        <v>44601</v>
      </c>
      <c r="M11" s="6">
        <v>0</v>
      </c>
      <c r="N11" s="6">
        <v>0</v>
      </c>
      <c r="O11" s="6">
        <f t="shared" si="0"/>
        <v>0</v>
      </c>
      <c r="P11">
        <v>70.808</v>
      </c>
      <c r="Q11">
        <v>0.611292306473439</v>
      </c>
      <c r="R11">
        <v>0.927648077277366</v>
      </c>
      <c r="S11">
        <v>1.04891724011929</v>
      </c>
      <c r="T11" s="1">
        <v>44601</v>
      </c>
      <c r="U11" s="13"/>
      <c r="V11" s="14" t="s">
        <v>34</v>
      </c>
      <c r="W11" s="16">
        <v>53.6983333333333</v>
      </c>
      <c r="X11" s="16">
        <v>70.808</v>
      </c>
      <c r="Y11" s="16">
        <v>70.808</v>
      </c>
      <c r="Z11" s="14">
        <v>70.808</v>
      </c>
      <c r="AA11" s="14">
        <v>83.402</v>
      </c>
    </row>
    <row r="12" spans="1:27">
      <c r="A12" s="1">
        <v>44600</v>
      </c>
      <c r="B12" s="1">
        <v>44604</v>
      </c>
      <c r="C12">
        <v>0.157266341962671</v>
      </c>
      <c r="D12">
        <v>0.157266341962671</v>
      </c>
      <c r="E12">
        <v>0.00398163904820257</v>
      </c>
      <c r="F12">
        <v>0.00806670877554446</v>
      </c>
      <c r="G12">
        <v>0.0452427071827316</v>
      </c>
      <c r="H12">
        <v>0.109008721528401</v>
      </c>
      <c r="I12">
        <v>0.218017443056803</v>
      </c>
      <c r="J12">
        <v>0.471127856161351</v>
      </c>
      <c r="K12">
        <v>0.580136577689752</v>
      </c>
      <c r="L12" s="1">
        <v>44602</v>
      </c>
      <c r="M12" s="6">
        <v>0</v>
      </c>
      <c r="N12" s="6">
        <v>0</v>
      </c>
      <c r="O12" s="6">
        <f t="shared" si="0"/>
        <v>0</v>
      </c>
      <c r="P12">
        <v>70.808</v>
      </c>
      <c r="Q12">
        <v>0.218017443056803</v>
      </c>
      <c r="R12">
        <v>0.471127856161351</v>
      </c>
      <c r="S12">
        <v>0.580136577689752</v>
      </c>
      <c r="T12" s="1">
        <v>44602</v>
      </c>
      <c r="U12" s="13" t="s">
        <v>44</v>
      </c>
      <c r="V12" s="14" t="s">
        <v>23</v>
      </c>
      <c r="W12" s="15">
        <v>44630</v>
      </c>
      <c r="X12" s="14" t="s">
        <v>45</v>
      </c>
      <c r="Y12" s="14" t="s">
        <v>29</v>
      </c>
      <c r="Z12" s="14" t="s">
        <v>29</v>
      </c>
      <c r="AA12" s="14" t="s">
        <v>29</v>
      </c>
    </row>
    <row r="13" spans="1:27">
      <c r="A13" s="1">
        <v>44601</v>
      </c>
      <c r="B13" s="1">
        <v>44605</v>
      </c>
      <c r="C13">
        <v>0.433944392650798</v>
      </c>
      <c r="D13">
        <v>0.306845022701257</v>
      </c>
      <c r="E13">
        <v>0.0525526791360744</v>
      </c>
      <c r="F13">
        <v>0.0771035674658005</v>
      </c>
      <c r="G13">
        <v>0.208570764513976</v>
      </c>
      <c r="H13">
        <v>0.364154632620038</v>
      </c>
      <c r="I13">
        <v>0.584226827634804</v>
      </c>
      <c r="J13">
        <v>1.02928670362534</v>
      </c>
      <c r="K13">
        <v>1.20889170367391</v>
      </c>
      <c r="L13" s="1">
        <v>44603</v>
      </c>
      <c r="M13" s="6">
        <v>0</v>
      </c>
      <c r="N13" s="6">
        <v>0</v>
      </c>
      <c r="O13" s="6">
        <f t="shared" si="0"/>
        <v>0</v>
      </c>
      <c r="P13">
        <v>70.808</v>
      </c>
      <c r="Q13">
        <v>0.584226827634804</v>
      </c>
      <c r="R13">
        <v>1.02928670362534</v>
      </c>
      <c r="S13">
        <v>1.20889170367391</v>
      </c>
      <c r="T13" s="1">
        <v>44603</v>
      </c>
      <c r="U13" s="13"/>
      <c r="V13" s="14"/>
      <c r="W13" s="15"/>
      <c r="X13" s="14"/>
      <c r="Y13" s="14"/>
      <c r="Z13" s="14"/>
      <c r="AA13" s="14"/>
    </row>
    <row r="14" spans="1:27">
      <c r="A14" s="1">
        <v>44602</v>
      </c>
      <c r="B14" s="1">
        <v>44606</v>
      </c>
      <c r="C14">
        <v>0.978726634281396</v>
      </c>
      <c r="D14">
        <v>0.565068085765421</v>
      </c>
      <c r="E14">
        <v>0.201836961521779</v>
      </c>
      <c r="F14">
        <v>0.26676546598782</v>
      </c>
      <c r="G14">
        <v>0.563517981879614</v>
      </c>
      <c r="H14">
        <v>0.872391350238705</v>
      </c>
      <c r="I14">
        <v>1.27900063783333</v>
      </c>
      <c r="J14">
        <v>2.05395363388835</v>
      </c>
      <c r="K14">
        <v>2.35699808158859</v>
      </c>
      <c r="L14" s="1">
        <v>44604</v>
      </c>
      <c r="M14" s="6">
        <v>1</v>
      </c>
      <c r="N14" s="6">
        <v>0</v>
      </c>
      <c r="O14" s="6">
        <f t="shared" si="0"/>
        <v>1</v>
      </c>
      <c r="P14">
        <v>70.808</v>
      </c>
      <c r="Q14">
        <v>1.27900063783333</v>
      </c>
      <c r="R14">
        <v>2.05395363388835</v>
      </c>
      <c r="S14">
        <v>2.35699808158859</v>
      </c>
      <c r="T14" s="1">
        <v>44604</v>
      </c>
      <c r="U14" s="13"/>
      <c r="V14" s="14" t="s">
        <v>28</v>
      </c>
      <c r="W14" s="16" t="s">
        <v>29</v>
      </c>
      <c r="X14" s="14"/>
      <c r="Y14" s="16"/>
      <c r="Z14" s="16"/>
      <c r="AA14" s="16"/>
    </row>
    <row r="15" spans="1:27">
      <c r="A15" s="1">
        <v>44603</v>
      </c>
      <c r="B15" s="1">
        <v>44607</v>
      </c>
      <c r="C15">
        <v>2.06303326212895</v>
      </c>
      <c r="D15">
        <v>0.922616522792694</v>
      </c>
      <c r="E15">
        <v>0.669861284685591</v>
      </c>
      <c r="F15">
        <v>0.812896818055158</v>
      </c>
      <c r="G15">
        <v>1.38990692861832</v>
      </c>
      <c r="H15">
        <v>1.92724807791633</v>
      </c>
      <c r="I15">
        <v>2.58887184636287</v>
      </c>
      <c r="J15">
        <v>3.7768028434967</v>
      </c>
      <c r="K15">
        <v>4.22574761888019</v>
      </c>
      <c r="L15" s="1">
        <v>44605</v>
      </c>
      <c r="M15" s="6">
        <v>1</v>
      </c>
      <c r="N15" s="6">
        <v>0</v>
      </c>
      <c r="O15" s="6">
        <f t="shared" si="0"/>
        <v>1</v>
      </c>
      <c r="P15">
        <v>70.808</v>
      </c>
      <c r="Q15">
        <v>2.58887184636287</v>
      </c>
      <c r="R15">
        <v>3.7768028434967</v>
      </c>
      <c r="S15">
        <v>4.22574761888019</v>
      </c>
      <c r="T15" s="1">
        <v>44605</v>
      </c>
      <c r="U15" s="13"/>
      <c r="V15" s="14"/>
      <c r="W15" s="16"/>
      <c r="X15" s="14"/>
      <c r="Y15" s="16"/>
      <c r="Z15" s="16"/>
      <c r="AA15" s="16"/>
    </row>
    <row r="16" spans="1:27">
      <c r="A16" s="1">
        <v>44604</v>
      </c>
      <c r="B16" s="1">
        <v>44608</v>
      </c>
      <c r="C16">
        <v>3.09607533415545</v>
      </c>
      <c r="D16">
        <v>1.09462793192286</v>
      </c>
      <c r="E16">
        <v>1.33666557634293</v>
      </c>
      <c r="F16">
        <v>1.54061590474557</v>
      </c>
      <c r="G16">
        <v>2.30507059876315</v>
      </c>
      <c r="H16">
        <v>2.96807175380152</v>
      </c>
      <c r="I16">
        <v>3.74796564872852</v>
      </c>
      <c r="J16">
        <v>5.08844385429736</v>
      </c>
      <c r="K16">
        <v>5.58171117998728</v>
      </c>
      <c r="L16" s="1">
        <v>44606</v>
      </c>
      <c r="M16" s="6">
        <v>2</v>
      </c>
      <c r="N16" s="6">
        <v>0</v>
      </c>
      <c r="O16" s="6">
        <f t="shared" si="0"/>
        <v>2</v>
      </c>
      <c r="P16">
        <v>70.808</v>
      </c>
      <c r="Q16">
        <v>3.74796564872852</v>
      </c>
      <c r="R16">
        <v>5.08844385429736</v>
      </c>
      <c r="S16">
        <v>5.58171117998728</v>
      </c>
      <c r="T16" s="1">
        <v>44606</v>
      </c>
      <c r="U16" s="13"/>
      <c r="V16" s="14" t="s">
        <v>34</v>
      </c>
      <c r="W16" s="16" t="s">
        <v>29</v>
      </c>
      <c r="X16" s="14"/>
      <c r="Y16" s="16"/>
      <c r="Z16" s="14"/>
      <c r="AA16" s="14"/>
    </row>
    <row r="17" ht="18.35" spans="1:27">
      <c r="A17" s="1">
        <v>44605</v>
      </c>
      <c r="B17" s="1">
        <v>44609</v>
      </c>
      <c r="C17">
        <v>4.4293302026882</v>
      </c>
      <c r="D17">
        <v>1.10733255067205</v>
      </c>
      <c r="E17">
        <v>2.53174491981557</v>
      </c>
      <c r="F17">
        <v>2.77828539169586</v>
      </c>
      <c r="G17">
        <v>3.64092418712549</v>
      </c>
      <c r="H17">
        <v>4.33740209651469</v>
      </c>
      <c r="I17">
        <v>5.11767332553651</v>
      </c>
      <c r="J17">
        <v>6.39405090262457</v>
      </c>
      <c r="K17">
        <v>6.8489124167868</v>
      </c>
      <c r="L17" s="1">
        <v>44607</v>
      </c>
      <c r="M17" s="6">
        <v>3</v>
      </c>
      <c r="N17" s="6">
        <v>0</v>
      </c>
      <c r="O17" s="6">
        <f t="shared" si="0"/>
        <v>3</v>
      </c>
      <c r="P17">
        <v>70.808</v>
      </c>
      <c r="Q17">
        <v>5.11767332553651</v>
      </c>
      <c r="R17">
        <v>6.39405090262457</v>
      </c>
      <c r="S17">
        <v>6.8489124167868</v>
      </c>
      <c r="T17" s="1">
        <v>44607</v>
      </c>
      <c r="U17" s="20" t="s">
        <v>46</v>
      </c>
      <c r="V17" s="14" t="s">
        <v>23</v>
      </c>
      <c r="W17" s="15">
        <v>44602</v>
      </c>
      <c r="X17" s="14" t="s">
        <v>47</v>
      </c>
      <c r="Y17" s="14" t="s">
        <v>29</v>
      </c>
      <c r="Z17" s="14" t="s">
        <v>29</v>
      </c>
      <c r="AA17" s="14" t="s">
        <v>29</v>
      </c>
    </row>
    <row r="18" ht="19.1" spans="1:27">
      <c r="A18" s="1">
        <v>44606</v>
      </c>
      <c r="B18" s="1">
        <v>44610</v>
      </c>
      <c r="C18">
        <v>2.91234236234851</v>
      </c>
      <c r="D18">
        <v>0.686445677851161</v>
      </c>
      <c r="E18">
        <v>1.72603865854349</v>
      </c>
      <c r="F18">
        <v>1.88239321551803</v>
      </c>
      <c r="G18">
        <v>2.42477086902286</v>
      </c>
      <c r="H18">
        <v>2.85859126852506</v>
      </c>
      <c r="I18">
        <v>3.34139636766949</v>
      </c>
      <c r="J18">
        <v>4.12569377653173</v>
      </c>
      <c r="K18">
        <v>4.4038898982093</v>
      </c>
      <c r="L18" s="1">
        <v>44608</v>
      </c>
      <c r="M18" s="6">
        <v>6</v>
      </c>
      <c r="N18" s="6">
        <v>2</v>
      </c>
      <c r="O18" s="6">
        <f t="shared" si="0"/>
        <v>8</v>
      </c>
      <c r="P18">
        <v>70.808</v>
      </c>
      <c r="Q18">
        <v>3.34139636766949</v>
      </c>
      <c r="R18">
        <v>4.12569377653173</v>
      </c>
      <c r="S18">
        <v>4.4038898982093</v>
      </c>
      <c r="T18" s="1">
        <v>44608</v>
      </c>
      <c r="U18" s="20"/>
      <c r="V18" s="14"/>
      <c r="W18" s="15"/>
      <c r="X18" s="14"/>
      <c r="Y18" s="14"/>
      <c r="Z18" s="14"/>
      <c r="AA18" s="14"/>
    </row>
    <row r="19" ht="19.1" spans="1:27">
      <c r="A19" s="1">
        <v>44607</v>
      </c>
      <c r="B19" s="1">
        <v>44611</v>
      </c>
      <c r="C19">
        <v>2.03194877183258</v>
      </c>
      <c r="D19">
        <v>0.454357558061487</v>
      </c>
      <c r="E19">
        <v>1.24116709838151</v>
      </c>
      <c r="F19">
        <v>1.34663865181645</v>
      </c>
      <c r="G19">
        <v>1.70989987320702</v>
      </c>
      <c r="H19">
        <v>1.99818514126708</v>
      </c>
      <c r="I19">
        <v>2.3172350712227</v>
      </c>
      <c r="J19">
        <v>2.83245933724968</v>
      </c>
      <c r="K19">
        <v>3.01448272370039</v>
      </c>
      <c r="L19" s="4">
        <v>44609</v>
      </c>
      <c r="M19" s="6">
        <v>3</v>
      </c>
      <c r="N19" s="6">
        <v>0</v>
      </c>
      <c r="O19" s="6">
        <f t="shared" si="0"/>
        <v>3</v>
      </c>
      <c r="P19">
        <v>70.808</v>
      </c>
      <c r="Q19">
        <v>2.3172350712227</v>
      </c>
      <c r="R19">
        <v>2.83245933724968</v>
      </c>
      <c r="S19">
        <v>3.01448272370039</v>
      </c>
      <c r="T19" s="4">
        <v>44609</v>
      </c>
      <c r="U19" s="20"/>
      <c r="V19" s="14" t="s">
        <v>28</v>
      </c>
      <c r="W19" s="16" t="s">
        <v>29</v>
      </c>
      <c r="X19" s="14"/>
      <c r="Y19" s="14"/>
      <c r="Z19" s="16"/>
      <c r="AA19" s="16"/>
    </row>
    <row r="20" ht="19.1" spans="1:27">
      <c r="A20" s="1">
        <v>44608</v>
      </c>
      <c r="B20" s="1">
        <v>44612</v>
      </c>
      <c r="C20">
        <v>1.99481837105071</v>
      </c>
      <c r="D20">
        <v>0.391216069233113</v>
      </c>
      <c r="E20">
        <v>1.30308158913685</v>
      </c>
      <c r="F20">
        <v>1.39779582644697</v>
      </c>
      <c r="G20">
        <v>1.71890060298675</v>
      </c>
      <c r="H20">
        <v>1.96930288733762</v>
      </c>
      <c r="I20">
        <v>2.24294654394911</v>
      </c>
      <c r="J20">
        <v>2.678893775694</v>
      </c>
      <c r="K20">
        <v>2.83148598971559</v>
      </c>
      <c r="L20" s="1">
        <v>44610</v>
      </c>
      <c r="M20" s="6">
        <v>3</v>
      </c>
      <c r="N20" s="6">
        <v>0</v>
      </c>
      <c r="O20" s="6">
        <f t="shared" si="0"/>
        <v>3</v>
      </c>
      <c r="P20">
        <v>70.808</v>
      </c>
      <c r="Q20">
        <v>2.24294654394911</v>
      </c>
      <c r="R20">
        <v>2.678893775694</v>
      </c>
      <c r="S20">
        <v>2.83148598971559</v>
      </c>
      <c r="T20" s="1">
        <v>44610</v>
      </c>
      <c r="U20" s="20"/>
      <c r="V20" s="14"/>
      <c r="W20" s="16"/>
      <c r="X20" s="14"/>
      <c r="Y20" s="14"/>
      <c r="Z20" s="16"/>
      <c r="AA20" s="16"/>
    </row>
    <row r="21" ht="19.1" spans="1:27">
      <c r="A21" s="1">
        <v>44609</v>
      </c>
      <c r="B21" s="1">
        <v>44613</v>
      </c>
      <c r="C21">
        <v>1.82870481117599</v>
      </c>
      <c r="D21">
        <v>0.333874292033106</v>
      </c>
      <c r="E21">
        <v>1.23381945684599</v>
      </c>
      <c r="F21">
        <v>1.316300456828</v>
      </c>
      <c r="G21">
        <v>1.59383256635841</v>
      </c>
      <c r="H21">
        <v>1.80842649482087</v>
      </c>
      <c r="I21">
        <v>2.04148866978501</v>
      </c>
      <c r="J21">
        <v>2.4102922060347</v>
      </c>
      <c r="K21">
        <v>2.53878098012767</v>
      </c>
      <c r="L21" s="1">
        <v>44611</v>
      </c>
      <c r="M21" s="6">
        <v>8</v>
      </c>
      <c r="N21" s="6">
        <v>0</v>
      </c>
      <c r="O21" s="6">
        <f t="shared" si="0"/>
        <v>8</v>
      </c>
      <c r="P21">
        <v>70.808</v>
      </c>
      <c r="Q21">
        <v>2.04148866978501</v>
      </c>
      <c r="R21">
        <v>2.4102922060347</v>
      </c>
      <c r="S21">
        <v>2.53878098012767</v>
      </c>
      <c r="T21" s="1">
        <v>44611</v>
      </c>
      <c r="U21" s="20"/>
      <c r="V21" s="21" t="s">
        <v>34</v>
      </c>
      <c r="W21" s="21" t="s">
        <v>29</v>
      </c>
      <c r="X21" s="21"/>
      <c r="Y21" s="21"/>
      <c r="Z21" s="21"/>
      <c r="AA21" s="21"/>
    </row>
    <row r="22" ht="18.35" spans="1:20">
      <c r="A22" s="1">
        <v>44610</v>
      </c>
      <c r="B22" s="1">
        <v>44614</v>
      </c>
      <c r="C22">
        <v>1.22581983769548</v>
      </c>
      <c r="D22">
        <v>0.245163967539095</v>
      </c>
      <c r="E22">
        <v>0.793285966273316</v>
      </c>
      <c r="F22">
        <v>0.852294187125496</v>
      </c>
      <c r="G22">
        <v>1.05278516414781</v>
      </c>
      <c r="H22">
        <v>1.2095148827992</v>
      </c>
      <c r="I22">
        <v>1.38109700884899</v>
      </c>
      <c r="J22">
        <v>1.65497462016446</v>
      </c>
      <c r="K22">
        <v>1.75096584145857</v>
      </c>
      <c r="L22" s="1">
        <v>44612</v>
      </c>
      <c r="M22" s="6">
        <v>6</v>
      </c>
      <c r="N22" s="6">
        <v>1</v>
      </c>
      <c r="O22" s="6">
        <f t="shared" si="0"/>
        <v>7</v>
      </c>
      <c r="P22">
        <v>70.808</v>
      </c>
      <c r="Q22">
        <v>1.38109700884899</v>
      </c>
      <c r="R22">
        <v>1.65497462016446</v>
      </c>
      <c r="S22">
        <v>1.75096584145857</v>
      </c>
      <c r="T22" s="1">
        <v>44612</v>
      </c>
    </row>
    <row r="23" spans="1:25">
      <c r="A23" s="1">
        <v>44611</v>
      </c>
      <c r="B23" s="1">
        <v>44615</v>
      </c>
      <c r="C23">
        <v>1.30172230584847</v>
      </c>
      <c r="D23">
        <v>0.237660890173616</v>
      </c>
      <c r="E23">
        <v>0.878266573451749</v>
      </c>
      <c r="F23">
        <v>0.936978814393592</v>
      </c>
      <c r="G23">
        <v>1.13453379175081</v>
      </c>
      <c r="H23">
        <v>1.28728764336867</v>
      </c>
      <c r="I23">
        <v>1.45318770003516</v>
      </c>
      <c r="J23">
        <v>1.71571218549505</v>
      </c>
      <c r="K23">
        <v>1.80717402354884</v>
      </c>
      <c r="L23" s="1">
        <v>44613</v>
      </c>
      <c r="M23" s="6">
        <v>3</v>
      </c>
      <c r="N23" s="6">
        <v>0</v>
      </c>
      <c r="O23" s="6">
        <f t="shared" si="0"/>
        <v>3</v>
      </c>
      <c r="P23">
        <v>70.808</v>
      </c>
      <c r="Q23">
        <v>1.45318770003516</v>
      </c>
      <c r="R23">
        <v>1.71571218549505</v>
      </c>
      <c r="S23">
        <v>1.80717402354884</v>
      </c>
      <c r="T23" s="1">
        <v>44613</v>
      </c>
      <c r="V23">
        <f>MEDIAN(P33:P60)</f>
        <v>83.402</v>
      </c>
      <c r="W23">
        <f>MEDIAN(Q33:Q60)</f>
        <v>0.860120500691165</v>
      </c>
      <c r="X23">
        <f>MEDIAN(R33:R60)</f>
        <v>0.970569756121825</v>
      </c>
      <c r="Y23">
        <f>MEDIAN(S33:S60)</f>
        <v>1.00845075563891</v>
      </c>
    </row>
    <row r="24" spans="1:25">
      <c r="A24" s="1">
        <v>44612</v>
      </c>
      <c r="B24" s="1">
        <v>44616</v>
      </c>
      <c r="C24">
        <v>1.47028773031479</v>
      </c>
      <c r="D24">
        <v>0.245047955052465</v>
      </c>
      <c r="E24">
        <v>1.02977145064884</v>
      </c>
      <c r="F24">
        <v>1.09173628041581</v>
      </c>
      <c r="G24">
        <v>1.29843798874359</v>
      </c>
      <c r="H24">
        <v>1.45669659233852</v>
      </c>
      <c r="I24">
        <v>1.62733119418898</v>
      </c>
      <c r="J24">
        <v>1.89520640577806</v>
      </c>
      <c r="K24">
        <v>1.98801391514152</v>
      </c>
      <c r="L24" s="1">
        <v>44614</v>
      </c>
      <c r="M24" s="6">
        <v>7</v>
      </c>
      <c r="N24" s="6">
        <v>1</v>
      </c>
      <c r="O24" s="6">
        <f t="shared" si="0"/>
        <v>8</v>
      </c>
      <c r="P24">
        <v>70.808</v>
      </c>
      <c r="Q24">
        <v>1.62733119418898</v>
      </c>
      <c r="R24">
        <v>1.89520640577806</v>
      </c>
      <c r="S24">
        <v>1.98801391514152</v>
      </c>
      <c r="T24" s="1">
        <v>44614</v>
      </c>
      <c r="V24">
        <f t="shared" ref="V24:Y24" si="1">ROUND(V23,3)</f>
        <v>83.402</v>
      </c>
      <c r="W24">
        <f t="shared" si="1"/>
        <v>0.86</v>
      </c>
      <c r="X24">
        <f t="shared" si="1"/>
        <v>0.971</v>
      </c>
      <c r="Y24">
        <f t="shared" si="1"/>
        <v>1.008</v>
      </c>
    </row>
    <row r="25" spans="1:28">
      <c r="A25" s="1">
        <v>44613</v>
      </c>
      <c r="B25" s="1">
        <v>44617</v>
      </c>
      <c r="C25">
        <v>1.5070538644996</v>
      </c>
      <c r="D25">
        <v>0.235362271387665</v>
      </c>
      <c r="E25">
        <v>1.08148787257689</v>
      </c>
      <c r="F25">
        <v>1.14191108173939</v>
      </c>
      <c r="G25">
        <v>1.34234435815774</v>
      </c>
      <c r="H25">
        <v>1.49481926115766</v>
      </c>
      <c r="I25">
        <v>1.65843382896597</v>
      </c>
      <c r="J25">
        <v>1.91393521822008</v>
      </c>
      <c r="K25">
        <v>2.00212646100334</v>
      </c>
      <c r="L25" s="1">
        <v>44615</v>
      </c>
      <c r="M25" s="6">
        <v>8</v>
      </c>
      <c r="N25" s="6">
        <v>1</v>
      </c>
      <c r="O25" s="6">
        <f t="shared" si="0"/>
        <v>9</v>
      </c>
      <c r="P25">
        <v>70.808</v>
      </c>
      <c r="Q25">
        <v>1.65843382896597</v>
      </c>
      <c r="R25">
        <v>1.91393521822008</v>
      </c>
      <c r="S25">
        <v>2.00212646100334</v>
      </c>
      <c r="T25" s="1">
        <v>44615</v>
      </c>
      <c r="V25">
        <v>83.402</v>
      </c>
      <c r="W25">
        <v>0.86</v>
      </c>
      <c r="X25">
        <v>0.971</v>
      </c>
      <c r="Y25">
        <v>1.008</v>
      </c>
      <c r="Z25" t="s">
        <v>48</v>
      </c>
      <c r="AA25" t="s">
        <v>49</v>
      </c>
      <c r="AB25" t="s">
        <v>50</v>
      </c>
    </row>
    <row r="26" spans="1:20">
      <c r="A26" s="1">
        <v>44614</v>
      </c>
      <c r="B26" s="1">
        <v>44618</v>
      </c>
      <c r="C26">
        <v>1.67721380519524</v>
      </c>
      <c r="D26">
        <v>0.232587706713366</v>
      </c>
      <c r="E26">
        <v>1.25262349216115</v>
      </c>
      <c r="F26">
        <v>1.31383522192245</v>
      </c>
      <c r="G26">
        <v>1.5150339553612</v>
      </c>
      <c r="H26">
        <v>1.66647477308769</v>
      </c>
      <c r="I26">
        <v>1.82769208751314</v>
      </c>
      <c r="J26">
        <v>2.07722781287141</v>
      </c>
      <c r="K26">
        <v>2.16281820769679</v>
      </c>
      <c r="L26" s="1">
        <v>44616</v>
      </c>
      <c r="M26" s="6">
        <v>8</v>
      </c>
      <c r="N26" s="6">
        <v>5</v>
      </c>
      <c r="O26" s="6">
        <f t="shared" si="0"/>
        <v>13</v>
      </c>
      <c r="P26">
        <v>70.808</v>
      </c>
      <c r="Q26">
        <v>1.82769208751314</v>
      </c>
      <c r="R26">
        <v>2.07722781287141</v>
      </c>
      <c r="S26">
        <v>2.16281820769679</v>
      </c>
      <c r="T26" s="1">
        <v>44616</v>
      </c>
    </row>
    <row r="27" spans="1:26">
      <c r="A27" s="1">
        <v>44615</v>
      </c>
      <c r="B27" s="1">
        <v>44619</v>
      </c>
      <c r="C27">
        <v>2.17960920222405</v>
      </c>
      <c r="D27">
        <v>0.24522519421693</v>
      </c>
      <c r="E27">
        <v>1.72561713123849</v>
      </c>
      <c r="F27">
        <v>1.79253269863878</v>
      </c>
      <c r="G27">
        <v>2.00958069811069</v>
      </c>
      <c r="H27">
        <v>2.17041946941464</v>
      </c>
      <c r="I27">
        <v>2.33962273298508</v>
      </c>
      <c r="J27">
        <v>2.59803474130716</v>
      </c>
      <c r="K27">
        <v>2.6858173710463</v>
      </c>
      <c r="L27" s="1">
        <v>44617</v>
      </c>
      <c r="M27" s="6">
        <v>9</v>
      </c>
      <c r="N27" s="6">
        <v>9</v>
      </c>
      <c r="O27" s="6">
        <f t="shared" si="0"/>
        <v>18</v>
      </c>
      <c r="P27">
        <v>70.808</v>
      </c>
      <c r="Q27">
        <v>2.33962273298508</v>
      </c>
      <c r="R27">
        <v>2.59803474130716</v>
      </c>
      <c r="S27">
        <v>2.6858173710463</v>
      </c>
      <c r="T27" s="1">
        <v>44617</v>
      </c>
      <c r="Z27" t="str">
        <f>Z25&amp;W25&amp;AB25&amp;Y25&amp;AA25</f>
        <v>(0.86~1.008)</v>
      </c>
    </row>
    <row r="28" spans="1:20">
      <c r="A28" s="1">
        <v>44616</v>
      </c>
      <c r="B28" s="1">
        <v>44620</v>
      </c>
      <c r="C28">
        <v>2.32130687540492</v>
      </c>
      <c r="D28">
        <v>0.224409205872651</v>
      </c>
      <c r="E28">
        <v>1.90236700375632</v>
      </c>
      <c r="F28">
        <v>1.96492518288161</v>
      </c>
      <c r="G28">
        <v>2.16626389897264</v>
      </c>
      <c r="H28">
        <v>2.31407940846436</v>
      </c>
      <c r="I28">
        <v>2.46847273649926</v>
      </c>
      <c r="J28">
        <v>2.70234328114028</v>
      </c>
      <c r="K28">
        <v>2.78131497690999</v>
      </c>
      <c r="L28" s="1">
        <v>44618</v>
      </c>
      <c r="M28" s="6">
        <v>26</v>
      </c>
      <c r="N28" s="6">
        <v>4</v>
      </c>
      <c r="O28" s="6">
        <f t="shared" si="0"/>
        <v>30</v>
      </c>
      <c r="P28">
        <v>70.808</v>
      </c>
      <c r="Q28">
        <v>2.46847273649926</v>
      </c>
      <c r="R28">
        <v>2.70234328114028</v>
      </c>
      <c r="S28">
        <v>2.78131497690999</v>
      </c>
      <c r="T28" s="1">
        <v>44618</v>
      </c>
    </row>
    <row r="29" spans="1:20">
      <c r="A29" s="1">
        <v>44617</v>
      </c>
      <c r="B29" s="1">
        <v>44621</v>
      </c>
      <c r="C29">
        <v>2.01756699625418</v>
      </c>
      <c r="D29">
        <v>0.179739153686804</v>
      </c>
      <c r="E29">
        <v>1.68068718831889</v>
      </c>
      <c r="F29">
        <v>1.73130152490606</v>
      </c>
      <c r="G29">
        <v>1.89360242171129</v>
      </c>
      <c r="H29">
        <v>2.01223203498478</v>
      </c>
      <c r="I29">
        <v>2.1357168765654</v>
      </c>
      <c r="J29">
        <v>2.32203123349311</v>
      </c>
      <c r="K29">
        <v>2.38476189894429</v>
      </c>
      <c r="L29" s="1">
        <v>44619</v>
      </c>
      <c r="M29" s="6">
        <v>30</v>
      </c>
      <c r="N29" s="6">
        <v>6</v>
      </c>
      <c r="O29" s="6">
        <f t="shared" si="0"/>
        <v>36</v>
      </c>
      <c r="P29">
        <v>70.808</v>
      </c>
      <c r="Q29">
        <v>2.1357168765654</v>
      </c>
      <c r="R29">
        <v>2.32203123349311</v>
      </c>
      <c r="S29">
        <v>2.38476189894429</v>
      </c>
      <c r="T29" s="1">
        <v>44619</v>
      </c>
    </row>
    <row r="30" spans="1:20">
      <c r="A30" s="1">
        <v>44618</v>
      </c>
      <c r="B30" s="1">
        <v>44622</v>
      </c>
      <c r="C30">
        <v>1.68214686516616</v>
      </c>
      <c r="D30">
        <v>0.143193850466805</v>
      </c>
      <c r="E30">
        <v>1.41320951113268</v>
      </c>
      <c r="F30">
        <v>1.45374460399909</v>
      </c>
      <c r="G30">
        <v>1.58347801835124</v>
      </c>
      <c r="H30">
        <v>1.67808545788593</v>
      </c>
      <c r="I30">
        <v>1.77638902044233</v>
      </c>
      <c r="J30">
        <v>1.9244034604125</v>
      </c>
      <c r="K30">
        <v>1.97416274231612</v>
      </c>
      <c r="L30" s="1">
        <v>44620</v>
      </c>
      <c r="M30" s="6">
        <v>23</v>
      </c>
      <c r="N30" s="6">
        <v>5</v>
      </c>
      <c r="O30" s="6">
        <f t="shared" si="0"/>
        <v>28</v>
      </c>
      <c r="P30">
        <v>70.808</v>
      </c>
      <c r="Q30">
        <v>1.77638902044233</v>
      </c>
      <c r="R30">
        <v>1.9244034604125</v>
      </c>
      <c r="S30">
        <v>1.97416274231612</v>
      </c>
      <c r="T30" s="1">
        <v>44620</v>
      </c>
    </row>
    <row r="31" spans="1:20">
      <c r="A31" s="1">
        <v>44619</v>
      </c>
      <c r="B31" s="1">
        <v>44623</v>
      </c>
      <c r="C31">
        <v>1.44036898786511</v>
      </c>
      <c r="D31">
        <v>0.119616133763704</v>
      </c>
      <c r="E31">
        <v>1.21547127711191</v>
      </c>
      <c r="F31">
        <v>1.24942501515805</v>
      </c>
      <c r="G31">
        <v>1.35798654554387</v>
      </c>
      <c r="H31">
        <v>1.43705915143226</v>
      </c>
      <c r="I31">
        <v>1.51914387610259</v>
      </c>
      <c r="J31">
        <v>1.6426035042982</v>
      </c>
      <c r="K31">
        <v>1.6840745824377</v>
      </c>
      <c r="L31" s="1">
        <v>44621</v>
      </c>
      <c r="M31" s="6">
        <v>25</v>
      </c>
      <c r="N31" s="6">
        <v>0</v>
      </c>
      <c r="O31" s="6">
        <f t="shared" si="0"/>
        <v>25</v>
      </c>
      <c r="P31" s="7">
        <v>65.967</v>
      </c>
      <c r="Q31">
        <v>1.51914387610259</v>
      </c>
      <c r="R31">
        <v>1.6426035042982</v>
      </c>
      <c r="S31">
        <v>1.6840745824377</v>
      </c>
      <c r="T31" s="1">
        <v>44621</v>
      </c>
    </row>
    <row r="32" spans="1:20">
      <c r="A32" s="1">
        <v>44620</v>
      </c>
      <c r="B32" s="1">
        <v>44624</v>
      </c>
      <c r="C32">
        <v>1.17912489788976</v>
      </c>
      <c r="D32">
        <v>0.100739438591661</v>
      </c>
      <c r="E32">
        <v>0.989953108901304</v>
      </c>
      <c r="F32">
        <v>1.01845860028663</v>
      </c>
      <c r="G32">
        <v>1.10970458496914</v>
      </c>
      <c r="H32">
        <v>1.17625722512048</v>
      </c>
      <c r="I32">
        <v>1.24541962256201</v>
      </c>
      <c r="J32">
        <v>1.34957344699679</v>
      </c>
      <c r="K32">
        <v>1.38459192722963</v>
      </c>
      <c r="L32" s="1">
        <v>44622</v>
      </c>
      <c r="M32" s="6">
        <v>23</v>
      </c>
      <c r="N32" s="6">
        <v>2</v>
      </c>
      <c r="O32" s="6">
        <f t="shared" si="0"/>
        <v>25</v>
      </c>
      <c r="P32" s="7">
        <v>65.967</v>
      </c>
      <c r="Q32">
        <v>1.24541962256201</v>
      </c>
      <c r="R32">
        <v>1.34957344699679</v>
      </c>
      <c r="S32">
        <v>1.38459192722963</v>
      </c>
      <c r="T32" s="1">
        <v>44622</v>
      </c>
    </row>
    <row r="33" spans="1:20">
      <c r="A33" s="1">
        <v>44621</v>
      </c>
      <c r="B33" s="1">
        <v>44625</v>
      </c>
      <c r="C33">
        <v>0.951074438666006</v>
      </c>
      <c r="D33">
        <v>0.0868208206539892</v>
      </c>
      <c r="E33">
        <v>0.788535227637414</v>
      </c>
      <c r="F33">
        <v>0.812912569285701</v>
      </c>
      <c r="G33">
        <v>0.891164447497244</v>
      </c>
      <c r="H33">
        <v>0.948433873826181</v>
      </c>
      <c r="I33">
        <v>1.0081064459357</v>
      </c>
      <c r="J33">
        <v>1.09824389363285</v>
      </c>
      <c r="K33">
        <v>1.12861817647526</v>
      </c>
      <c r="L33" s="1">
        <v>44623</v>
      </c>
      <c r="M33" s="6">
        <v>20</v>
      </c>
      <c r="N33" s="6">
        <v>1</v>
      </c>
      <c r="O33" s="6">
        <f t="shared" si="0"/>
        <v>21</v>
      </c>
      <c r="P33" s="7">
        <v>65.967</v>
      </c>
      <c r="Q33">
        <v>1.0081064459357</v>
      </c>
      <c r="R33">
        <v>1.09824389363285</v>
      </c>
      <c r="S33">
        <v>1.12861817647526</v>
      </c>
      <c r="T33" s="1">
        <v>44623</v>
      </c>
    </row>
    <row r="34" spans="1:20">
      <c r="A34" s="1">
        <v>44622</v>
      </c>
      <c r="B34" s="1">
        <v>44626</v>
      </c>
      <c r="C34">
        <v>0.851313792608503</v>
      </c>
      <c r="D34">
        <v>0.0815410727531733</v>
      </c>
      <c r="E34">
        <v>0.69901720680307</v>
      </c>
      <c r="F34">
        <v>0.721775364934068</v>
      </c>
      <c r="G34">
        <v>0.794989007625826</v>
      </c>
      <c r="H34">
        <v>0.848711806634739</v>
      </c>
      <c r="I34">
        <v>0.904802697855206</v>
      </c>
      <c r="J34">
        <v>0.989728243023592</v>
      </c>
      <c r="K34">
        <v>1.01839552959391</v>
      </c>
      <c r="L34" s="1">
        <v>44624</v>
      </c>
      <c r="M34" s="6">
        <v>17</v>
      </c>
      <c r="N34" s="6">
        <v>0</v>
      </c>
      <c r="O34" s="6">
        <f t="shared" si="0"/>
        <v>17</v>
      </c>
      <c r="P34" s="7">
        <v>65.967</v>
      </c>
      <c r="Q34">
        <v>0.904802697855206</v>
      </c>
      <c r="R34">
        <v>0.989728243023592</v>
      </c>
      <c r="S34">
        <v>1.01839552959391</v>
      </c>
      <c r="T34" s="1">
        <v>44624</v>
      </c>
    </row>
    <row r="35" spans="1:20">
      <c r="A35" s="1">
        <v>44623</v>
      </c>
      <c r="B35" s="1">
        <v>44627</v>
      </c>
      <c r="C35">
        <v>0.833626188106498</v>
      </c>
      <c r="D35">
        <v>0.0821396290185827</v>
      </c>
      <c r="E35">
        <v>0.680432713486558</v>
      </c>
      <c r="F35">
        <v>0.703273713400068</v>
      </c>
      <c r="G35">
        <v>0.776852387768361</v>
      </c>
      <c r="H35">
        <v>0.830929926377243</v>
      </c>
      <c r="I35">
        <v>0.887461395736829</v>
      </c>
      <c r="J35">
        <v>0.973176309143062</v>
      </c>
      <c r="K35">
        <v>1.00214040864759</v>
      </c>
      <c r="L35" s="1">
        <v>44625</v>
      </c>
      <c r="M35" s="6">
        <v>17</v>
      </c>
      <c r="N35" s="6">
        <v>0</v>
      </c>
      <c r="O35" s="6">
        <f t="shared" ref="O35:O60" si="2">M35+N35</f>
        <v>17</v>
      </c>
      <c r="P35" s="7">
        <v>65.967</v>
      </c>
      <c r="Q35">
        <v>0.887461395736829</v>
      </c>
      <c r="R35">
        <v>0.973176309143062</v>
      </c>
      <c r="S35">
        <v>1.00214040864759</v>
      </c>
      <c r="T35" s="1">
        <v>44625</v>
      </c>
    </row>
    <row r="36" spans="1:20">
      <c r="A36" s="1">
        <v>44624</v>
      </c>
      <c r="B36" s="1">
        <v>44628</v>
      </c>
      <c r="C36">
        <v>0.777907528952555</v>
      </c>
      <c r="D36">
        <v>0.081546866697278</v>
      </c>
      <c r="E36">
        <v>0.626322617097727</v>
      </c>
      <c r="F36">
        <v>0.64880757324906</v>
      </c>
      <c r="G36">
        <v>0.721463217920435</v>
      </c>
      <c r="H36">
        <v>0.775059913858122</v>
      </c>
      <c r="I36">
        <v>0.831248385138636</v>
      </c>
      <c r="J36">
        <v>0.91672150095186</v>
      </c>
      <c r="K36">
        <v>0.945672945506056</v>
      </c>
      <c r="L36" s="1">
        <v>44626</v>
      </c>
      <c r="M36" s="6">
        <v>19</v>
      </c>
      <c r="N36" s="6">
        <v>0</v>
      </c>
      <c r="O36" s="6">
        <f t="shared" si="2"/>
        <v>19</v>
      </c>
      <c r="P36" s="7">
        <v>65.967</v>
      </c>
      <c r="Q36">
        <v>0.831248385138636</v>
      </c>
      <c r="R36">
        <v>0.91672150095186</v>
      </c>
      <c r="S36">
        <v>0.945672945506056</v>
      </c>
      <c r="T36" s="1">
        <v>44626</v>
      </c>
    </row>
    <row r="37" spans="1:20">
      <c r="A37" s="1">
        <v>44625</v>
      </c>
      <c r="B37" s="1">
        <v>44629</v>
      </c>
      <c r="C37">
        <v>0.685390222968783</v>
      </c>
      <c r="D37">
        <v>0.0791420459461929</v>
      </c>
      <c r="E37">
        <v>0.539102888792396</v>
      </c>
      <c r="F37">
        <v>0.560611621926748</v>
      </c>
      <c r="G37">
        <v>0.630480681438811</v>
      </c>
      <c r="H37">
        <v>0.682346462787028</v>
      </c>
      <c r="I37">
        <v>0.736982727077275</v>
      </c>
      <c r="J37">
        <v>0.820552072558728</v>
      </c>
      <c r="K37">
        <v>0.848972065330862</v>
      </c>
      <c r="L37" s="1">
        <v>44627</v>
      </c>
      <c r="M37" s="6">
        <v>13</v>
      </c>
      <c r="N37" s="6">
        <v>0</v>
      </c>
      <c r="O37" s="6">
        <f t="shared" si="2"/>
        <v>13</v>
      </c>
      <c r="P37" s="7">
        <v>65.967</v>
      </c>
      <c r="Q37">
        <v>0.736982727077275</v>
      </c>
      <c r="R37">
        <v>0.820552072558728</v>
      </c>
      <c r="S37">
        <v>0.848972065330862</v>
      </c>
      <c r="T37" s="1">
        <v>44627</v>
      </c>
    </row>
    <row r="38" spans="1:20">
      <c r="A38" s="1">
        <v>44626</v>
      </c>
      <c r="B38" s="1">
        <v>44630</v>
      </c>
      <c r="C38">
        <v>0.712929941437129</v>
      </c>
      <c r="D38">
        <v>0.0846092178074803</v>
      </c>
      <c r="E38">
        <v>0.556804199115771</v>
      </c>
      <c r="F38">
        <v>0.57969798782806</v>
      </c>
      <c r="G38">
        <v>0.654185877351303</v>
      </c>
      <c r="H38">
        <v>0.709585660498411</v>
      </c>
      <c r="I38">
        <v>0.768029530900791</v>
      </c>
      <c r="J38">
        <v>0.857570361318754</v>
      </c>
      <c r="K38">
        <v>0.88805755496731</v>
      </c>
      <c r="L38" s="1">
        <v>44628</v>
      </c>
      <c r="M38" s="6">
        <v>6</v>
      </c>
      <c r="N38" s="6">
        <v>0</v>
      </c>
      <c r="O38" s="6">
        <f t="shared" si="2"/>
        <v>6</v>
      </c>
      <c r="P38" s="7">
        <v>65.967</v>
      </c>
      <c r="Q38">
        <v>0.768029530900791</v>
      </c>
      <c r="R38">
        <v>0.857570361318754</v>
      </c>
      <c r="S38">
        <v>0.88805755496731</v>
      </c>
      <c r="T38" s="1">
        <v>44628</v>
      </c>
    </row>
    <row r="39" spans="1:20">
      <c r="A39" s="1">
        <v>44627</v>
      </c>
      <c r="B39" s="1">
        <v>44631</v>
      </c>
      <c r="C39">
        <v>0.728202939391762</v>
      </c>
      <c r="D39">
        <v>0.0903224583145387</v>
      </c>
      <c r="E39">
        <v>0.562011654905558</v>
      </c>
      <c r="F39">
        <v>0.586271880123971</v>
      </c>
      <c r="G39">
        <v>0.66541901947706</v>
      </c>
      <c r="H39">
        <v>0.724471989049035</v>
      </c>
      <c r="I39">
        <v>0.786921132418195</v>
      </c>
      <c r="J39">
        <v>0.882861609964597</v>
      </c>
      <c r="K39">
        <v>0.915592759703388</v>
      </c>
      <c r="L39" s="1">
        <v>44629</v>
      </c>
      <c r="M39" s="6">
        <v>15</v>
      </c>
      <c r="N39" s="6">
        <v>0</v>
      </c>
      <c r="O39" s="6">
        <f t="shared" si="2"/>
        <v>15</v>
      </c>
      <c r="P39" s="7">
        <v>65.967</v>
      </c>
      <c r="Q39">
        <v>0.786921132418195</v>
      </c>
      <c r="R39">
        <v>0.882861609964597</v>
      </c>
      <c r="S39">
        <v>0.915592759703388</v>
      </c>
      <c r="T39" s="1">
        <v>44629</v>
      </c>
    </row>
    <row r="40" spans="1:20">
      <c r="A40" s="1">
        <v>44628</v>
      </c>
      <c r="B40" s="1">
        <v>44632</v>
      </c>
      <c r="C40">
        <v>0.928740445060089</v>
      </c>
      <c r="D40">
        <v>0.107241709192547</v>
      </c>
      <c r="E40">
        <v>0.730513275636607</v>
      </c>
      <c r="F40">
        <v>0.759658760521626</v>
      </c>
      <c r="G40">
        <v>0.854335076658862</v>
      </c>
      <c r="H40">
        <v>0.924615987063571</v>
      </c>
      <c r="I40">
        <v>0.998651050174845</v>
      </c>
      <c r="J40">
        <v>1.11189198725684</v>
      </c>
      <c r="K40">
        <v>1.15040259895111</v>
      </c>
      <c r="L40" s="4">
        <v>44630</v>
      </c>
      <c r="M40" s="6">
        <v>9</v>
      </c>
      <c r="N40" s="6">
        <v>2</v>
      </c>
      <c r="O40" s="6">
        <f t="shared" si="2"/>
        <v>11</v>
      </c>
      <c r="P40" s="7">
        <v>65.967</v>
      </c>
      <c r="Q40">
        <v>0.998651050174845</v>
      </c>
      <c r="R40">
        <v>1.11189198725684</v>
      </c>
      <c r="S40">
        <v>1.15040259895111</v>
      </c>
      <c r="T40" s="4">
        <v>44630</v>
      </c>
    </row>
    <row r="41" spans="1:20">
      <c r="A41" s="1">
        <v>44629</v>
      </c>
      <c r="B41" s="1">
        <v>44633</v>
      </c>
      <c r="C41">
        <v>1.69006326149693</v>
      </c>
      <c r="D41">
        <v>0.149381899104842</v>
      </c>
      <c r="E41">
        <v>1.40997929403723</v>
      </c>
      <c r="F41">
        <v>1.45208403676304</v>
      </c>
      <c r="G41">
        <v>1.58705248250602</v>
      </c>
      <c r="H41">
        <v>1.68566409849799</v>
      </c>
      <c r="I41">
        <v>1.78827927973047</v>
      </c>
      <c r="J41">
        <v>1.9430490217991</v>
      </c>
      <c r="K41">
        <v>1.99514483376651</v>
      </c>
      <c r="L41" s="1">
        <v>44631</v>
      </c>
      <c r="M41" s="6">
        <v>27</v>
      </c>
      <c r="N41" s="6">
        <v>2</v>
      </c>
      <c r="O41" s="6">
        <f t="shared" si="2"/>
        <v>29</v>
      </c>
      <c r="P41" s="7">
        <v>65.967</v>
      </c>
      <c r="Q41">
        <v>1.78827927973047</v>
      </c>
      <c r="R41">
        <v>1.9430490217991</v>
      </c>
      <c r="S41">
        <v>1.99514483376651</v>
      </c>
      <c r="T41" s="1">
        <v>44631</v>
      </c>
    </row>
    <row r="42" spans="1:20">
      <c r="A42" s="1">
        <v>44630</v>
      </c>
      <c r="B42" s="1">
        <v>44634</v>
      </c>
      <c r="C42">
        <v>2.50918393369354</v>
      </c>
      <c r="D42">
        <v>0.173980602548125</v>
      </c>
      <c r="E42">
        <v>2.17975383009801</v>
      </c>
      <c r="F42">
        <v>2.2300317987892</v>
      </c>
      <c r="G42">
        <v>2.38974749741938</v>
      </c>
      <c r="H42">
        <v>2.50516395322686</v>
      </c>
      <c r="I42">
        <v>2.62423857806771</v>
      </c>
      <c r="J42">
        <v>2.80204891343269</v>
      </c>
      <c r="K42">
        <v>2.86145786434389</v>
      </c>
      <c r="L42" s="1">
        <v>44632</v>
      </c>
      <c r="M42" s="6">
        <v>60</v>
      </c>
      <c r="N42" s="6">
        <v>6</v>
      </c>
      <c r="O42" s="6">
        <f t="shared" si="2"/>
        <v>66</v>
      </c>
      <c r="P42" s="7">
        <v>65.967</v>
      </c>
      <c r="Q42">
        <v>2.62423857806771</v>
      </c>
      <c r="R42">
        <v>2.80204891343269</v>
      </c>
      <c r="S42">
        <v>2.86145786434389</v>
      </c>
      <c r="T42" s="1">
        <v>44632</v>
      </c>
    </row>
    <row r="43" spans="1:20">
      <c r="A43" s="1">
        <v>44631</v>
      </c>
      <c r="B43" s="1">
        <v>44635</v>
      </c>
      <c r="C43">
        <v>2.27526740291637</v>
      </c>
      <c r="D43">
        <v>0.143044836039904</v>
      </c>
      <c r="E43">
        <v>2.00351729137138</v>
      </c>
      <c r="F43">
        <v>2.04520213640054</v>
      </c>
      <c r="G43">
        <v>2.17722106145665</v>
      </c>
      <c r="H43">
        <v>2.27227038881082</v>
      </c>
      <c r="I43">
        <v>2.37004692305949</v>
      </c>
      <c r="J43">
        <v>2.51555595469669</v>
      </c>
      <c r="K43">
        <v>2.5640484465829</v>
      </c>
      <c r="L43" s="1">
        <v>44633</v>
      </c>
      <c r="M43" s="6">
        <v>75</v>
      </c>
      <c r="N43" s="6">
        <v>11</v>
      </c>
      <c r="O43" s="6">
        <f t="shared" si="2"/>
        <v>86</v>
      </c>
      <c r="P43" s="7">
        <v>65.967</v>
      </c>
      <c r="Q43">
        <v>2.37004692305949</v>
      </c>
      <c r="R43">
        <v>2.51555595469669</v>
      </c>
      <c r="S43">
        <v>2.5640484465829</v>
      </c>
      <c r="T43" s="1">
        <v>44633</v>
      </c>
    </row>
    <row r="44" spans="1:20">
      <c r="A44" s="1">
        <v>44632</v>
      </c>
      <c r="B44" s="1">
        <v>44636</v>
      </c>
      <c r="C44">
        <v>2.17043289796094</v>
      </c>
      <c r="D44">
        <v>0.118760804293254</v>
      </c>
      <c r="E44">
        <v>1.94388066631902</v>
      </c>
      <c r="F44">
        <v>1.97885229219509</v>
      </c>
      <c r="G44">
        <v>2.08919319184828</v>
      </c>
      <c r="H44">
        <v>2.1682671820005</v>
      </c>
      <c r="I44">
        <v>2.24931186527852</v>
      </c>
      <c r="J44">
        <v>2.36940106386768</v>
      </c>
      <c r="K44">
        <v>2.40929224873263</v>
      </c>
      <c r="L44" s="1">
        <v>44634</v>
      </c>
      <c r="M44" s="6">
        <v>39</v>
      </c>
      <c r="N44" s="6">
        <v>21</v>
      </c>
      <c r="O44" s="6">
        <f t="shared" si="2"/>
        <v>60</v>
      </c>
      <c r="P44" s="7">
        <v>83.402</v>
      </c>
      <c r="Q44">
        <v>2.24931186527852</v>
      </c>
      <c r="R44">
        <v>2.36940106386768</v>
      </c>
      <c r="S44">
        <v>2.40929224873263</v>
      </c>
      <c r="T44" s="1">
        <v>44634</v>
      </c>
    </row>
    <row r="45" spans="1:20">
      <c r="A45" s="1">
        <v>44633</v>
      </c>
      <c r="B45" s="1">
        <v>44637</v>
      </c>
      <c r="C45">
        <v>1.9378483404885</v>
      </c>
      <c r="D45">
        <v>0.0973805431214126</v>
      </c>
      <c r="E45">
        <v>1.75166235303243</v>
      </c>
      <c r="F45">
        <v>1.78050152123209</v>
      </c>
      <c r="G45">
        <v>1.87130740738382</v>
      </c>
      <c r="H45">
        <v>1.93621739933989</v>
      </c>
      <c r="I45">
        <v>2.00261144640727</v>
      </c>
      <c r="J45">
        <v>2.10075851465165</v>
      </c>
      <c r="K45">
        <v>2.13330253604007</v>
      </c>
      <c r="L45" s="1">
        <v>44635</v>
      </c>
      <c r="M45" s="6">
        <v>55</v>
      </c>
      <c r="N45" s="6">
        <v>37</v>
      </c>
      <c r="O45" s="6">
        <f t="shared" si="2"/>
        <v>92</v>
      </c>
      <c r="P45" s="7">
        <v>83.402</v>
      </c>
      <c r="Q45">
        <v>2.00261144640727</v>
      </c>
      <c r="R45">
        <v>2.10075851465165</v>
      </c>
      <c r="S45">
        <v>2.13330253604007</v>
      </c>
      <c r="T45" s="1">
        <v>44635</v>
      </c>
    </row>
    <row r="46" spans="1:20">
      <c r="A46" s="1">
        <v>44634</v>
      </c>
      <c r="B46" s="1">
        <v>44638</v>
      </c>
      <c r="C46">
        <v>1.65215114422069</v>
      </c>
      <c r="D46">
        <v>0.0792145842160905</v>
      </c>
      <c r="E46">
        <v>1.50052145018625</v>
      </c>
      <c r="F46">
        <v>1.52404945060016</v>
      </c>
      <c r="G46">
        <v>1.59805412432473</v>
      </c>
      <c r="H46">
        <v>1.65088530063008</v>
      </c>
      <c r="I46">
        <v>1.70486830856913</v>
      </c>
      <c r="J46">
        <v>1.78457079185416</v>
      </c>
      <c r="K46">
        <v>1.81097431391272</v>
      </c>
      <c r="L46" s="1">
        <v>44636</v>
      </c>
      <c r="M46" s="6">
        <v>71</v>
      </c>
      <c r="N46" s="6">
        <v>20</v>
      </c>
      <c r="O46" s="6">
        <f t="shared" si="2"/>
        <v>91</v>
      </c>
      <c r="P46" s="7">
        <v>83.402</v>
      </c>
      <c r="Q46">
        <v>1.70486830856913</v>
      </c>
      <c r="R46">
        <v>1.78457079185416</v>
      </c>
      <c r="S46">
        <v>1.81097431391272</v>
      </c>
      <c r="T46" s="1">
        <v>44636</v>
      </c>
    </row>
    <row r="47" spans="1:20">
      <c r="A47" s="1">
        <v>44635</v>
      </c>
      <c r="B47" s="1">
        <v>44639</v>
      </c>
      <c r="C47">
        <v>1.32895332664034</v>
      </c>
      <c r="D47">
        <v>0.064387999063855</v>
      </c>
      <c r="E47">
        <v>1.20573539395775</v>
      </c>
      <c r="F47">
        <v>1.2248474624671</v>
      </c>
      <c r="G47">
        <v>1.28497613301999</v>
      </c>
      <c r="H47">
        <v>1.32791360183402</v>
      </c>
      <c r="I47">
        <v>1.37179715085734</v>
      </c>
      <c r="J47">
        <v>1.43660582569371</v>
      </c>
      <c r="K47">
        <v>1.45807975429069</v>
      </c>
      <c r="L47" s="1">
        <v>44637</v>
      </c>
      <c r="M47" s="6">
        <v>69</v>
      </c>
      <c r="N47" s="6">
        <v>36</v>
      </c>
      <c r="O47" s="6">
        <f t="shared" si="2"/>
        <v>105</v>
      </c>
      <c r="P47" s="7">
        <v>83.402</v>
      </c>
      <c r="Q47">
        <v>1.37179715085734</v>
      </c>
      <c r="R47">
        <v>1.43660582569371</v>
      </c>
      <c r="S47">
        <v>1.45807975429069</v>
      </c>
      <c r="T47" s="1">
        <v>44637</v>
      </c>
    </row>
    <row r="48" spans="1:20">
      <c r="A48" s="1">
        <v>44636</v>
      </c>
      <c r="B48" s="1">
        <v>44640</v>
      </c>
      <c r="C48">
        <v>1.18681218645143</v>
      </c>
      <c r="D48">
        <v>0.0571005279437716</v>
      </c>
      <c r="E48">
        <v>1.07752155995703</v>
      </c>
      <c r="F48">
        <v>1.09447776292254</v>
      </c>
      <c r="G48">
        <v>1.14781562956543</v>
      </c>
      <c r="H48">
        <v>1.18589656203104</v>
      </c>
      <c r="I48">
        <v>1.22481065086488</v>
      </c>
      <c r="J48">
        <v>1.28226992197336</v>
      </c>
      <c r="K48">
        <v>1.30130607873389</v>
      </c>
      <c r="L48" s="1">
        <v>44638</v>
      </c>
      <c r="M48" s="6">
        <v>46</v>
      </c>
      <c r="N48" s="6">
        <v>31</v>
      </c>
      <c r="O48" s="6">
        <f t="shared" si="2"/>
        <v>77</v>
      </c>
      <c r="P48" s="7">
        <v>83.402</v>
      </c>
      <c r="Q48">
        <v>1.22481065086488</v>
      </c>
      <c r="R48">
        <v>1.28226992197336</v>
      </c>
      <c r="S48">
        <v>1.30130607873389</v>
      </c>
      <c r="T48" s="1">
        <v>44638</v>
      </c>
    </row>
    <row r="49" spans="1:20">
      <c r="A49" s="1">
        <v>44637</v>
      </c>
      <c r="B49" s="1">
        <v>44641</v>
      </c>
      <c r="C49">
        <v>0.983524826837437</v>
      </c>
      <c r="D49">
        <v>0.0501902911481438</v>
      </c>
      <c r="E49">
        <v>0.887601580888989</v>
      </c>
      <c r="F49">
        <v>0.902450695438382</v>
      </c>
      <c r="G49">
        <v>0.949222769791871</v>
      </c>
      <c r="H49">
        <v>0.982671204524954</v>
      </c>
      <c r="I49">
        <v>1.01689638426078</v>
      </c>
      <c r="J49">
        <v>1.06751077748229</v>
      </c>
      <c r="K49">
        <v>1.08429897824398</v>
      </c>
      <c r="L49" s="1">
        <v>44639</v>
      </c>
      <c r="M49" s="6">
        <v>49</v>
      </c>
      <c r="N49" s="6">
        <v>17</v>
      </c>
      <c r="O49" s="6">
        <f t="shared" si="2"/>
        <v>66</v>
      </c>
      <c r="P49" s="7">
        <v>83.402</v>
      </c>
      <c r="Q49">
        <v>1.01689638426078</v>
      </c>
      <c r="R49">
        <v>1.06751077748229</v>
      </c>
      <c r="S49">
        <v>1.08429897824398</v>
      </c>
      <c r="T49" s="1">
        <v>44639</v>
      </c>
    </row>
    <row r="50" spans="1:20">
      <c r="A50" s="1">
        <v>44638</v>
      </c>
      <c r="B50" s="1">
        <v>44642</v>
      </c>
      <c r="C50">
        <v>0.802723105995176</v>
      </c>
      <c r="D50">
        <v>0.0448036347302558</v>
      </c>
      <c r="E50">
        <v>0.717301591704229</v>
      </c>
      <c r="F50">
        <v>0.730476507274982</v>
      </c>
      <c r="G50">
        <v>0.77206640315571</v>
      </c>
      <c r="H50">
        <v>0.801889695041828</v>
      </c>
      <c r="I50">
        <v>0.83247135178635</v>
      </c>
      <c r="J50">
        <v>0.877812587866257</v>
      </c>
      <c r="K50">
        <v>0.892880639374766</v>
      </c>
      <c r="L50" s="1">
        <v>44640</v>
      </c>
      <c r="M50" s="6">
        <v>33</v>
      </c>
      <c r="N50" s="6">
        <v>11</v>
      </c>
      <c r="O50" s="6">
        <f t="shared" si="2"/>
        <v>44</v>
      </c>
      <c r="P50" s="7">
        <v>83.402</v>
      </c>
      <c r="Q50">
        <v>0.83247135178635</v>
      </c>
      <c r="R50">
        <v>0.877812587866257</v>
      </c>
      <c r="S50">
        <v>0.892880639374766</v>
      </c>
      <c r="T50" s="1">
        <v>44640</v>
      </c>
    </row>
    <row r="51" spans="1:20">
      <c r="A51" s="1">
        <v>44639</v>
      </c>
      <c r="B51" s="1">
        <v>44643</v>
      </c>
      <c r="C51">
        <v>0.607008640684423</v>
      </c>
      <c r="D51">
        <v>0.0396813962021705</v>
      </c>
      <c r="E51">
        <v>0.531719879124594</v>
      </c>
      <c r="F51">
        <v>0.543246232055734</v>
      </c>
      <c r="G51">
        <v>0.579793603576251</v>
      </c>
      <c r="H51">
        <v>0.606144175329663</v>
      </c>
      <c r="I51">
        <v>0.633281395806472</v>
      </c>
      <c r="J51">
        <v>0.673719881159509</v>
      </c>
      <c r="K51">
        <v>0.687209821853591</v>
      </c>
      <c r="L51" s="1">
        <v>44641</v>
      </c>
      <c r="M51" s="6">
        <v>23</v>
      </c>
      <c r="N51" s="6">
        <v>5</v>
      </c>
      <c r="O51" s="6">
        <f t="shared" si="2"/>
        <v>28</v>
      </c>
      <c r="P51" s="7">
        <v>83.402</v>
      </c>
      <c r="Q51">
        <v>0.633281395806472</v>
      </c>
      <c r="R51">
        <v>0.673719881159509</v>
      </c>
      <c r="S51">
        <v>0.687209821853591</v>
      </c>
      <c r="T51" s="1">
        <v>44641</v>
      </c>
    </row>
    <row r="52" spans="1:20">
      <c r="A52" s="1">
        <v>44640</v>
      </c>
      <c r="B52" s="1">
        <v>44644</v>
      </c>
      <c r="C52">
        <v>0.476538637817797</v>
      </c>
      <c r="D52">
        <v>0.0369865714261663</v>
      </c>
      <c r="E52">
        <v>0.406802384132983</v>
      </c>
      <c r="F52">
        <v>0.417376351942846</v>
      </c>
      <c r="G52">
        <v>0.451097591310365</v>
      </c>
      <c r="H52">
        <v>0.475582075273504</v>
      </c>
      <c r="I52">
        <v>0.500937058044678</v>
      </c>
      <c r="J52">
        <v>0.538963943656659</v>
      </c>
      <c r="K52">
        <v>0.551710542772211</v>
      </c>
      <c r="L52" s="1">
        <v>44642</v>
      </c>
      <c r="M52" s="6">
        <v>13</v>
      </c>
      <c r="N52" s="6">
        <v>5</v>
      </c>
      <c r="O52" s="6">
        <f t="shared" si="2"/>
        <v>18</v>
      </c>
      <c r="P52" s="7">
        <v>83.402</v>
      </c>
      <c r="Q52">
        <v>0.500937058044678</v>
      </c>
      <c r="R52">
        <v>0.538963943656659</v>
      </c>
      <c r="S52">
        <v>0.551710542772211</v>
      </c>
      <c r="T52" s="1">
        <v>44642</v>
      </c>
    </row>
    <row r="53" spans="1:20">
      <c r="A53" s="1">
        <v>44641</v>
      </c>
      <c r="B53" s="1">
        <v>44645</v>
      </c>
      <c r="C53">
        <v>0.349515559226599</v>
      </c>
      <c r="D53">
        <v>0.0344387913679934</v>
      </c>
      <c r="E53">
        <v>0.285285927629644</v>
      </c>
      <c r="F53">
        <v>0.294862504004</v>
      </c>
      <c r="G53">
        <v>0.325711932543906</v>
      </c>
      <c r="H53">
        <v>0.348385093989821</v>
      </c>
      <c r="I53">
        <v>0.372087118241239</v>
      </c>
      <c r="J53">
        <v>0.408024923843637</v>
      </c>
      <c r="K53">
        <v>0.420168740317076</v>
      </c>
      <c r="L53" s="1">
        <v>44643</v>
      </c>
      <c r="M53" s="6">
        <v>5</v>
      </c>
      <c r="N53" s="6">
        <v>4</v>
      </c>
      <c r="O53" s="6">
        <f t="shared" si="2"/>
        <v>9</v>
      </c>
      <c r="P53" s="7">
        <v>83.402</v>
      </c>
      <c r="Q53">
        <v>0.372087118241239</v>
      </c>
      <c r="R53">
        <v>0.408024923843637</v>
      </c>
      <c r="S53">
        <v>0.420168740317076</v>
      </c>
      <c r="T53" s="1">
        <v>44643</v>
      </c>
    </row>
    <row r="54" spans="1:20">
      <c r="A54" s="1">
        <v>44642</v>
      </c>
      <c r="B54" s="1">
        <v>44646</v>
      </c>
      <c r="C54">
        <v>0.267846590894012</v>
      </c>
      <c r="D54">
        <v>0.0337454985248578</v>
      </c>
      <c r="E54">
        <v>0.205820674725883</v>
      </c>
      <c r="F54">
        <v>0.214860138297714</v>
      </c>
      <c r="G54">
        <v>0.244379897818982</v>
      </c>
      <c r="H54">
        <v>0.266430753930164</v>
      </c>
      <c r="I54">
        <v>0.289770422523607</v>
      </c>
      <c r="J54">
        <v>0.325662983984771</v>
      </c>
      <c r="K54">
        <v>0.337916967659959</v>
      </c>
      <c r="L54" s="1">
        <v>44644</v>
      </c>
      <c r="M54" s="6">
        <v>2</v>
      </c>
      <c r="N54" s="6">
        <v>1</v>
      </c>
      <c r="O54" s="6">
        <f t="shared" si="2"/>
        <v>3</v>
      </c>
      <c r="P54" s="7">
        <v>83.402</v>
      </c>
      <c r="Q54">
        <v>0.289770422523607</v>
      </c>
      <c r="R54">
        <v>0.325662983984771</v>
      </c>
      <c r="S54">
        <v>0.337916967659959</v>
      </c>
      <c r="T54" s="1">
        <v>44644</v>
      </c>
    </row>
    <row r="55" spans="1:20">
      <c r="A55" s="1">
        <v>44643</v>
      </c>
      <c r="B55" s="1">
        <v>44647</v>
      </c>
      <c r="C55">
        <v>0.214236493973246</v>
      </c>
      <c r="D55">
        <v>0.034753748510412</v>
      </c>
      <c r="E55">
        <v>0.151606493844349</v>
      </c>
      <c r="F55">
        <v>0.160451341830647</v>
      </c>
      <c r="G55">
        <v>0.189885660886417</v>
      </c>
      <c r="H55">
        <v>0.2123601853331</v>
      </c>
      <c r="I55">
        <v>0.236543192063244</v>
      </c>
      <c r="J55">
        <v>0.274422770774965</v>
      </c>
      <c r="K55">
        <v>0.287525818384041</v>
      </c>
      <c r="L55" s="1">
        <v>44645</v>
      </c>
      <c r="M55" s="6">
        <v>2</v>
      </c>
      <c r="N55" s="6">
        <v>2</v>
      </c>
      <c r="O55" s="6">
        <f t="shared" si="2"/>
        <v>4</v>
      </c>
      <c r="P55" s="7">
        <v>83.402</v>
      </c>
      <c r="Q55">
        <v>0.236543192063244</v>
      </c>
      <c r="R55">
        <v>0.274422770774965</v>
      </c>
      <c r="S55">
        <v>0.287525818384041</v>
      </c>
      <c r="T55" s="1">
        <v>44645</v>
      </c>
    </row>
    <row r="56" spans="1:20">
      <c r="A56" s="1">
        <v>44644</v>
      </c>
      <c r="B56" s="1">
        <v>44648</v>
      </c>
      <c r="C56">
        <v>0.210803291403959</v>
      </c>
      <c r="D56">
        <v>0.040569112346045</v>
      </c>
      <c r="E56">
        <v>0.138920697343949</v>
      </c>
      <c r="F56">
        <v>0.14879674487855</v>
      </c>
      <c r="G56">
        <v>0.182210267966208</v>
      </c>
      <c r="H56">
        <v>0.208206571063555</v>
      </c>
      <c r="I56">
        <v>0.236568060122662</v>
      </c>
      <c r="J56">
        <v>0.281669175062775</v>
      </c>
      <c r="K56">
        <v>0.29743582467138</v>
      </c>
      <c r="L56" s="1">
        <v>44646</v>
      </c>
      <c r="M56" s="6">
        <v>0</v>
      </c>
      <c r="N56" s="6">
        <v>3</v>
      </c>
      <c r="O56" s="6">
        <f t="shared" si="2"/>
        <v>3</v>
      </c>
      <c r="P56" s="7">
        <v>83.402</v>
      </c>
      <c r="Q56">
        <v>0.236568060122662</v>
      </c>
      <c r="R56">
        <v>0.281669175062775</v>
      </c>
      <c r="S56">
        <v>0.29743582467138</v>
      </c>
      <c r="T56" s="1">
        <v>44646</v>
      </c>
    </row>
    <row r="57" spans="1:20">
      <c r="A57" s="1">
        <v>44645</v>
      </c>
      <c r="B57" s="1">
        <v>44649</v>
      </c>
      <c r="C57">
        <v>0.299734960553954</v>
      </c>
      <c r="D57">
        <v>0.057684020053789</v>
      </c>
      <c r="E57">
        <v>0.197527227687937</v>
      </c>
      <c r="F57">
        <v>0.211569687359688</v>
      </c>
      <c r="G57">
        <v>0.259079386842775</v>
      </c>
      <c r="H57">
        <v>0.296042760761355</v>
      </c>
      <c r="I57">
        <v>0.336369122592645</v>
      </c>
      <c r="J57">
        <v>0.40049706299377</v>
      </c>
      <c r="K57">
        <v>0.422915195400665</v>
      </c>
      <c r="L57" s="1">
        <v>44647</v>
      </c>
      <c r="M57" s="6">
        <v>1</v>
      </c>
      <c r="N57" s="6">
        <v>6</v>
      </c>
      <c r="O57" s="6">
        <f t="shared" si="2"/>
        <v>7</v>
      </c>
      <c r="P57" s="7">
        <v>83.402</v>
      </c>
      <c r="Q57">
        <v>0.336369122592645</v>
      </c>
      <c r="R57">
        <v>0.40049706299377</v>
      </c>
      <c r="S57">
        <v>0.422915195400665</v>
      </c>
      <c r="T57" s="1">
        <v>44647</v>
      </c>
    </row>
    <row r="58" spans="1:20">
      <c r="A58" s="1">
        <v>44646</v>
      </c>
      <c r="B58" s="1">
        <v>44650</v>
      </c>
      <c r="C58">
        <v>0.49879818843011</v>
      </c>
      <c r="D58">
        <v>0.0881758953706241</v>
      </c>
      <c r="E58">
        <v>0.341177591639685</v>
      </c>
      <c r="F58">
        <v>0.363147723690779</v>
      </c>
      <c r="G58">
        <v>0.43683817318066</v>
      </c>
      <c r="H58">
        <v>0.493612105911187</v>
      </c>
      <c r="I58">
        <v>0.555108921365354</v>
      </c>
      <c r="J58">
        <v>0.652141694920099</v>
      </c>
      <c r="K58">
        <v>0.685879081508625</v>
      </c>
      <c r="L58" s="1">
        <v>44648</v>
      </c>
      <c r="M58" s="6">
        <v>3</v>
      </c>
      <c r="N58" s="6">
        <v>6</v>
      </c>
      <c r="O58" s="6">
        <f t="shared" si="2"/>
        <v>9</v>
      </c>
      <c r="P58" s="7">
        <v>83.402</v>
      </c>
      <c r="Q58">
        <v>0.555108921365354</v>
      </c>
      <c r="R58">
        <v>0.652141694920099</v>
      </c>
      <c r="S58">
        <v>0.685879081508625</v>
      </c>
      <c r="T58" s="1">
        <v>44648</v>
      </c>
    </row>
    <row r="59" spans="1:20">
      <c r="A59" s="1">
        <v>44647</v>
      </c>
      <c r="B59" s="1">
        <v>44651</v>
      </c>
      <c r="C59">
        <v>0.753346362216077</v>
      </c>
      <c r="D59">
        <v>0.123849379038498</v>
      </c>
      <c r="E59">
        <v>0.53042536201925</v>
      </c>
      <c r="F59">
        <v>0.561846033366163</v>
      </c>
      <c r="G59">
        <v>0.666531245404468</v>
      </c>
      <c r="H59">
        <v>0.746570435470873</v>
      </c>
      <c r="I59">
        <v>0.832779605645501</v>
      </c>
      <c r="J59">
        <v>0.967963203100589</v>
      </c>
      <c r="K59">
        <v>1.01476110263023</v>
      </c>
      <c r="L59" s="1">
        <v>44649</v>
      </c>
      <c r="M59" s="8">
        <v>1</v>
      </c>
      <c r="N59" s="8">
        <v>7</v>
      </c>
      <c r="O59" s="6">
        <f t="shared" si="2"/>
        <v>8</v>
      </c>
      <c r="P59" s="7">
        <v>83.402</v>
      </c>
      <c r="Q59">
        <v>0.832779605645501</v>
      </c>
      <c r="R59">
        <v>0.967963203100589</v>
      </c>
      <c r="S59">
        <v>1.01476110263023</v>
      </c>
      <c r="T59" s="1">
        <v>44649</v>
      </c>
    </row>
    <row r="60" spans="5:20">
      <c r="E60">
        <f>MEDIAN(E6:E59)</f>
        <v>0.790910596955365</v>
      </c>
      <c r="F60">
        <f t="shared" ref="F60:K60" si="3">MEDIAN(F6:F59)</f>
        <v>0.834900357610265</v>
      </c>
      <c r="G60">
        <f t="shared" si="3"/>
        <v>1.06743435204204</v>
      </c>
      <c r="H60">
        <f t="shared" si="3"/>
        <v>1.18107689357576</v>
      </c>
      <c r="I60">
        <f t="shared" si="3"/>
        <v>1.26221013019767</v>
      </c>
      <c r="J60">
        <f t="shared" si="3"/>
        <v>1.39308963634525</v>
      </c>
      <c r="K60">
        <f t="shared" si="3"/>
        <v>1.42133584076016</v>
      </c>
      <c r="L60" s="1">
        <v>44650</v>
      </c>
      <c r="M60">
        <v>0</v>
      </c>
      <c r="N60">
        <v>2</v>
      </c>
      <c r="O60" s="6">
        <f t="shared" si="2"/>
        <v>2</v>
      </c>
      <c r="P60" s="7">
        <v>83.402</v>
      </c>
      <c r="Q60">
        <f t="shared" ref="Q60:S60" si="4">MEDIAN(Q6:Q59)</f>
        <v>1.26221013019767</v>
      </c>
      <c r="R60">
        <f t="shared" si="4"/>
        <v>1.39308963634525</v>
      </c>
      <c r="S60">
        <f t="shared" si="4"/>
        <v>1.42133584076016</v>
      </c>
      <c r="T60" s="1">
        <v>44650</v>
      </c>
    </row>
    <row r="62" spans="15:15">
      <c r="O62" s="9">
        <v>17560100</v>
      </c>
    </row>
    <row r="63" spans="15:15">
      <c r="O63">
        <v>105</v>
      </c>
    </row>
    <row r="64" spans="15:18">
      <c r="O64" s="10">
        <f>O63/O62</f>
        <v>5.97946480942591e-6</v>
      </c>
      <c r="P64">
        <v>5.97946480942591e-6</v>
      </c>
      <c r="Q64">
        <v>1000</v>
      </c>
      <c r="R64">
        <f>Q64*P64</f>
        <v>0.00597946480942591</v>
      </c>
    </row>
  </sheetData>
  <mergeCells count="41">
    <mergeCell ref="U1:V1"/>
    <mergeCell ref="U2:U6"/>
    <mergeCell ref="U7:U11"/>
    <mergeCell ref="U12:U16"/>
    <mergeCell ref="U17:U21"/>
    <mergeCell ref="V2:V3"/>
    <mergeCell ref="V4:V5"/>
    <mergeCell ref="V7:V8"/>
    <mergeCell ref="V9:V10"/>
    <mergeCell ref="V12:V13"/>
    <mergeCell ref="V14:V15"/>
    <mergeCell ref="V17:V18"/>
    <mergeCell ref="V19:V20"/>
    <mergeCell ref="W2:W3"/>
    <mergeCell ref="W4:W5"/>
    <mergeCell ref="W7:W8"/>
    <mergeCell ref="W9:W10"/>
    <mergeCell ref="W12:W13"/>
    <mergeCell ref="W14:W15"/>
    <mergeCell ref="W17:W18"/>
    <mergeCell ref="W19:W20"/>
    <mergeCell ref="X2:X3"/>
    <mergeCell ref="X7:X8"/>
    <mergeCell ref="X12:X13"/>
    <mergeCell ref="X17:X18"/>
    <mergeCell ref="Y2:Y3"/>
    <mergeCell ref="Y7:Y8"/>
    <mergeCell ref="Y12:Y13"/>
    <mergeCell ref="Y17:Y18"/>
    <mergeCell ref="Z2:Z3"/>
    <mergeCell ref="Z7:Z8"/>
    <mergeCell ref="Z12:Z13"/>
    <mergeCell ref="Z14:Z15"/>
    <mergeCell ref="Z17:Z18"/>
    <mergeCell ref="Z19:Z20"/>
    <mergeCell ref="AA2:AA3"/>
    <mergeCell ref="AA7:AA8"/>
    <mergeCell ref="AA12:AA13"/>
    <mergeCell ref="AA14:AA15"/>
    <mergeCell ref="AA17:AA18"/>
    <mergeCell ref="AA19:AA2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Outcome2022-04-05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2022-04-07T19:10:00Z</dcterms:created>
  <dcterms:modified xsi:type="dcterms:W3CDTF">2022-04-28T17:29:15Z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