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00"/>
  </bookViews>
  <sheets>
    <sheet name="Outcome2022-03-31 (4)" sheetId="1" r:id="rId1"/>
  </sheets>
  <calcPr calcId="144525" concurrentCalc="0"/>
</workbook>
</file>

<file path=xl/sharedStrings.xml><?xml version="1.0" encoding="utf-8"?>
<sst xmlns="http://schemas.openxmlformats.org/spreadsheetml/2006/main" count="53">
  <si>
    <t>t_start</t>
  </si>
  <si>
    <t>t_end</t>
  </si>
  <si>
    <t>Mean(R)</t>
  </si>
  <si>
    <t>Std(R)</t>
  </si>
  <si>
    <t>Quantile.0.025(R)</t>
  </si>
  <si>
    <t>Quantile.0.05(R)</t>
  </si>
  <si>
    <t>Quantile.0.25(R)</t>
  </si>
  <si>
    <t>Median(R)</t>
  </si>
  <si>
    <t>Quantile.0.75(R)</t>
  </si>
  <si>
    <t>Quantile.0.95(R)</t>
  </si>
  <si>
    <t>Quantile.0.975(R)</t>
  </si>
  <si>
    <t>date</t>
  </si>
  <si>
    <t>Report</t>
  </si>
  <si>
    <t>Confirmed Cases</t>
  </si>
  <si>
    <t>Asymptomatic Cases</t>
  </si>
  <si>
    <t>PHSM</t>
  </si>
  <si>
    <t>Region</t>
  </si>
  <si>
    <t>Transport</t>
  </si>
  <si>
    <t>Colonization</t>
  </si>
  <si>
    <t>Establishment</t>
  </si>
  <si>
    <t>Landscape spread</t>
  </si>
  <si>
    <t>Outbreak</t>
  </si>
  <si>
    <t>Shanghai City</t>
  </si>
  <si>
    <t>Date</t>
  </si>
  <si>
    <t>2022/3/1~
2022/3/6</t>
  </si>
  <si>
    <t>2022/3/7~
2022/3/23</t>
  </si>
  <si>
    <t>2022/3/24~
2022/4/1</t>
  </si>
  <si>
    <t>2022/4/2~
2022/4/12</t>
  </si>
  <si>
    <t>Rt</t>
  </si>
  <si>
    <t>NaN</t>
  </si>
  <si>
    <t>(3.176~3.563)</t>
  </si>
  <si>
    <t>(1.842~1.876)</t>
  </si>
  <si>
    <t>(1.91~1.942)</t>
  </si>
  <si>
    <t>(1.545~1.553)</t>
  </si>
  <si>
    <t>PHSM_index</t>
  </si>
  <si>
    <t>Shenzhen City</t>
  </si>
  <si>
    <t>2022/1/31~
2022/2/4</t>
  </si>
  <si>
    <t>2022/2/5~
2022/2/17</t>
  </si>
  <si>
    <t>2022/2/18~
2022/3/2</t>
  </si>
  <si>
    <t>2022/3/3~
2022/3/31</t>
  </si>
  <si>
    <t>(1.924~2.598)</t>
  </si>
  <si>
    <t>(1.279~2.077)</t>
  </si>
  <si>
    <t>(1.776~2.002)</t>
  </si>
  <si>
    <t>(0.86~1.008)</t>
  </si>
  <si>
    <t>Nanjing City</t>
  </si>
  <si>
    <t>2022/3/10~
2022/3/16</t>
  </si>
  <si>
    <t>(4.735~6.041)</t>
  </si>
  <si>
    <t>Suzhou City</t>
  </si>
  <si>
    <t>2022/2/10~
2022/3/1</t>
  </si>
  <si>
    <t>(0.678~0.807)</t>
  </si>
  <si>
    <t>(</t>
  </si>
  <si>
    <t>)</t>
  </si>
  <si>
    <t>~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</si>
</sst>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8"/>
      <color rgb="FF000000"/>
      <name val="Times New Roman Regular"/>
      <charset val="134"/>
    </font>
    <font>
      <sz val="8"/>
      <color theme="1"/>
      <name val="Times New Roman Regular"/>
      <charset val="134"/>
    </font>
    <font>
      <sz val="11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Alignment="1">
      <alignment horizontal="justify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9"/>
  <sheetViews>
    <sheetView tabSelected="1" topLeftCell="J1" workbookViewId="0">
      <selection activeCell="O29" sqref="O29"/>
    </sheetView>
  </sheetViews>
  <sheetFormatPr defaultColWidth="9.64285714285714" defaultRowHeight="17.6"/>
  <cols>
    <col min="1" max="2" width="10.7857142857143" customWidth="1"/>
    <col min="3" max="4" width="12.7857142857143" customWidth="1"/>
    <col min="5" max="5" width="17.7857142857143" customWidth="1"/>
    <col min="6" max="7" width="16.7142857142857" customWidth="1"/>
    <col min="8" max="8" width="12.7857142857143" customWidth="1"/>
    <col min="9" max="10" width="16.7142857142857" customWidth="1"/>
    <col min="11" max="11" width="17.7857142857143" customWidth="1"/>
    <col min="12" max="12" width="10.7857142857143" customWidth="1"/>
    <col min="13" max="13" width="7.57142857142857" customWidth="1"/>
    <col min="14" max="14" width="17.1428571428571" customWidth="1"/>
    <col min="15" max="15" width="20.9285714285714" customWidth="1"/>
    <col min="17" max="17" width="16.7142857142857" customWidth="1"/>
    <col min="18" max="18" width="12.7857142857143" customWidth="1"/>
    <col min="19" max="19" width="16.7142857142857" customWidth="1"/>
    <col min="20" max="20" width="10.7857142857143" customWidth="1"/>
    <col min="21" max="25" width="12.7857142857143"/>
  </cols>
  <sheetData>
    <row r="1" ht="30.5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6</v>
      </c>
      <c r="R1" t="s">
        <v>7</v>
      </c>
      <c r="S1" t="s">
        <v>8</v>
      </c>
      <c r="T1" t="s">
        <v>11</v>
      </c>
      <c r="U1" s="7" t="s">
        <v>16</v>
      </c>
      <c r="V1" s="7"/>
      <c r="W1" s="8" t="s">
        <v>17</v>
      </c>
      <c r="X1" s="8" t="s">
        <v>18</v>
      </c>
      <c r="Y1" s="8" t="s">
        <v>19</v>
      </c>
      <c r="Z1" s="8" t="s">
        <v>20</v>
      </c>
      <c r="AA1" s="8" t="s">
        <v>21</v>
      </c>
    </row>
    <row r="2" spans="12:27">
      <c r="L2" s="1">
        <v>44602</v>
      </c>
      <c r="N2" s="3">
        <f>0</f>
        <v>0</v>
      </c>
      <c r="O2" s="3">
        <v>1</v>
      </c>
      <c r="P2" s="4">
        <v>33.9506666666667</v>
      </c>
      <c r="T2" s="1">
        <v>44602</v>
      </c>
      <c r="U2" s="9" t="s">
        <v>22</v>
      </c>
      <c r="V2" s="10" t="s">
        <v>23</v>
      </c>
      <c r="W2" s="11">
        <v>44621</v>
      </c>
      <c r="X2" s="10" t="s">
        <v>24</v>
      </c>
      <c r="Y2" s="10" t="s">
        <v>25</v>
      </c>
      <c r="Z2" s="10" t="s">
        <v>26</v>
      </c>
      <c r="AA2" s="10" t="s">
        <v>27</v>
      </c>
    </row>
    <row r="3" spans="12:27">
      <c r="L3" s="1">
        <v>44603</v>
      </c>
      <c r="N3" s="3">
        <f t="shared" ref="N3:O5" si="0">0</f>
        <v>0</v>
      </c>
      <c r="O3" s="3">
        <f t="shared" si="0"/>
        <v>0</v>
      </c>
      <c r="P3" s="4">
        <v>33.9506666666667</v>
      </c>
      <c r="T3" s="1">
        <v>44603</v>
      </c>
      <c r="U3" s="9"/>
      <c r="V3" s="10"/>
      <c r="W3" s="11"/>
      <c r="X3" s="10"/>
      <c r="Y3" s="10"/>
      <c r="Z3" s="10"/>
      <c r="AA3" s="12"/>
    </row>
    <row r="4" spans="12:27">
      <c r="L4" s="1">
        <v>44604</v>
      </c>
      <c r="N4" s="3">
        <f t="shared" si="0"/>
        <v>0</v>
      </c>
      <c r="O4" s="3">
        <f t="shared" si="0"/>
        <v>0</v>
      </c>
      <c r="P4" s="4">
        <v>33.9506666666667</v>
      </c>
      <c r="T4" s="1">
        <v>44604</v>
      </c>
      <c r="U4" s="9"/>
      <c r="V4" s="10" t="s">
        <v>28</v>
      </c>
      <c r="W4" s="12" t="s">
        <v>29</v>
      </c>
      <c r="X4" s="13">
        <v>3.366</v>
      </c>
      <c r="Y4" s="10">
        <v>1.859</v>
      </c>
      <c r="Z4" s="10">
        <v>1.926</v>
      </c>
      <c r="AA4" s="10">
        <v>1.549</v>
      </c>
    </row>
    <row r="5" spans="12:27">
      <c r="L5" s="1">
        <v>44605</v>
      </c>
      <c r="N5" s="3">
        <f t="shared" si="0"/>
        <v>0</v>
      </c>
      <c r="O5" s="3">
        <f t="shared" si="0"/>
        <v>0</v>
      </c>
      <c r="P5" s="4">
        <v>33.9506666666667</v>
      </c>
      <c r="T5" s="1">
        <v>44605</v>
      </c>
      <c r="U5" s="9"/>
      <c r="V5" s="10"/>
      <c r="W5" s="12"/>
      <c r="X5" s="14" t="s">
        <v>30</v>
      </c>
      <c r="Y5" s="14" t="s">
        <v>31</v>
      </c>
      <c r="Z5" s="14" t="s">
        <v>32</v>
      </c>
      <c r="AA5" s="14" t="s">
        <v>33</v>
      </c>
    </row>
    <row r="6" spans="1:27">
      <c r="A6" s="1">
        <v>44604</v>
      </c>
      <c r="B6" s="1">
        <v>44608</v>
      </c>
      <c r="C6">
        <v>11.1006785496313</v>
      </c>
      <c r="D6">
        <v>1.99374072360867</v>
      </c>
      <c r="E6">
        <v>7.54237250505258</v>
      </c>
      <c r="F6">
        <v>8.03707453215429</v>
      </c>
      <c r="G6">
        <v>9.69893450937538</v>
      </c>
      <c r="H6">
        <v>10.9815472805109</v>
      </c>
      <c r="I6">
        <v>12.3726541459402</v>
      </c>
      <c r="J6">
        <v>14.5707175750747</v>
      </c>
      <c r="K6">
        <v>15.3357182592286</v>
      </c>
      <c r="L6" s="1">
        <v>44606</v>
      </c>
      <c r="N6" s="3">
        <v>8</v>
      </c>
      <c r="O6" s="3">
        <v>3</v>
      </c>
      <c r="P6" s="4">
        <v>69.2076666666667</v>
      </c>
      <c r="Q6">
        <v>9.69893450937538</v>
      </c>
      <c r="R6">
        <v>10.9815472805109</v>
      </c>
      <c r="S6">
        <v>12.3726541459402</v>
      </c>
      <c r="T6" s="1">
        <v>44606</v>
      </c>
      <c r="U6" s="9"/>
      <c r="V6" s="10" t="s">
        <v>34</v>
      </c>
      <c r="W6" s="12">
        <v>28.88</v>
      </c>
      <c r="X6" s="13">
        <v>28.88</v>
      </c>
      <c r="Y6" s="12">
        <v>60.433</v>
      </c>
      <c r="Z6" s="12">
        <v>76.01</v>
      </c>
      <c r="AA6" s="12">
        <v>88.021</v>
      </c>
    </row>
    <row r="7" spans="1:27">
      <c r="A7" s="1">
        <v>44605</v>
      </c>
      <c r="B7" s="1">
        <v>44609</v>
      </c>
      <c r="C7">
        <v>5.89046863016585</v>
      </c>
      <c r="D7">
        <v>0.809118092961642</v>
      </c>
      <c r="E7">
        <v>4.4123652159935</v>
      </c>
      <c r="F7">
        <v>4.62569953387653</v>
      </c>
      <c r="G7">
        <v>5.32643921366695</v>
      </c>
      <c r="H7">
        <v>5.85346336563828</v>
      </c>
      <c r="I7">
        <v>6.41417566496052</v>
      </c>
      <c r="J7">
        <v>7.28147824893206</v>
      </c>
      <c r="K7">
        <v>7.57881939342805</v>
      </c>
      <c r="L7" s="1">
        <v>44607</v>
      </c>
      <c r="N7" s="3">
        <v>18</v>
      </c>
      <c r="O7" s="3">
        <v>1</v>
      </c>
      <c r="P7" s="4">
        <v>69.3026666666667</v>
      </c>
      <c r="Q7">
        <v>5.32643921366695</v>
      </c>
      <c r="R7">
        <v>5.85346336563828</v>
      </c>
      <c r="S7">
        <v>6.41417566496052</v>
      </c>
      <c r="T7" s="1">
        <v>44607</v>
      </c>
      <c r="U7" s="9" t="s">
        <v>35</v>
      </c>
      <c r="V7" s="10" t="s">
        <v>23</v>
      </c>
      <c r="W7" s="11">
        <v>44592</v>
      </c>
      <c r="X7" s="10" t="s">
        <v>36</v>
      </c>
      <c r="Y7" s="10" t="s">
        <v>37</v>
      </c>
      <c r="Z7" s="10" t="s">
        <v>38</v>
      </c>
      <c r="AA7" s="10" t="s">
        <v>39</v>
      </c>
    </row>
    <row r="8" spans="1:27">
      <c r="A8" s="1">
        <v>44606</v>
      </c>
      <c r="B8" s="1">
        <v>44610</v>
      </c>
      <c r="C8">
        <v>3.30086565188648</v>
      </c>
      <c r="D8">
        <v>0.403264922585784</v>
      </c>
      <c r="E8">
        <v>2.55812554135417</v>
      </c>
      <c r="F8">
        <v>2.66671968943839</v>
      </c>
      <c r="G8">
        <v>3.02066613269272</v>
      </c>
      <c r="H8">
        <v>3.28445803886404</v>
      </c>
      <c r="I8">
        <v>3.56318511454682</v>
      </c>
      <c r="J8">
        <v>3.99098374071658</v>
      </c>
      <c r="K8">
        <v>4.13683118322101</v>
      </c>
      <c r="L8" s="1">
        <v>44608</v>
      </c>
      <c r="N8" s="3">
        <v>16</v>
      </c>
      <c r="O8" s="5">
        <v>6</v>
      </c>
      <c r="P8" s="4">
        <v>69.9076666666667</v>
      </c>
      <c r="Q8">
        <v>3.02066613269272</v>
      </c>
      <c r="R8">
        <v>3.28445803886404</v>
      </c>
      <c r="S8">
        <v>3.56318511454682</v>
      </c>
      <c r="T8" s="1">
        <v>44608</v>
      </c>
      <c r="U8" s="9"/>
      <c r="V8" s="10"/>
      <c r="W8" s="11"/>
      <c r="X8" s="10"/>
      <c r="Y8" s="10"/>
      <c r="Z8" s="10"/>
      <c r="AA8" s="12"/>
    </row>
    <row r="9" spans="1:27">
      <c r="A9" s="1">
        <v>44607</v>
      </c>
      <c r="B9" s="1">
        <v>44611</v>
      </c>
      <c r="C9">
        <v>2.69286229861691</v>
      </c>
      <c r="D9">
        <v>0.279236812422647</v>
      </c>
      <c r="E9">
        <v>2.17348741993996</v>
      </c>
      <c r="F9">
        <v>2.25059932544436</v>
      </c>
      <c r="G9">
        <v>2.49963213955481</v>
      </c>
      <c r="H9">
        <v>2.68321663670162</v>
      </c>
      <c r="I9">
        <v>2.87558013656891</v>
      </c>
      <c r="J9">
        <v>3.16802929818554</v>
      </c>
      <c r="K9">
        <v>3.26704519838124</v>
      </c>
      <c r="L9" s="1">
        <v>44609</v>
      </c>
      <c r="N9" s="3">
        <v>4</v>
      </c>
      <c r="O9" s="5">
        <v>10</v>
      </c>
      <c r="P9" s="4">
        <v>69.9076666666667</v>
      </c>
      <c r="Q9">
        <v>2.49963213955481</v>
      </c>
      <c r="R9">
        <v>2.68321663670162</v>
      </c>
      <c r="S9">
        <v>2.87558013656891</v>
      </c>
      <c r="T9" s="1">
        <v>44609</v>
      </c>
      <c r="U9" s="9"/>
      <c r="V9" s="10" t="s">
        <v>28</v>
      </c>
      <c r="W9" s="12" t="s">
        <v>29</v>
      </c>
      <c r="X9" s="15">
        <v>2.42</v>
      </c>
      <c r="Y9" s="15">
        <v>1.935</v>
      </c>
      <c r="Z9" s="10">
        <v>1.924</v>
      </c>
      <c r="AA9" s="10">
        <v>0.971</v>
      </c>
    </row>
    <row r="10" spans="1:27">
      <c r="A10" s="1">
        <v>44608</v>
      </c>
      <c r="B10" s="1">
        <v>44612</v>
      </c>
      <c r="C10">
        <v>1.92738193719262</v>
      </c>
      <c r="D10">
        <v>0.194694976817909</v>
      </c>
      <c r="E10">
        <v>1.56474182142453</v>
      </c>
      <c r="F10">
        <v>1.61870160690298</v>
      </c>
      <c r="G10">
        <v>1.79273564925892</v>
      </c>
      <c r="H10">
        <v>1.92083019525357</v>
      </c>
      <c r="I10">
        <v>2.0548877185333</v>
      </c>
      <c r="J10">
        <v>2.25841201169151</v>
      </c>
      <c r="K10">
        <v>2.32725024156423</v>
      </c>
      <c r="L10" s="1">
        <v>44610</v>
      </c>
      <c r="N10" s="3">
        <v>19</v>
      </c>
      <c r="O10" s="3">
        <v>7</v>
      </c>
      <c r="P10" s="4">
        <v>69.9076666666667</v>
      </c>
      <c r="Q10">
        <v>1.79273564925892</v>
      </c>
      <c r="R10">
        <v>1.92083019525357</v>
      </c>
      <c r="S10">
        <v>2.0548877185333</v>
      </c>
      <c r="T10" s="1">
        <v>44610</v>
      </c>
      <c r="U10" s="9"/>
      <c r="V10" s="10"/>
      <c r="W10" s="12"/>
      <c r="X10" s="14" t="s">
        <v>40</v>
      </c>
      <c r="Y10" s="10" t="s">
        <v>41</v>
      </c>
      <c r="Z10" s="10" t="s">
        <v>42</v>
      </c>
      <c r="AA10" s="10" t="s">
        <v>43</v>
      </c>
    </row>
    <row r="11" spans="1:29">
      <c r="A11" s="1">
        <v>44609</v>
      </c>
      <c r="B11" s="1">
        <v>44613</v>
      </c>
      <c r="C11">
        <v>1.33375193380658</v>
      </c>
      <c r="D11">
        <v>0.140589798149431</v>
      </c>
      <c r="E11">
        <v>1.07249405800733</v>
      </c>
      <c r="F11">
        <v>1.11122855946448</v>
      </c>
      <c r="G11">
        <v>1.23642717825951</v>
      </c>
      <c r="H11">
        <v>1.32881537759398</v>
      </c>
      <c r="I11">
        <v>1.42569663118222</v>
      </c>
      <c r="J11">
        <v>1.57311530100529</v>
      </c>
      <c r="K11">
        <v>1.62305989502604</v>
      </c>
      <c r="L11" s="1">
        <v>44611</v>
      </c>
      <c r="N11" s="3">
        <v>16</v>
      </c>
      <c r="O11" s="3">
        <f>0</f>
        <v>0</v>
      </c>
      <c r="P11" s="4">
        <v>76.21</v>
      </c>
      <c r="Q11">
        <v>1.23642717825951</v>
      </c>
      <c r="R11">
        <v>1.32881537759398</v>
      </c>
      <c r="S11">
        <v>1.42569663118222</v>
      </c>
      <c r="T11" s="1">
        <v>44611</v>
      </c>
      <c r="U11" s="9"/>
      <c r="V11" s="10" t="s">
        <v>34</v>
      </c>
      <c r="W11" s="12">
        <v>53.6983333333333</v>
      </c>
      <c r="X11" s="12">
        <v>70.808</v>
      </c>
      <c r="Y11" s="12">
        <v>70.808</v>
      </c>
      <c r="Z11" s="10">
        <v>70.808</v>
      </c>
      <c r="AA11" s="10">
        <v>83.402</v>
      </c>
      <c r="AC11" s="18"/>
    </row>
    <row r="12" spans="1:29">
      <c r="A12" s="1">
        <v>44610</v>
      </c>
      <c r="B12" s="1">
        <v>44614</v>
      </c>
      <c r="C12">
        <v>1.02414905401068</v>
      </c>
      <c r="D12">
        <v>0.114503345193</v>
      </c>
      <c r="E12">
        <v>0.81208650532509</v>
      </c>
      <c r="F12">
        <v>0.843361504417243</v>
      </c>
      <c r="G12">
        <v>0.944769809678899</v>
      </c>
      <c r="H12">
        <v>1.01988494168043</v>
      </c>
      <c r="I12">
        <v>1.09888125006288</v>
      </c>
      <c r="J12">
        <v>1.21948280445149</v>
      </c>
      <c r="K12">
        <v>1.26044035460615</v>
      </c>
      <c r="L12" s="1">
        <v>44612</v>
      </c>
      <c r="N12" s="3">
        <v>10</v>
      </c>
      <c r="O12" s="3">
        <v>1</v>
      </c>
      <c r="P12" s="4">
        <v>76.21</v>
      </c>
      <c r="Q12">
        <v>0.944769809678899</v>
      </c>
      <c r="R12">
        <v>1.01988494168043</v>
      </c>
      <c r="S12">
        <v>1.09888125006288</v>
      </c>
      <c r="T12" s="1">
        <v>44612</v>
      </c>
      <c r="U12" s="9" t="s">
        <v>44</v>
      </c>
      <c r="V12" s="10" t="s">
        <v>23</v>
      </c>
      <c r="W12" s="11">
        <v>44630</v>
      </c>
      <c r="X12" s="10" t="s">
        <v>45</v>
      </c>
      <c r="Y12" s="10" t="s">
        <v>29</v>
      </c>
      <c r="Z12" s="10" t="s">
        <v>29</v>
      </c>
      <c r="AA12" s="10" t="s">
        <v>29</v>
      </c>
      <c r="AC12" s="4"/>
    </row>
    <row r="13" spans="1:27">
      <c r="A13" s="1">
        <v>44611</v>
      </c>
      <c r="B13" s="1">
        <v>44615</v>
      </c>
      <c r="C13">
        <v>0.846816022759044</v>
      </c>
      <c r="D13">
        <v>0.101944669306546</v>
      </c>
      <c r="E13">
        <v>0.658873411502578</v>
      </c>
      <c r="F13">
        <v>0.686393271055649</v>
      </c>
      <c r="G13">
        <v>0.776009571688054</v>
      </c>
      <c r="H13">
        <v>0.842728656097283</v>
      </c>
      <c r="I13">
        <v>0.913168254945629</v>
      </c>
      <c r="J13">
        <v>1.02118218537901</v>
      </c>
      <c r="K13">
        <v>1.05798252309778</v>
      </c>
      <c r="L13" s="1">
        <v>44613</v>
      </c>
      <c r="N13" s="3">
        <v>10</v>
      </c>
      <c r="O13" s="3">
        <v>2</v>
      </c>
      <c r="P13" s="4">
        <v>76.21</v>
      </c>
      <c r="Q13">
        <v>0.776009571688054</v>
      </c>
      <c r="R13">
        <v>0.842728656097283</v>
      </c>
      <c r="S13">
        <v>0.913168254945629</v>
      </c>
      <c r="T13" s="1">
        <v>44613</v>
      </c>
      <c r="U13" s="9"/>
      <c r="V13" s="10"/>
      <c r="W13" s="11"/>
      <c r="X13" s="10"/>
      <c r="Y13" s="10"/>
      <c r="Z13" s="10"/>
      <c r="AA13" s="10"/>
    </row>
    <row r="14" spans="1:27">
      <c r="A14" s="1">
        <v>44612</v>
      </c>
      <c r="B14" s="1">
        <v>44616</v>
      </c>
      <c r="C14">
        <v>0.642270069759094</v>
      </c>
      <c r="D14">
        <v>0.089935798725094</v>
      </c>
      <c r="E14">
        <v>0.478212253227267</v>
      </c>
      <c r="F14">
        <v>0.501836329839001</v>
      </c>
      <c r="G14">
        <v>0.57954137898244</v>
      </c>
      <c r="H14">
        <v>0.638077138810594</v>
      </c>
      <c r="I14">
        <v>0.700430059894287</v>
      </c>
      <c r="J14">
        <v>0.79700771557499</v>
      </c>
      <c r="K14">
        <v>0.830150016939942</v>
      </c>
      <c r="L14" s="1">
        <v>44614</v>
      </c>
      <c r="N14" s="3">
        <v>2</v>
      </c>
      <c r="O14" s="3">
        <v>1</v>
      </c>
      <c r="P14" s="4">
        <v>76.21</v>
      </c>
      <c r="Q14">
        <v>0.57954137898244</v>
      </c>
      <c r="R14">
        <v>0.638077138810594</v>
      </c>
      <c r="S14">
        <v>0.700430059894287</v>
      </c>
      <c r="T14" s="1">
        <v>44614</v>
      </c>
      <c r="U14" s="9"/>
      <c r="V14" s="10" t="s">
        <v>28</v>
      </c>
      <c r="W14" s="12" t="s">
        <v>29</v>
      </c>
      <c r="X14" s="15">
        <v>5.362</v>
      </c>
      <c r="Z14" s="12"/>
      <c r="AA14" s="12"/>
    </row>
    <row r="15" spans="1:27">
      <c r="A15" s="1">
        <v>44613</v>
      </c>
      <c r="B15" s="1">
        <v>44617</v>
      </c>
      <c r="C15">
        <v>0.50947027167804</v>
      </c>
      <c r="D15">
        <v>0.083756396726055</v>
      </c>
      <c r="E15">
        <v>0.35871408802975</v>
      </c>
      <c r="F15">
        <v>0.379963142608482</v>
      </c>
      <c r="G15">
        <v>0.4507592678608</v>
      </c>
      <c r="H15">
        <v>0.504887873178637</v>
      </c>
      <c r="I15">
        <v>0.563189089661327</v>
      </c>
      <c r="J15">
        <v>0.654610549398998</v>
      </c>
      <c r="K15">
        <v>0.686258858574065</v>
      </c>
      <c r="L15" s="1">
        <v>44615</v>
      </c>
      <c r="N15" s="3">
        <v>3</v>
      </c>
      <c r="O15" s="3">
        <v>5</v>
      </c>
      <c r="P15" s="4">
        <v>76.21</v>
      </c>
      <c r="Q15">
        <v>0.4507592678608</v>
      </c>
      <c r="R15">
        <v>0.504887873178637</v>
      </c>
      <c r="S15">
        <v>0.563189089661327</v>
      </c>
      <c r="T15" s="1">
        <v>44615</v>
      </c>
      <c r="U15" s="9"/>
      <c r="V15" s="10"/>
      <c r="W15" s="12"/>
      <c r="X15" s="10" t="s">
        <v>46</v>
      </c>
      <c r="Z15" s="12"/>
      <c r="AA15" s="12"/>
    </row>
    <row r="16" spans="1:27">
      <c r="A16" s="1">
        <v>44614</v>
      </c>
      <c r="B16" s="1">
        <v>44618</v>
      </c>
      <c r="C16">
        <v>0.48299467046393</v>
      </c>
      <c r="D16">
        <v>0.0881823587226229</v>
      </c>
      <c r="E16">
        <v>0.325874475929271</v>
      </c>
      <c r="F16">
        <v>0.347659229358245</v>
      </c>
      <c r="G16">
        <v>0.420960578469694</v>
      </c>
      <c r="H16">
        <v>0.47763879308796</v>
      </c>
      <c r="I16">
        <v>0.539194812247784</v>
      </c>
      <c r="J16">
        <v>0.636602628625922</v>
      </c>
      <c r="K16">
        <v>0.670538883795198</v>
      </c>
      <c r="L16" s="1">
        <v>44616</v>
      </c>
      <c r="N16" s="3">
        <v>2</v>
      </c>
      <c r="O16" s="3">
        <f t="shared" ref="O16:O22" si="1">0</f>
        <v>0</v>
      </c>
      <c r="P16" s="4">
        <v>76.21</v>
      </c>
      <c r="Q16">
        <v>0.420960578469694</v>
      </c>
      <c r="R16">
        <v>0.47763879308796</v>
      </c>
      <c r="S16">
        <v>0.539194812247784</v>
      </c>
      <c r="T16" s="1">
        <v>44616</v>
      </c>
      <c r="U16" s="9"/>
      <c r="V16" s="10" t="s">
        <v>34</v>
      </c>
      <c r="W16" s="12">
        <v>53.207519379845</v>
      </c>
      <c r="X16" s="10">
        <v>55.906</v>
      </c>
      <c r="Y16" s="12"/>
      <c r="Z16" s="10"/>
      <c r="AA16" s="10"/>
    </row>
    <row r="17" ht="18.35" spans="1:27">
      <c r="A17" s="1">
        <v>44615</v>
      </c>
      <c r="B17" s="1">
        <v>44619</v>
      </c>
      <c r="C17">
        <v>0.391334708148394</v>
      </c>
      <c r="D17">
        <v>0.0875051009374851</v>
      </c>
      <c r="E17">
        <v>0.23903740632716</v>
      </c>
      <c r="F17">
        <v>0.25935026074238</v>
      </c>
      <c r="G17">
        <v>0.329311042246875</v>
      </c>
      <c r="H17">
        <v>0.384832142386627</v>
      </c>
      <c r="I17">
        <v>0.446278234411548</v>
      </c>
      <c r="J17">
        <v>0.545505705385039</v>
      </c>
      <c r="K17">
        <v>0.58056174114751</v>
      </c>
      <c r="L17" s="1">
        <v>44617</v>
      </c>
      <c r="N17" s="3">
        <v>4</v>
      </c>
      <c r="O17" s="3">
        <f t="shared" si="1"/>
        <v>0</v>
      </c>
      <c r="P17" s="4">
        <v>76.21</v>
      </c>
      <c r="Q17">
        <v>0.329311042246875</v>
      </c>
      <c r="R17">
        <v>0.384832142386627</v>
      </c>
      <c r="S17">
        <v>0.446278234411548</v>
      </c>
      <c r="T17" s="1">
        <v>44617</v>
      </c>
      <c r="U17" s="16" t="s">
        <v>47</v>
      </c>
      <c r="V17" s="10" t="s">
        <v>23</v>
      </c>
      <c r="W17" s="11">
        <v>44602</v>
      </c>
      <c r="X17" s="10" t="s">
        <v>48</v>
      </c>
      <c r="Y17" s="10" t="s">
        <v>29</v>
      </c>
      <c r="Z17" s="10" t="s">
        <v>29</v>
      </c>
      <c r="AA17" s="10" t="s">
        <v>29</v>
      </c>
    </row>
    <row r="18" ht="19.1" spans="1:27">
      <c r="A18" s="1">
        <v>44616</v>
      </c>
      <c r="B18" s="1">
        <v>44620</v>
      </c>
      <c r="C18">
        <v>0.415245593618265</v>
      </c>
      <c r="D18">
        <v>0.100711849591789</v>
      </c>
      <c r="E18">
        <v>0.241895860561696</v>
      </c>
      <c r="F18">
        <v>0.26458815014107</v>
      </c>
      <c r="G18">
        <v>0.343628914969568</v>
      </c>
      <c r="H18">
        <v>0.407132517485108</v>
      </c>
      <c r="I18">
        <v>0.47803047063677</v>
      </c>
      <c r="J18">
        <v>0.593585849667208</v>
      </c>
      <c r="K18">
        <v>0.63466619184595</v>
      </c>
      <c r="L18" s="1">
        <v>44618</v>
      </c>
      <c r="N18" s="3">
        <v>2</v>
      </c>
      <c r="O18" s="3">
        <f t="shared" si="1"/>
        <v>0</v>
      </c>
      <c r="P18" s="4">
        <v>76.21</v>
      </c>
      <c r="Q18">
        <v>0.343628914969568</v>
      </c>
      <c r="R18">
        <v>0.407132517485108</v>
      </c>
      <c r="S18">
        <v>0.47803047063677</v>
      </c>
      <c r="T18" s="1">
        <v>44618</v>
      </c>
      <c r="U18" s="16"/>
      <c r="V18" s="10"/>
      <c r="W18" s="11"/>
      <c r="X18" s="10"/>
      <c r="Y18" s="10"/>
      <c r="Z18" s="10"/>
      <c r="AA18" s="10"/>
    </row>
    <row r="19" ht="19.1" spans="1:27">
      <c r="A19" s="1">
        <v>44617</v>
      </c>
      <c r="B19" s="1">
        <v>44621</v>
      </c>
      <c r="C19">
        <v>0.375402050326255</v>
      </c>
      <c r="D19">
        <v>0.1083692374051</v>
      </c>
      <c r="E19">
        <v>0.193975717418022</v>
      </c>
      <c r="F19">
        <v>0.21661363120788</v>
      </c>
      <c r="G19">
        <v>0.297775984673409</v>
      </c>
      <c r="H19">
        <v>0.365027287633694</v>
      </c>
      <c r="I19">
        <v>0.441741067631452</v>
      </c>
      <c r="J19">
        <v>0.569594848427811</v>
      </c>
      <c r="K19">
        <v>0.615723134374488</v>
      </c>
      <c r="L19" s="1">
        <v>44619</v>
      </c>
      <c r="N19" s="3">
        <f>0</f>
        <v>0</v>
      </c>
      <c r="O19" s="3">
        <f t="shared" si="1"/>
        <v>0</v>
      </c>
      <c r="P19" s="4">
        <v>70.765</v>
      </c>
      <c r="Q19">
        <v>0.297775984673409</v>
      </c>
      <c r="R19">
        <v>0.365027287633694</v>
      </c>
      <c r="S19">
        <v>0.441741067631452</v>
      </c>
      <c r="T19" s="1">
        <v>44619</v>
      </c>
      <c r="U19" s="16"/>
      <c r="V19" s="10" t="s">
        <v>28</v>
      </c>
      <c r="W19" s="12" t="s">
        <v>29</v>
      </c>
      <c r="X19" s="12">
        <v>0.74</v>
      </c>
      <c r="Y19" s="10"/>
      <c r="Z19" s="12"/>
      <c r="AA19" s="12"/>
    </row>
    <row r="20" ht="19.1" spans="1:27">
      <c r="A20" s="1">
        <v>44618</v>
      </c>
      <c r="B20" s="1">
        <v>44622</v>
      </c>
      <c r="C20">
        <v>0.402318826514935</v>
      </c>
      <c r="D20">
        <v>0.127224383735334</v>
      </c>
      <c r="E20">
        <v>0.192927515291099</v>
      </c>
      <c r="F20">
        <v>0.218274285342121</v>
      </c>
      <c r="G20">
        <v>0.310826969890211</v>
      </c>
      <c r="H20">
        <v>0.388990591769959</v>
      </c>
      <c r="I20">
        <v>0.479316455065572</v>
      </c>
      <c r="J20">
        <v>0.631850424110858</v>
      </c>
      <c r="K20">
        <v>0.687353807581328</v>
      </c>
      <c r="L20" s="1">
        <v>44620</v>
      </c>
      <c r="N20" s="3">
        <v>3</v>
      </c>
      <c r="O20" s="3">
        <f t="shared" si="1"/>
        <v>0</v>
      </c>
      <c r="P20" s="4">
        <v>70.765</v>
      </c>
      <c r="Q20">
        <v>0.310826969890211</v>
      </c>
      <c r="R20">
        <v>0.388990591769959</v>
      </c>
      <c r="S20">
        <v>0.479316455065572</v>
      </c>
      <c r="T20" s="1">
        <v>44620</v>
      </c>
      <c r="U20" s="16"/>
      <c r="V20" s="10"/>
      <c r="W20" s="12"/>
      <c r="X20" s="12" t="s">
        <v>49</v>
      </c>
      <c r="Y20" s="10"/>
      <c r="Z20" s="12"/>
      <c r="AA20" s="12"/>
    </row>
    <row r="21" ht="19.1" spans="1:27">
      <c r="A21" s="1">
        <v>44619</v>
      </c>
      <c r="B21" s="1">
        <v>44623</v>
      </c>
      <c r="C21">
        <v>0.366350158948631</v>
      </c>
      <c r="D21">
        <v>0.138467344763866</v>
      </c>
      <c r="E21">
        <v>0.147291764466208</v>
      </c>
      <c r="F21">
        <v>0.171939417988863</v>
      </c>
      <c r="G21">
        <v>0.266004594883042</v>
      </c>
      <c r="H21">
        <v>0.349060371770141</v>
      </c>
      <c r="I21">
        <v>0.447913667400556</v>
      </c>
      <c r="J21">
        <v>0.619780504228106</v>
      </c>
      <c r="K21">
        <v>0.683477197705033</v>
      </c>
      <c r="L21" s="1">
        <v>44621</v>
      </c>
      <c r="N21" s="3">
        <f>0</f>
        <v>0</v>
      </c>
      <c r="O21" s="3">
        <f t="shared" si="1"/>
        <v>0</v>
      </c>
      <c r="P21" s="4">
        <v>70.765</v>
      </c>
      <c r="Q21">
        <v>0.266004594883042</v>
      </c>
      <c r="R21">
        <v>0.349060371770141</v>
      </c>
      <c r="S21">
        <v>0.447913667400556</v>
      </c>
      <c r="T21" s="1">
        <v>44621</v>
      </c>
      <c r="U21" s="16"/>
      <c r="V21" s="17" t="s">
        <v>34</v>
      </c>
      <c r="W21" s="17">
        <v>33.9506666666667</v>
      </c>
      <c r="X21" s="17">
        <v>73.488</v>
      </c>
      <c r="Y21" s="17"/>
      <c r="Z21" s="17"/>
      <c r="AA21" s="17"/>
    </row>
    <row r="22" ht="18.35" spans="5:20">
      <c r="E22">
        <f>MEDIAN(E6:E21)</f>
        <v>0.568542832364923</v>
      </c>
      <c r="F22">
        <f t="shared" ref="F22:K22" si="2">MEDIAN(F6:F21)</f>
        <v>0.594114800447325</v>
      </c>
      <c r="G22">
        <f t="shared" si="2"/>
        <v>0.677775475335247</v>
      </c>
      <c r="H22">
        <f t="shared" si="2"/>
        <v>0.740402897453939</v>
      </c>
      <c r="I22">
        <f t="shared" si="2"/>
        <v>0.806799157419958</v>
      </c>
      <c r="J22">
        <f t="shared" si="2"/>
        <v>0.909094950477</v>
      </c>
      <c r="K22">
        <f t="shared" si="2"/>
        <v>0.944066270018861</v>
      </c>
      <c r="L22" s="1">
        <v>44622</v>
      </c>
      <c r="N22" s="3">
        <v>1</v>
      </c>
      <c r="O22" s="3">
        <f t="shared" si="1"/>
        <v>0</v>
      </c>
      <c r="P22" s="4">
        <v>70.765</v>
      </c>
      <c r="Q22">
        <v>0.677775475335247</v>
      </c>
      <c r="R22">
        <v>0.740402897453939</v>
      </c>
      <c r="S22">
        <v>0.806799157419958</v>
      </c>
      <c r="T22" s="1">
        <v>44622</v>
      </c>
    </row>
    <row r="23" spans="22:25">
      <c r="V23">
        <f>MEDIAN(P6:P21)</f>
        <v>73.4875</v>
      </c>
      <c r="W23">
        <f>MEDIAN(Q6:Q21)</f>
        <v>0.677775475335247</v>
      </c>
      <c r="X23">
        <f>MEDIAN(R6:R21)</f>
        <v>0.740402897453939</v>
      </c>
      <c r="Y23">
        <f>MEDIAN(S6:S21)</f>
        <v>0.806799157419958</v>
      </c>
    </row>
    <row r="24" spans="22:25">
      <c r="V24">
        <f t="shared" ref="V24:Y24" si="3">ROUND(V23,3)</f>
        <v>73.488</v>
      </c>
      <c r="W24">
        <f t="shared" si="3"/>
        <v>0.678</v>
      </c>
      <c r="X24">
        <f t="shared" si="3"/>
        <v>0.74</v>
      </c>
      <c r="Y24">
        <f t="shared" si="3"/>
        <v>0.807</v>
      </c>
    </row>
    <row r="25" spans="15:28">
      <c r="O25">
        <v>26</v>
      </c>
      <c r="V25">
        <v>73.488</v>
      </c>
      <c r="W25">
        <v>0.678</v>
      </c>
      <c r="X25">
        <v>0.74</v>
      </c>
      <c r="Y25">
        <v>0.807</v>
      </c>
      <c r="Z25" t="s">
        <v>50</v>
      </c>
      <c r="AA25" t="s">
        <v>51</v>
      </c>
      <c r="AB25" t="s">
        <v>52</v>
      </c>
    </row>
    <row r="26" spans="15:15">
      <c r="O26" s="6">
        <v>12748262</v>
      </c>
    </row>
    <row r="27" spans="15:26">
      <c r="O27">
        <f>O25/O26</f>
        <v>2.0394936972585e-6</v>
      </c>
      <c r="Z27" t="str">
        <f>Z25&amp;W25&amp;AB25&amp;Y25&amp;AA25</f>
        <v>(0.678~0.807)</v>
      </c>
    </row>
    <row r="28" spans="15:15">
      <c r="O28">
        <v>1000</v>
      </c>
    </row>
    <row r="29" spans="15:15">
      <c r="O29">
        <f>O27*O28</f>
        <v>0.0020394936972585</v>
      </c>
    </row>
  </sheetData>
  <mergeCells count="41">
    <mergeCell ref="U1:V1"/>
    <mergeCell ref="U2:U6"/>
    <mergeCell ref="U7:U11"/>
    <mergeCell ref="U12:U16"/>
    <mergeCell ref="U17:U21"/>
    <mergeCell ref="V2:V3"/>
    <mergeCell ref="V4:V5"/>
    <mergeCell ref="V7:V8"/>
    <mergeCell ref="V9:V10"/>
    <mergeCell ref="V12:V13"/>
    <mergeCell ref="V14:V15"/>
    <mergeCell ref="V17:V18"/>
    <mergeCell ref="V19:V20"/>
    <mergeCell ref="W2:W3"/>
    <mergeCell ref="W4:W5"/>
    <mergeCell ref="W7:W8"/>
    <mergeCell ref="W9:W10"/>
    <mergeCell ref="W12:W13"/>
    <mergeCell ref="W14:W15"/>
    <mergeCell ref="W17:W18"/>
    <mergeCell ref="W19:W20"/>
    <mergeCell ref="X2:X3"/>
    <mergeCell ref="X7:X8"/>
    <mergeCell ref="X12:X13"/>
    <mergeCell ref="X17:X18"/>
    <mergeCell ref="Y2:Y3"/>
    <mergeCell ref="Y7:Y8"/>
    <mergeCell ref="Y12:Y13"/>
    <mergeCell ref="Y17:Y18"/>
    <mergeCell ref="Z2:Z3"/>
    <mergeCell ref="Z7:Z8"/>
    <mergeCell ref="Z12:Z13"/>
    <mergeCell ref="Z14:Z15"/>
    <mergeCell ref="Z17:Z18"/>
    <mergeCell ref="Z19:Z20"/>
    <mergeCell ref="AA2:AA3"/>
    <mergeCell ref="AA7:AA8"/>
    <mergeCell ref="AA12:AA13"/>
    <mergeCell ref="AA14:AA15"/>
    <mergeCell ref="AA17:AA18"/>
    <mergeCell ref="AA19:AA2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Outcome2022-03-31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2022-04-02T17:42:00Z</dcterms:created>
  <dcterms:modified xsi:type="dcterms:W3CDTF">2022-04-28T17:29:12Z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