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 activeTab="2"/>
  </bookViews>
  <sheets>
    <sheet name="Shanghai" sheetId="1" r:id="rId1"/>
    <sheet name="Shenzhen" sheetId="2" r:id="rId2"/>
    <sheet name="Nanjing" sheetId="3" r:id="rId3"/>
    <sheet name="Suzhou" sheetId="4" r:id="rId4"/>
  </sheets>
  <calcPr calcId="144525" concurrentCalc="0"/>
</workbook>
</file>

<file path=xl/sharedStrings.xml><?xml version="1.0" encoding="utf-8"?>
<sst xmlns="http://schemas.openxmlformats.org/spreadsheetml/2006/main" count="12">
  <si>
    <t>时间</t>
  </si>
  <si>
    <t>迁出指数</t>
  </si>
  <si>
    <t>病例数</t>
  </si>
  <si>
    <t>总人口</t>
  </si>
  <si>
    <t>上限</t>
  </si>
  <si>
    <t>中间</t>
  </si>
  <si>
    <t>下限</t>
  </si>
  <si>
    <t>Confirmed Cases</t>
  </si>
  <si>
    <t>Asymptomatic Cases</t>
  </si>
  <si>
    <t>实际中间</t>
  </si>
  <si>
    <t>实际上限</t>
  </si>
  <si>
    <t>实际下限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</si>
</sst>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E1E0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Alignment="1"/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10" fontId="0" fillId="0" borderId="0" xfId="9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4"/>
  <sheetViews>
    <sheetView workbookViewId="0">
      <selection activeCell="A1" sqref="A$1:W$1048576"/>
    </sheetView>
  </sheetViews>
  <sheetFormatPr defaultColWidth="9.14285714285714" defaultRowHeight="17.6"/>
  <cols>
    <col min="1" max="1" width="15.5714285714286" style="10"/>
    <col min="2" max="2" width="10.5714285714286" style="1"/>
    <col min="3" max="3" width="9.14285714285714" style="1"/>
    <col min="4" max="4" width="9.57142857142857" style="1"/>
    <col min="5" max="7" width="12.7857142857143" style="1"/>
    <col min="8" max="8" width="17.1428571428571" style="1" customWidth="1"/>
    <col min="9" max="9" width="20.9285714285714" style="1" customWidth="1"/>
    <col min="10" max="10" width="9.14285714285714" style="1"/>
    <col min="11" max="13" width="12.7857142857143" style="1"/>
    <col min="14" max="14" width="9.14285714285714" style="1"/>
    <col min="15" max="15" width="12.7857142857143" style="1"/>
    <col min="16" max="18" width="9.14285714285714" style="1"/>
    <col min="19" max="19" width="15.5714285714286" style="10"/>
    <col min="20" max="23" width="12.7857142857143" style="1"/>
  </cols>
  <sheetData>
    <row r="1" spans="1:23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 t="s">
        <v>5</v>
      </c>
      <c r="U1" s="1" t="s">
        <v>9</v>
      </c>
      <c r="V1" s="1" t="s">
        <v>10</v>
      </c>
      <c r="W1" s="1" t="s">
        <v>11</v>
      </c>
    </row>
    <row r="2" spans="1:23">
      <c r="A2" s="11">
        <v>44621</v>
      </c>
      <c r="B2" s="1">
        <v>7.0255188</v>
      </c>
      <c r="C2" s="1">
        <v>2</v>
      </c>
      <c r="D2" s="1">
        <v>24870000</v>
      </c>
      <c r="E2" s="1">
        <f t="shared" ref="E2:E44" si="0">D2/(B2*187300)*2</f>
        <v>37.7998088177228</v>
      </c>
      <c r="F2" s="1">
        <f t="shared" ref="F2:F44" si="1">D2/(B2*210400)</f>
        <v>16.824867375379</v>
      </c>
      <c r="G2" s="1">
        <f t="shared" ref="G2:G44" si="2">D2/(B2*233400)/2</f>
        <v>7.58344493526081</v>
      </c>
      <c r="H2" s="1">
        <v>1</v>
      </c>
      <c r="I2" s="1">
        <v>1</v>
      </c>
      <c r="J2" s="1"/>
      <c r="K2" s="1">
        <f t="shared" ref="K2:K44" si="3">B2*187300</f>
        <v>1315879.67124</v>
      </c>
      <c r="L2" s="1">
        <f t="shared" ref="L2:L44" si="4">B2*210400</f>
        <v>1478169.15552</v>
      </c>
      <c r="M2" s="1">
        <f t="shared" ref="M2:M44" si="5">B2*233400</f>
        <v>1639756.08792</v>
      </c>
      <c r="O2" s="1">
        <f t="shared" ref="O2:O44" si="6">C2/D2</f>
        <v>8.04181745074387e-8</v>
      </c>
      <c r="S2" s="11">
        <v>44621</v>
      </c>
      <c r="T2" s="1">
        <v>16.824867375379</v>
      </c>
      <c r="U2" s="5">
        <f t="shared" ref="U2:U44" si="7">L2*O2</f>
        <v>0.118871665100121</v>
      </c>
      <c r="V2" s="1">
        <f t="shared" ref="V2:V44" si="8">M2*O2</f>
        <v>0.131866191227986</v>
      </c>
      <c r="W2" s="1">
        <f t="shared" ref="W2:W44" si="9">O2*K2</f>
        <v>0.105820641032569</v>
      </c>
    </row>
    <row r="3" spans="1:23">
      <c r="A3" s="10">
        <v>44622</v>
      </c>
      <c r="B3" s="1">
        <v>5.6949156</v>
      </c>
      <c r="C3" s="1">
        <v>8</v>
      </c>
      <c r="D3" s="1">
        <v>24870000</v>
      </c>
      <c r="E3" s="1">
        <f t="shared" si="0"/>
        <v>46.6316423522269</v>
      </c>
      <c r="F3" s="1">
        <f t="shared" si="1"/>
        <v>20.7559567789261</v>
      </c>
      <c r="G3" s="1">
        <f t="shared" si="2"/>
        <v>9.3552984282049</v>
      </c>
      <c r="H3" s="1">
        <v>3</v>
      </c>
      <c r="I3" s="1">
        <v>5</v>
      </c>
      <c r="J3" s="1"/>
      <c r="K3" s="1">
        <f t="shared" si="3"/>
        <v>1066657.69188</v>
      </c>
      <c r="L3" s="1">
        <f t="shared" si="4"/>
        <v>1198210.24224</v>
      </c>
      <c r="M3" s="1">
        <f t="shared" si="5"/>
        <v>1329193.30104</v>
      </c>
      <c r="O3" s="1">
        <f t="shared" si="6"/>
        <v>3.21672698029755e-7</v>
      </c>
      <c r="S3" s="10">
        <v>44622</v>
      </c>
      <c r="T3" s="1">
        <v>20.7559567789261</v>
      </c>
      <c r="U3" s="1">
        <f t="shared" si="7"/>
        <v>0.385431521428227</v>
      </c>
      <c r="V3" s="1">
        <f t="shared" si="8"/>
        <v>0.427565195348613</v>
      </c>
      <c r="W3" s="1">
        <f t="shared" si="9"/>
        <v>0.34311465762123</v>
      </c>
    </row>
    <row r="4" spans="1:23">
      <c r="A4" s="11">
        <v>44623</v>
      </c>
      <c r="B4" s="1">
        <v>6.4047024</v>
      </c>
      <c r="C4" s="1">
        <v>16</v>
      </c>
      <c r="D4" s="1">
        <v>24870000</v>
      </c>
      <c r="E4" s="1">
        <f t="shared" si="0"/>
        <v>41.4637950211891</v>
      </c>
      <c r="F4" s="1">
        <f t="shared" si="1"/>
        <v>18.4557243523496</v>
      </c>
      <c r="G4" s="1">
        <f t="shared" si="2"/>
        <v>8.31851843130753</v>
      </c>
      <c r="H4" s="1">
        <v>2</v>
      </c>
      <c r="I4" s="1">
        <v>14</v>
      </c>
      <c r="J4" s="1"/>
      <c r="K4" s="1">
        <f t="shared" si="3"/>
        <v>1199600.75952</v>
      </c>
      <c r="L4" s="1">
        <f t="shared" si="4"/>
        <v>1347549.38496</v>
      </c>
      <c r="M4" s="1">
        <f t="shared" si="5"/>
        <v>1494857.54016</v>
      </c>
      <c r="O4" s="1">
        <f t="shared" si="6"/>
        <v>6.43345396059509e-7</v>
      </c>
      <c r="S4" s="11">
        <v>44623</v>
      </c>
      <c r="T4" s="1">
        <v>18.4557243523496</v>
      </c>
      <c r="U4" s="1">
        <f t="shared" si="7"/>
        <v>0.866939692776839</v>
      </c>
      <c r="V4" s="1">
        <f t="shared" si="8"/>
        <v>0.961709716226779</v>
      </c>
      <c r="W4" s="1">
        <f t="shared" si="9"/>
        <v>0.771757625746683</v>
      </c>
    </row>
    <row r="5" spans="1:23">
      <c r="A5" s="10">
        <v>44624</v>
      </c>
      <c r="B5" s="1">
        <v>6.3935568</v>
      </c>
      <c r="C5" s="1">
        <v>19</v>
      </c>
      <c r="D5" s="1">
        <v>24870000</v>
      </c>
      <c r="E5" s="1">
        <f t="shared" si="0"/>
        <v>41.5360769900907</v>
      </c>
      <c r="F5" s="1">
        <f t="shared" si="1"/>
        <v>18.4878973865114</v>
      </c>
      <c r="G5" s="1">
        <f t="shared" si="2"/>
        <v>8.33301973033845</v>
      </c>
      <c r="H5" s="1">
        <v>3</v>
      </c>
      <c r="I5" s="1">
        <v>16</v>
      </c>
      <c r="J5" s="1"/>
      <c r="K5" s="1">
        <f t="shared" si="3"/>
        <v>1197513.18864</v>
      </c>
      <c r="L5" s="1">
        <f t="shared" si="4"/>
        <v>1345204.35072</v>
      </c>
      <c r="M5" s="1">
        <f t="shared" si="5"/>
        <v>1492256.15712</v>
      </c>
      <c r="O5" s="1">
        <f t="shared" si="6"/>
        <v>7.63972657820667e-7</v>
      </c>
      <c r="S5" s="10">
        <v>44624</v>
      </c>
      <c r="T5" s="1">
        <v>18.4878973865114</v>
      </c>
      <c r="U5" s="1">
        <f t="shared" si="7"/>
        <v>1.02769934313148</v>
      </c>
      <c r="V5" s="1">
        <f t="shared" si="8"/>
        <v>1.14004290250422</v>
      </c>
      <c r="W5" s="1">
        <f t="shared" si="9"/>
        <v>0.914867333500603</v>
      </c>
    </row>
    <row r="6" spans="1:23">
      <c r="A6" s="10">
        <v>44625</v>
      </c>
      <c r="B6" s="1">
        <v>6.1785828</v>
      </c>
      <c r="C6" s="1">
        <v>28</v>
      </c>
      <c r="D6" s="1">
        <v>24870000</v>
      </c>
      <c r="E6" s="1">
        <f t="shared" si="0"/>
        <v>42.981258984717</v>
      </c>
      <c r="F6" s="1">
        <f t="shared" si="1"/>
        <v>19.1311544863058</v>
      </c>
      <c r="G6" s="1">
        <f t="shared" si="2"/>
        <v>8.62295395012584</v>
      </c>
      <c r="H6" s="1">
        <v>0</v>
      </c>
      <c r="I6" s="1">
        <v>28</v>
      </c>
      <c r="J6" s="1"/>
      <c r="K6" s="1">
        <f t="shared" si="3"/>
        <v>1157248.55844</v>
      </c>
      <c r="L6" s="1">
        <f t="shared" si="4"/>
        <v>1299973.82112</v>
      </c>
      <c r="M6" s="1">
        <f t="shared" si="5"/>
        <v>1442081.22552</v>
      </c>
      <c r="O6" s="1">
        <f t="shared" si="6"/>
        <v>1.12585444310414e-6</v>
      </c>
      <c r="S6" s="10">
        <v>44625</v>
      </c>
      <c r="T6" s="1">
        <v>19.1311544863058</v>
      </c>
      <c r="U6" s="1">
        <f t="shared" si="7"/>
        <v>1.46358130242702</v>
      </c>
      <c r="V6" s="1">
        <f t="shared" si="8"/>
        <v>1.62357355506876</v>
      </c>
      <c r="W6" s="1">
        <f t="shared" si="9"/>
        <v>1.30289343129554</v>
      </c>
    </row>
    <row r="7" spans="1:23">
      <c r="A7" s="10">
        <v>44626</v>
      </c>
      <c r="B7" s="1">
        <v>4.0663944</v>
      </c>
      <c r="C7" s="1">
        <v>48</v>
      </c>
      <c r="D7" s="1">
        <v>24870000</v>
      </c>
      <c r="E7" s="1">
        <f t="shared" si="0"/>
        <v>65.3068151690642</v>
      </c>
      <c r="F7" s="1">
        <f t="shared" si="1"/>
        <v>29.0683614096144</v>
      </c>
      <c r="G7" s="1">
        <f t="shared" si="2"/>
        <v>13.1019349626882</v>
      </c>
      <c r="H7" s="1">
        <v>3</v>
      </c>
      <c r="I7" s="1">
        <v>45</v>
      </c>
      <c r="J7" s="1"/>
      <c r="K7" s="1">
        <f t="shared" si="3"/>
        <v>761635.67112</v>
      </c>
      <c r="L7" s="1">
        <f t="shared" si="4"/>
        <v>855569.38176</v>
      </c>
      <c r="M7" s="1">
        <f t="shared" si="5"/>
        <v>949096.45296</v>
      </c>
      <c r="O7" s="1">
        <f t="shared" si="6"/>
        <v>1.93003618817853e-6</v>
      </c>
      <c r="S7" s="10">
        <v>44626</v>
      </c>
      <c r="T7" s="1">
        <v>29.0683614096144</v>
      </c>
      <c r="U7" s="1">
        <f t="shared" si="7"/>
        <v>1.65127986829433</v>
      </c>
      <c r="V7" s="1">
        <f t="shared" si="8"/>
        <v>1.83179050028468</v>
      </c>
      <c r="W7" s="1">
        <f t="shared" si="9"/>
        <v>1.46998440746924</v>
      </c>
    </row>
    <row r="8" spans="1:23">
      <c r="A8" s="10">
        <v>44627</v>
      </c>
      <c r="B8" s="1">
        <v>4.918644</v>
      </c>
      <c r="C8" s="1">
        <v>55</v>
      </c>
      <c r="D8" s="1">
        <v>24870000</v>
      </c>
      <c r="E8" s="1">
        <f t="shared" si="0"/>
        <v>53.9911543680164</v>
      </c>
      <c r="F8" s="1">
        <f t="shared" si="1"/>
        <v>24.0317091566765</v>
      </c>
      <c r="G8" s="1">
        <f t="shared" si="2"/>
        <v>10.8317729360856</v>
      </c>
      <c r="H8" s="1">
        <v>4</v>
      </c>
      <c r="I8" s="1">
        <v>51</v>
      </c>
      <c r="J8" s="1"/>
      <c r="K8" s="1">
        <f t="shared" si="3"/>
        <v>921262.0212</v>
      </c>
      <c r="L8" s="1">
        <f t="shared" si="4"/>
        <v>1034882.6976</v>
      </c>
      <c r="M8" s="1">
        <f t="shared" si="5"/>
        <v>1148011.5096</v>
      </c>
      <c r="O8" s="1">
        <f t="shared" si="6"/>
        <v>2.21149979895456e-6</v>
      </c>
      <c r="S8" s="10">
        <v>44627</v>
      </c>
      <c r="T8" s="1">
        <v>24.0317091566765</v>
      </c>
      <c r="U8" s="1">
        <f t="shared" si="7"/>
        <v>2.28864287768396</v>
      </c>
      <c r="V8" s="1">
        <f t="shared" si="8"/>
        <v>2.53882722267792</v>
      </c>
      <c r="W8" s="1">
        <f t="shared" si="9"/>
        <v>2.03737077466827</v>
      </c>
    </row>
    <row r="9" spans="1:23">
      <c r="A9" s="10">
        <v>44628</v>
      </c>
      <c r="B9" s="1">
        <v>4.6222812</v>
      </c>
      <c r="C9" s="1">
        <v>65</v>
      </c>
      <c r="D9" s="1">
        <v>24870000</v>
      </c>
      <c r="E9" s="1">
        <f t="shared" si="0"/>
        <v>57.4528584468893</v>
      </c>
      <c r="F9" s="1">
        <f t="shared" si="1"/>
        <v>25.5725294370303</v>
      </c>
      <c r="G9" s="1">
        <f t="shared" si="2"/>
        <v>11.526264339227</v>
      </c>
      <c r="H9" s="1">
        <v>3</v>
      </c>
      <c r="I9" s="1">
        <v>62</v>
      </c>
      <c r="J9" s="1"/>
      <c r="K9" s="1">
        <f t="shared" si="3"/>
        <v>865753.26876</v>
      </c>
      <c r="L9" s="1">
        <f t="shared" si="4"/>
        <v>972527.96448</v>
      </c>
      <c r="M9" s="1">
        <f t="shared" si="5"/>
        <v>1078840.43208</v>
      </c>
      <c r="O9" s="1">
        <f t="shared" si="6"/>
        <v>2.61359067149176e-6</v>
      </c>
      <c r="S9" s="10">
        <v>44628</v>
      </c>
      <c r="T9" s="1">
        <v>25.5725294370303</v>
      </c>
      <c r="U9" s="1">
        <f t="shared" si="7"/>
        <v>2.54179001572979</v>
      </c>
      <c r="V9" s="1">
        <f t="shared" si="8"/>
        <v>2.81964728931242</v>
      </c>
      <c r="W9" s="1">
        <f t="shared" si="9"/>
        <v>2.26272466704463</v>
      </c>
    </row>
    <row r="10" spans="1:23">
      <c r="A10" s="10">
        <v>44629</v>
      </c>
      <c r="B10" s="1">
        <v>4.2230484</v>
      </c>
      <c r="C10" s="1">
        <v>80</v>
      </c>
      <c r="D10" s="1">
        <v>24870000</v>
      </c>
      <c r="E10" s="1">
        <f t="shared" si="0"/>
        <v>62.884258557235</v>
      </c>
      <c r="F10" s="1">
        <f t="shared" si="1"/>
        <v>27.990070408199</v>
      </c>
      <c r="G10" s="1">
        <f t="shared" si="2"/>
        <v>12.6159186244324</v>
      </c>
      <c r="H10" s="1">
        <v>4</v>
      </c>
      <c r="I10" s="1">
        <v>76</v>
      </c>
      <c r="J10" s="1"/>
      <c r="K10" s="1">
        <f t="shared" si="3"/>
        <v>790976.96532</v>
      </c>
      <c r="L10" s="1">
        <f t="shared" si="4"/>
        <v>888529.38336</v>
      </c>
      <c r="M10" s="1">
        <f t="shared" si="5"/>
        <v>985659.49656</v>
      </c>
      <c r="O10" s="1">
        <f t="shared" si="6"/>
        <v>3.21672698029755e-6</v>
      </c>
      <c r="S10" s="10">
        <v>44629</v>
      </c>
      <c r="T10" s="1">
        <v>27.990070408199</v>
      </c>
      <c r="U10" s="1">
        <f t="shared" si="7"/>
        <v>2.85815644024125</v>
      </c>
      <c r="V10" s="1">
        <f t="shared" si="8"/>
        <v>3.17059749597105</v>
      </c>
      <c r="W10" s="1">
        <f t="shared" si="9"/>
        <v>2.54435694513872</v>
      </c>
    </row>
    <row r="11" spans="1:23">
      <c r="A11" s="10">
        <v>44630</v>
      </c>
      <c r="B11" s="1">
        <v>3.9897684</v>
      </c>
      <c r="C11" s="1">
        <v>75</v>
      </c>
      <c r="D11" s="1">
        <v>24870000</v>
      </c>
      <c r="E11" s="1">
        <f t="shared" si="0"/>
        <v>66.5610734410844</v>
      </c>
      <c r="F11" s="1">
        <f t="shared" si="1"/>
        <v>29.626637489342</v>
      </c>
      <c r="G11" s="1">
        <f t="shared" si="2"/>
        <v>13.3535658263872</v>
      </c>
      <c r="H11" s="1">
        <v>11</v>
      </c>
      <c r="I11" s="1">
        <v>64</v>
      </c>
      <c r="J11" s="1"/>
      <c r="K11" s="1">
        <f t="shared" si="3"/>
        <v>747283.62132</v>
      </c>
      <c r="L11" s="1">
        <f t="shared" si="4"/>
        <v>839447.27136</v>
      </c>
      <c r="M11" s="1">
        <f t="shared" si="5"/>
        <v>931211.94456</v>
      </c>
      <c r="O11" s="1">
        <f t="shared" si="6"/>
        <v>3.01568154402895e-6</v>
      </c>
      <c r="S11" s="10">
        <v>44630</v>
      </c>
      <c r="T11" s="1">
        <v>29.626637489342</v>
      </c>
      <c r="U11" s="1">
        <f t="shared" si="7"/>
        <v>2.53150564342581</v>
      </c>
      <c r="V11" s="1">
        <f t="shared" si="8"/>
        <v>2.8082386747889</v>
      </c>
      <c r="W11" s="1">
        <f t="shared" si="9"/>
        <v>2.25356942496984</v>
      </c>
    </row>
    <row r="12" spans="1:23">
      <c r="A12" s="10">
        <v>44631</v>
      </c>
      <c r="B12" s="1">
        <v>3.531276</v>
      </c>
      <c r="C12" s="1">
        <v>83</v>
      </c>
      <c r="D12" s="1">
        <v>24870000</v>
      </c>
      <c r="E12" s="1">
        <f t="shared" si="0"/>
        <v>75.2032034554415</v>
      </c>
      <c r="F12" s="1">
        <f t="shared" si="1"/>
        <v>33.4732889905043</v>
      </c>
      <c r="G12" s="1">
        <f t="shared" si="2"/>
        <v>15.0873607617868</v>
      </c>
      <c r="H12" s="1">
        <v>5</v>
      </c>
      <c r="I12" s="1">
        <v>78</v>
      </c>
      <c r="J12" s="1"/>
      <c r="K12" s="1">
        <f t="shared" si="3"/>
        <v>661407.9948</v>
      </c>
      <c r="L12" s="1">
        <f t="shared" si="4"/>
        <v>742980.4704</v>
      </c>
      <c r="M12" s="1">
        <f t="shared" si="5"/>
        <v>824199.8184</v>
      </c>
      <c r="O12" s="1">
        <f t="shared" si="6"/>
        <v>3.33735424205871e-6</v>
      </c>
      <c r="S12" s="10">
        <v>44631</v>
      </c>
      <c r="T12" s="1">
        <v>33.4732889905043</v>
      </c>
      <c r="U12" s="1">
        <f t="shared" si="7"/>
        <v>2.47958902465621</v>
      </c>
      <c r="V12" s="1">
        <f t="shared" si="8"/>
        <v>2.75064676024125</v>
      </c>
      <c r="W12" s="1">
        <f t="shared" si="9"/>
        <v>2.20735277717732</v>
      </c>
    </row>
    <row r="13" spans="1:23">
      <c r="A13" s="10">
        <v>44632</v>
      </c>
      <c r="B13" s="1">
        <v>2.9381292</v>
      </c>
      <c r="C13" s="1">
        <v>65</v>
      </c>
      <c r="D13" s="1">
        <v>24870000</v>
      </c>
      <c r="E13" s="1">
        <f t="shared" si="0"/>
        <v>90.3851564748472</v>
      </c>
      <c r="F13" s="1">
        <f t="shared" si="1"/>
        <v>40.2308455507103</v>
      </c>
      <c r="G13" s="1">
        <f t="shared" si="2"/>
        <v>18.133183170243</v>
      </c>
      <c r="H13" s="1">
        <v>1</v>
      </c>
      <c r="I13" s="1">
        <v>64</v>
      </c>
      <c r="J13" s="1"/>
      <c r="K13" s="1">
        <f t="shared" si="3"/>
        <v>550311.59916</v>
      </c>
      <c r="L13" s="1">
        <f t="shared" si="4"/>
        <v>618182.38368</v>
      </c>
      <c r="M13" s="1">
        <f t="shared" si="5"/>
        <v>685759.35528</v>
      </c>
      <c r="O13" s="1">
        <f t="shared" si="6"/>
        <v>2.61359067149176e-6</v>
      </c>
      <c r="S13" s="10">
        <v>44632</v>
      </c>
      <c r="T13" s="1">
        <v>40.2308455507103</v>
      </c>
      <c r="U13" s="1">
        <f t="shared" si="7"/>
        <v>1.61567571126659</v>
      </c>
      <c r="V13" s="1">
        <f t="shared" si="8"/>
        <v>1.79229425384801</v>
      </c>
      <c r="W13" s="1">
        <f t="shared" si="9"/>
        <v>1.43828926197829</v>
      </c>
    </row>
    <row r="14" spans="1:23">
      <c r="A14" s="10">
        <v>44633</v>
      </c>
      <c r="B14" s="1">
        <v>2.028726</v>
      </c>
      <c r="C14" s="1">
        <v>169</v>
      </c>
      <c r="D14" s="1">
        <v>24870000</v>
      </c>
      <c r="E14" s="1">
        <f t="shared" si="0"/>
        <v>130.901495561903</v>
      </c>
      <c r="F14" s="1">
        <f t="shared" si="1"/>
        <v>58.2648529437844</v>
      </c>
      <c r="G14" s="1">
        <f t="shared" si="2"/>
        <v>26.26162180671</v>
      </c>
      <c r="H14" s="1">
        <v>41</v>
      </c>
      <c r="I14" s="1">
        <v>128</v>
      </c>
      <c r="J14" s="1"/>
      <c r="K14" s="1">
        <f t="shared" si="3"/>
        <v>379980.3798</v>
      </c>
      <c r="L14" s="1">
        <f t="shared" si="4"/>
        <v>426843.9504</v>
      </c>
      <c r="M14" s="1">
        <f t="shared" si="5"/>
        <v>473504.6484</v>
      </c>
      <c r="O14" s="1">
        <f t="shared" si="6"/>
        <v>6.79533574587857e-6</v>
      </c>
      <c r="S14" s="10">
        <v>44633</v>
      </c>
      <c r="T14" s="1">
        <v>58.2648529437844</v>
      </c>
      <c r="U14" s="1">
        <f t="shared" si="7"/>
        <v>2.90054795406514</v>
      </c>
      <c r="V14" s="1">
        <f t="shared" si="8"/>
        <v>3.21762306311218</v>
      </c>
      <c r="W14" s="1">
        <f t="shared" si="9"/>
        <v>2.58209425758745</v>
      </c>
    </row>
    <row r="15" spans="1:23">
      <c r="A15" s="10">
        <v>44634</v>
      </c>
      <c r="B15" s="1">
        <v>2.0232504</v>
      </c>
      <c r="C15" s="1">
        <v>139</v>
      </c>
      <c r="D15" s="1">
        <v>24870000</v>
      </c>
      <c r="E15" s="1">
        <f t="shared" si="0"/>
        <v>131.255759289763</v>
      </c>
      <c r="F15" s="1">
        <f t="shared" si="1"/>
        <v>58.4225373454674</v>
      </c>
      <c r="G15" s="1">
        <f t="shared" si="2"/>
        <v>26.3326946390025</v>
      </c>
      <c r="H15" s="1">
        <v>9</v>
      </c>
      <c r="I15" s="1">
        <v>130</v>
      </c>
      <c r="J15" s="1"/>
      <c r="K15" s="1">
        <f t="shared" si="3"/>
        <v>378954.79992</v>
      </c>
      <c r="L15" s="1">
        <f t="shared" si="4"/>
        <v>425691.88416</v>
      </c>
      <c r="M15" s="1">
        <f t="shared" si="5"/>
        <v>472226.64336</v>
      </c>
      <c r="O15" s="1">
        <f t="shared" si="6"/>
        <v>5.58906312826699e-6</v>
      </c>
      <c r="S15" s="10">
        <v>44634</v>
      </c>
      <c r="T15" s="1">
        <v>58.4225373454674</v>
      </c>
      <c r="U15" s="1">
        <f t="shared" si="7"/>
        <v>2.37921881376116</v>
      </c>
      <c r="V15" s="1">
        <f t="shared" si="8"/>
        <v>2.63930452058866</v>
      </c>
      <c r="W15" s="1">
        <f t="shared" si="9"/>
        <v>2.11800229951267</v>
      </c>
    </row>
    <row r="16" spans="1:23">
      <c r="A16" s="10">
        <v>44635</v>
      </c>
      <c r="B16" s="1">
        <v>1.6660728</v>
      </c>
      <c r="C16" s="1">
        <v>202</v>
      </c>
      <c r="D16" s="1">
        <v>24870000</v>
      </c>
      <c r="E16" s="1">
        <f t="shared" si="0"/>
        <v>159.394756030659</v>
      </c>
      <c r="F16" s="1">
        <f t="shared" si="1"/>
        <v>70.9473331856999</v>
      </c>
      <c r="G16" s="1">
        <f t="shared" si="2"/>
        <v>31.9779753690473</v>
      </c>
      <c r="H16" s="1">
        <v>5</v>
      </c>
      <c r="I16" s="1">
        <v>197</v>
      </c>
      <c r="J16" s="1"/>
      <c r="K16" s="1">
        <f t="shared" si="3"/>
        <v>312055.43544</v>
      </c>
      <c r="L16" s="1">
        <f t="shared" si="4"/>
        <v>350541.71712</v>
      </c>
      <c r="M16" s="1">
        <f t="shared" si="5"/>
        <v>388861.39152</v>
      </c>
      <c r="O16" s="1">
        <f t="shared" si="6"/>
        <v>8.12223562525131e-6</v>
      </c>
      <c r="S16" s="10">
        <v>44635</v>
      </c>
      <c r="T16" s="1">
        <v>70.9473331856999</v>
      </c>
      <c r="U16" s="1">
        <f t="shared" si="7"/>
        <v>2.84718242292883</v>
      </c>
      <c r="V16" s="1">
        <f t="shared" si="8"/>
        <v>3.15842384748854</v>
      </c>
      <c r="W16" s="1">
        <f t="shared" si="9"/>
        <v>2.53458777478408</v>
      </c>
    </row>
    <row r="17" spans="1:23">
      <c r="A17" s="10">
        <v>44636</v>
      </c>
      <c r="B17" s="1">
        <v>1.5724692</v>
      </c>
      <c r="C17" s="1">
        <v>158</v>
      </c>
      <c r="D17" s="1">
        <v>24870000</v>
      </c>
      <c r="E17" s="1">
        <f t="shared" si="0"/>
        <v>168.882969208756</v>
      </c>
      <c r="F17" s="1">
        <f t="shared" si="1"/>
        <v>75.1705801634982</v>
      </c>
      <c r="G17" s="1">
        <f t="shared" si="2"/>
        <v>33.8815125672666</v>
      </c>
      <c r="H17" s="1">
        <v>8</v>
      </c>
      <c r="I17" s="1">
        <v>150</v>
      </c>
      <c r="J17" s="1"/>
      <c r="K17" s="1">
        <f t="shared" si="3"/>
        <v>294523.48116</v>
      </c>
      <c r="L17" s="1">
        <f t="shared" si="4"/>
        <v>330847.51968</v>
      </c>
      <c r="M17" s="1">
        <f t="shared" si="5"/>
        <v>367014.31128</v>
      </c>
      <c r="O17" s="1">
        <f t="shared" si="6"/>
        <v>6.35303578608766e-6</v>
      </c>
      <c r="S17" s="10">
        <v>44636</v>
      </c>
      <c r="T17" s="1">
        <v>75.1705801634982</v>
      </c>
      <c r="U17" s="1">
        <f t="shared" si="7"/>
        <v>2.10188613226538</v>
      </c>
      <c r="V17" s="1">
        <f t="shared" si="8"/>
        <v>2.33165505356815</v>
      </c>
      <c r="W17" s="1">
        <f t="shared" si="9"/>
        <v>1.87111821565259</v>
      </c>
    </row>
    <row r="18" spans="1:23">
      <c r="A18" s="10">
        <v>44637</v>
      </c>
      <c r="B18" s="1">
        <v>1.3735332</v>
      </c>
      <c r="C18" s="1">
        <v>260</v>
      </c>
      <c r="D18" s="1">
        <v>24870000</v>
      </c>
      <c r="E18" s="1">
        <f t="shared" si="0"/>
        <v>193.343173274092</v>
      </c>
      <c r="F18" s="1">
        <f t="shared" si="1"/>
        <v>86.0579285984729</v>
      </c>
      <c r="G18" s="1">
        <f t="shared" si="2"/>
        <v>38.7887493083091</v>
      </c>
      <c r="H18" s="1">
        <v>57</v>
      </c>
      <c r="I18" s="1">
        <v>203</v>
      </c>
      <c r="J18" s="1"/>
      <c r="K18" s="1">
        <f t="shared" si="3"/>
        <v>257262.76836</v>
      </c>
      <c r="L18" s="1">
        <f t="shared" si="4"/>
        <v>288991.38528</v>
      </c>
      <c r="M18" s="1">
        <f t="shared" si="5"/>
        <v>320582.64888</v>
      </c>
      <c r="O18" s="1">
        <f t="shared" si="6"/>
        <v>1.0454362685967e-5</v>
      </c>
      <c r="S18" s="10">
        <v>44637</v>
      </c>
      <c r="T18" s="1">
        <v>86.0579285984729</v>
      </c>
      <c r="U18" s="1">
        <f t="shared" si="7"/>
        <v>3.02122075483715</v>
      </c>
      <c r="V18" s="1">
        <f t="shared" si="8"/>
        <v>3.35148728221954</v>
      </c>
      <c r="W18" s="1">
        <f t="shared" si="9"/>
        <v>2.68951828603136</v>
      </c>
    </row>
    <row r="19" spans="1:23">
      <c r="A19" s="10">
        <v>44638</v>
      </c>
      <c r="B19" s="1">
        <v>1.3192308</v>
      </c>
      <c r="C19" s="1">
        <v>374</v>
      </c>
      <c r="D19" s="1">
        <v>24870000</v>
      </c>
      <c r="E19" s="1">
        <f t="shared" si="0"/>
        <v>201.301597480378</v>
      </c>
      <c r="F19" s="1">
        <f t="shared" si="1"/>
        <v>89.6002595248928</v>
      </c>
      <c r="G19" s="1">
        <f t="shared" si="2"/>
        <v>40.3853783291291</v>
      </c>
      <c r="H19" s="1">
        <v>8</v>
      </c>
      <c r="I19" s="1">
        <v>366</v>
      </c>
      <c r="J19" s="1"/>
      <c r="K19" s="1">
        <f t="shared" si="3"/>
        <v>247091.92884</v>
      </c>
      <c r="L19" s="1">
        <f t="shared" si="4"/>
        <v>277566.16032</v>
      </c>
      <c r="M19" s="1">
        <f t="shared" si="5"/>
        <v>307908.46872</v>
      </c>
      <c r="O19" s="1">
        <f t="shared" si="6"/>
        <v>1.5038198632891e-5</v>
      </c>
      <c r="S19" s="10">
        <v>44638</v>
      </c>
      <c r="T19" s="1">
        <v>89.6002595248928</v>
      </c>
      <c r="U19" s="1">
        <f t="shared" si="7"/>
        <v>4.17409505266104</v>
      </c>
      <c r="V19" s="1">
        <f t="shared" si="8"/>
        <v>4.63038871336068</v>
      </c>
      <c r="W19" s="1">
        <f t="shared" si="9"/>
        <v>3.7158175064801</v>
      </c>
    </row>
    <row r="20" spans="1:23">
      <c r="A20" s="10">
        <v>44639</v>
      </c>
      <c r="B20" s="1">
        <v>1.1223036</v>
      </c>
      <c r="C20" s="1">
        <v>509</v>
      </c>
      <c r="D20" s="1">
        <v>24870000</v>
      </c>
      <c r="E20" s="1">
        <f t="shared" si="0"/>
        <v>236.623376673939</v>
      </c>
      <c r="F20" s="1">
        <f t="shared" si="1"/>
        <v>105.322144607958</v>
      </c>
      <c r="G20" s="1">
        <f t="shared" si="2"/>
        <v>47.4716778609991</v>
      </c>
      <c r="H20" s="1">
        <v>17</v>
      </c>
      <c r="I20" s="1">
        <v>492</v>
      </c>
      <c r="J20" s="1"/>
      <c r="K20" s="1">
        <f t="shared" si="3"/>
        <v>210207.46428</v>
      </c>
      <c r="L20" s="1">
        <f t="shared" si="4"/>
        <v>236132.67744</v>
      </c>
      <c r="M20" s="1">
        <f t="shared" si="5"/>
        <v>261945.66024</v>
      </c>
      <c r="O20" s="1">
        <f t="shared" si="6"/>
        <v>2.04664254121431e-5</v>
      </c>
      <c r="S20" s="10">
        <v>44639</v>
      </c>
      <c r="T20" s="1">
        <v>105.322144607958</v>
      </c>
      <c r="U20" s="1">
        <f t="shared" si="7"/>
        <v>4.83279183019542</v>
      </c>
      <c r="V20" s="1">
        <f t="shared" si="8"/>
        <v>5.36109131733655</v>
      </c>
      <c r="W20" s="1">
        <f t="shared" si="9"/>
        <v>4.30219538876236</v>
      </c>
    </row>
    <row r="21" spans="1:23">
      <c r="A21" s="10">
        <v>44640</v>
      </c>
      <c r="B21" s="1">
        <v>0.92097</v>
      </c>
      <c r="C21" s="1">
        <v>758</v>
      </c>
      <c r="D21" s="1">
        <v>24870000</v>
      </c>
      <c r="E21" s="1">
        <f t="shared" si="0"/>
        <v>288.351702536801</v>
      </c>
      <c r="F21" s="1">
        <f t="shared" si="1"/>
        <v>128.346658472298</v>
      </c>
      <c r="G21" s="1">
        <f t="shared" si="2"/>
        <v>57.8494793114212</v>
      </c>
      <c r="H21" s="1">
        <v>24</v>
      </c>
      <c r="I21" s="1">
        <v>734</v>
      </c>
      <c r="J21" s="1"/>
      <c r="K21" s="1">
        <f t="shared" si="3"/>
        <v>172497.681</v>
      </c>
      <c r="L21" s="1">
        <f t="shared" si="4"/>
        <v>193772.088</v>
      </c>
      <c r="M21" s="1">
        <f t="shared" si="5"/>
        <v>214954.398</v>
      </c>
      <c r="O21" s="1">
        <f t="shared" si="6"/>
        <v>3.04784881383193e-5</v>
      </c>
      <c r="S21" s="10">
        <v>44640</v>
      </c>
      <c r="T21" s="1">
        <v>128.346658472298</v>
      </c>
      <c r="U21" s="1">
        <f t="shared" si="7"/>
        <v>5.90588028564536</v>
      </c>
      <c r="V21" s="1">
        <f t="shared" si="8"/>
        <v>6.55148506972256</v>
      </c>
      <c r="W21" s="1">
        <f t="shared" si="9"/>
        <v>5.25746852424608</v>
      </c>
    </row>
    <row r="22" spans="1:23">
      <c r="A22" s="10">
        <v>44641</v>
      </c>
      <c r="B22" s="1">
        <v>1.2166848</v>
      </c>
      <c r="C22" s="1">
        <v>896</v>
      </c>
      <c r="D22" s="1">
        <v>24870000</v>
      </c>
      <c r="E22" s="1">
        <f t="shared" si="0"/>
        <v>218.267925665972</v>
      </c>
      <c r="F22" s="1">
        <f t="shared" si="1"/>
        <v>97.1520496132046</v>
      </c>
      <c r="G22" s="1">
        <f t="shared" si="2"/>
        <v>43.789184315806</v>
      </c>
      <c r="H22" s="1">
        <v>31</v>
      </c>
      <c r="I22" s="1">
        <v>865</v>
      </c>
      <c r="J22" s="1"/>
      <c r="K22" s="1">
        <f t="shared" si="3"/>
        <v>227885.06304</v>
      </c>
      <c r="L22" s="1">
        <f t="shared" si="4"/>
        <v>255990.48192</v>
      </c>
      <c r="M22" s="1">
        <f t="shared" si="5"/>
        <v>283974.23232</v>
      </c>
      <c r="O22" s="1">
        <f t="shared" si="6"/>
        <v>3.60273421793325e-5</v>
      </c>
      <c r="S22" s="10">
        <v>44641</v>
      </c>
      <c r="T22" s="1">
        <v>97.1520496132046</v>
      </c>
      <c r="U22" s="1">
        <f t="shared" si="7"/>
        <v>9.22265668678408</v>
      </c>
      <c r="V22" s="1">
        <f t="shared" si="8"/>
        <v>10.2308368379059</v>
      </c>
      <c r="W22" s="1">
        <f t="shared" si="9"/>
        <v>8.21009314370084</v>
      </c>
    </row>
    <row r="23" spans="1:23">
      <c r="A23" s="10">
        <v>44642</v>
      </c>
      <c r="B23" s="1">
        <v>1.1025072</v>
      </c>
      <c r="C23" s="1">
        <v>981</v>
      </c>
      <c r="D23" s="1">
        <v>24870000</v>
      </c>
      <c r="E23" s="1">
        <f t="shared" si="0"/>
        <v>240.872138962283</v>
      </c>
      <c r="F23" s="1">
        <f t="shared" si="1"/>
        <v>107.213288088488</v>
      </c>
      <c r="G23" s="1">
        <f t="shared" si="2"/>
        <v>48.3240698667905</v>
      </c>
      <c r="H23" s="1">
        <v>4</v>
      </c>
      <c r="I23" s="1">
        <v>977</v>
      </c>
      <c r="J23" s="1"/>
      <c r="K23" s="1">
        <f t="shared" si="3"/>
        <v>206499.59856</v>
      </c>
      <c r="L23" s="1">
        <f t="shared" si="4"/>
        <v>231967.51488</v>
      </c>
      <c r="M23" s="1">
        <f t="shared" si="5"/>
        <v>257325.18048</v>
      </c>
      <c r="O23" s="1">
        <f t="shared" si="6"/>
        <v>3.94451145958987e-5</v>
      </c>
      <c r="S23" s="10">
        <v>44642</v>
      </c>
      <c r="T23" s="1">
        <v>107.213288088488</v>
      </c>
      <c r="U23" s="1">
        <f t="shared" si="7"/>
        <v>9.14998520696743</v>
      </c>
      <c r="V23" s="1">
        <f t="shared" si="8"/>
        <v>10.1502212324439</v>
      </c>
      <c r="W23" s="1">
        <f t="shared" si="9"/>
        <v>8.14540032920627</v>
      </c>
    </row>
    <row r="24" spans="1:23">
      <c r="A24" s="10">
        <v>44643</v>
      </c>
      <c r="B24" s="1">
        <v>1.1513664</v>
      </c>
      <c r="C24" s="1">
        <v>983</v>
      </c>
      <c r="D24" s="1">
        <v>24870000</v>
      </c>
      <c r="E24" s="1">
        <f t="shared" si="0"/>
        <v>230.650527482231</v>
      </c>
      <c r="F24" s="1">
        <f t="shared" si="1"/>
        <v>102.663602180185</v>
      </c>
      <c r="G24" s="1">
        <f t="shared" si="2"/>
        <v>46.2733973836996</v>
      </c>
      <c r="H24" s="1">
        <v>4</v>
      </c>
      <c r="I24" s="1">
        <v>979</v>
      </c>
      <c r="J24" s="1"/>
      <c r="K24" s="1">
        <f t="shared" si="3"/>
        <v>215650.92672</v>
      </c>
      <c r="L24" s="1">
        <f t="shared" si="4"/>
        <v>242247.49056</v>
      </c>
      <c r="M24" s="1">
        <f t="shared" si="5"/>
        <v>268728.91776</v>
      </c>
      <c r="O24" s="1">
        <f t="shared" si="6"/>
        <v>3.95255327704061e-5</v>
      </c>
      <c r="S24" s="10">
        <v>44643</v>
      </c>
      <c r="T24" s="1">
        <v>102.663602180185</v>
      </c>
      <c r="U24" s="1">
        <f t="shared" si="7"/>
        <v>9.57496112667793</v>
      </c>
      <c r="V24" s="1">
        <f t="shared" si="8"/>
        <v>10.6216536452786</v>
      </c>
      <c r="W24" s="1">
        <f t="shared" si="9"/>
        <v>8.52371777103981</v>
      </c>
    </row>
    <row r="25" spans="1:23">
      <c r="A25" s="10">
        <v>44644</v>
      </c>
      <c r="B25" s="1">
        <v>1.1991564</v>
      </c>
      <c r="C25" s="1">
        <v>1609</v>
      </c>
      <c r="D25" s="1">
        <v>24870000</v>
      </c>
      <c r="E25" s="1">
        <f t="shared" si="0"/>
        <v>221.458408165372</v>
      </c>
      <c r="F25" s="1">
        <f t="shared" si="1"/>
        <v>98.5721479310221</v>
      </c>
      <c r="G25" s="1">
        <f t="shared" si="2"/>
        <v>44.4292629063562</v>
      </c>
      <c r="H25" s="1">
        <v>29</v>
      </c>
      <c r="I25" s="1">
        <v>1580</v>
      </c>
      <c r="J25" s="1"/>
      <c r="K25" s="1">
        <f t="shared" si="3"/>
        <v>224601.99372</v>
      </c>
      <c r="L25" s="1">
        <f t="shared" si="4"/>
        <v>252302.50656</v>
      </c>
      <c r="M25" s="1">
        <f t="shared" si="5"/>
        <v>279883.10376</v>
      </c>
      <c r="O25" s="1">
        <f t="shared" si="6"/>
        <v>6.46964213912344e-5</v>
      </c>
      <c r="S25" s="10">
        <v>44644</v>
      </c>
      <c r="T25" s="1">
        <v>98.5721479310221</v>
      </c>
      <c r="U25" s="1">
        <f t="shared" si="7"/>
        <v>16.3230692824704</v>
      </c>
      <c r="V25" s="1">
        <f t="shared" si="8"/>
        <v>18.1074352211435</v>
      </c>
      <c r="W25" s="1">
        <f t="shared" si="9"/>
        <v>14.5309452310205</v>
      </c>
    </row>
    <row r="26" spans="1:23">
      <c r="A26" s="10">
        <v>44645</v>
      </c>
      <c r="B26" s="1">
        <v>0.9920232</v>
      </c>
      <c r="C26" s="1">
        <v>2259</v>
      </c>
      <c r="D26" s="1">
        <v>24870000</v>
      </c>
      <c r="E26" s="1">
        <f t="shared" si="0"/>
        <v>267.69864604509</v>
      </c>
      <c r="F26" s="1">
        <f t="shared" si="1"/>
        <v>119.153888793359</v>
      </c>
      <c r="G26" s="1">
        <f t="shared" si="2"/>
        <v>53.7060372796116</v>
      </c>
      <c r="H26" s="1">
        <v>38</v>
      </c>
      <c r="I26" s="1">
        <v>2231</v>
      </c>
      <c r="J26" s="1"/>
      <c r="K26" s="1">
        <f t="shared" si="3"/>
        <v>185805.94536</v>
      </c>
      <c r="L26" s="1">
        <f t="shared" si="4"/>
        <v>208721.68128</v>
      </c>
      <c r="M26" s="1">
        <f t="shared" si="5"/>
        <v>231538.21488</v>
      </c>
      <c r="O26" s="1">
        <f t="shared" si="6"/>
        <v>9.0832328106152e-5</v>
      </c>
      <c r="S26" s="10">
        <v>44645</v>
      </c>
      <c r="T26" s="1">
        <v>119.153888793359</v>
      </c>
      <c r="U26" s="1">
        <f t="shared" si="7"/>
        <v>18.9586762368926</v>
      </c>
      <c r="V26" s="1">
        <f t="shared" si="8"/>
        <v>21.0311551030929</v>
      </c>
      <c r="W26" s="1">
        <f t="shared" si="9"/>
        <v>16.8771865930133</v>
      </c>
    </row>
    <row r="27" spans="1:23">
      <c r="A27" s="10">
        <v>44646</v>
      </c>
      <c r="B27" s="1">
        <v>1.0803456</v>
      </c>
      <c r="C27" s="1">
        <v>2676</v>
      </c>
      <c r="D27" s="1">
        <v>24870000</v>
      </c>
      <c r="E27" s="1">
        <f t="shared" si="0"/>
        <v>245.813254096946</v>
      </c>
      <c r="F27" s="1">
        <f t="shared" si="1"/>
        <v>109.412600979938</v>
      </c>
      <c r="G27" s="1">
        <f t="shared" si="2"/>
        <v>49.3153625667931</v>
      </c>
      <c r="H27" s="1">
        <v>45</v>
      </c>
      <c r="I27" s="1">
        <v>2631</v>
      </c>
      <c r="J27" s="1"/>
      <c r="K27" s="1">
        <f t="shared" si="3"/>
        <v>202348.73088</v>
      </c>
      <c r="L27" s="1">
        <f t="shared" si="4"/>
        <v>227304.71424</v>
      </c>
      <c r="M27" s="1">
        <f t="shared" si="5"/>
        <v>252152.66304</v>
      </c>
      <c r="O27" s="1">
        <f t="shared" si="6"/>
        <v>0.000107599517490953</v>
      </c>
      <c r="S27" s="10">
        <v>44646</v>
      </c>
      <c r="T27" s="1">
        <v>109.412600979938</v>
      </c>
      <c r="U27" s="1">
        <f t="shared" si="7"/>
        <v>24.4578775756429</v>
      </c>
      <c r="V27" s="1">
        <f t="shared" si="8"/>
        <v>27.1315048771629</v>
      </c>
      <c r="W27" s="1">
        <f t="shared" si="9"/>
        <v>21.7726258075947</v>
      </c>
    </row>
    <row r="28" spans="1:23">
      <c r="A28" s="10">
        <v>44647</v>
      </c>
      <c r="B28" s="1">
        <v>0.8965728</v>
      </c>
      <c r="C28" s="1">
        <v>3500</v>
      </c>
      <c r="D28" s="1">
        <v>24870000</v>
      </c>
      <c r="E28" s="1">
        <f t="shared" si="0"/>
        <v>296.198220027774</v>
      </c>
      <c r="F28" s="1">
        <f t="shared" si="1"/>
        <v>131.839179209131</v>
      </c>
      <c r="G28" s="1">
        <f t="shared" si="2"/>
        <v>59.4236574670117</v>
      </c>
      <c r="H28" s="1">
        <v>50</v>
      </c>
      <c r="I28" s="1">
        <v>3450</v>
      </c>
      <c r="J28" s="1"/>
      <c r="K28" s="1">
        <f t="shared" si="3"/>
        <v>167928.08544</v>
      </c>
      <c r="L28" s="1">
        <f t="shared" si="4"/>
        <v>188638.91712</v>
      </c>
      <c r="M28" s="1">
        <f t="shared" si="5"/>
        <v>209260.09152</v>
      </c>
      <c r="O28" s="1">
        <f t="shared" si="6"/>
        <v>0.000140731805388018</v>
      </c>
      <c r="S28" s="10">
        <v>44647</v>
      </c>
      <c r="T28" s="1">
        <v>131.839179209131</v>
      </c>
      <c r="U28" s="1">
        <f t="shared" si="7"/>
        <v>26.5474953727382</v>
      </c>
      <c r="V28" s="1">
        <f t="shared" si="8"/>
        <v>29.4495504752714</v>
      </c>
      <c r="W28" s="1">
        <f t="shared" si="9"/>
        <v>23.6328226393245</v>
      </c>
    </row>
    <row r="29" spans="1:23">
      <c r="A29" s="10">
        <v>44648</v>
      </c>
      <c r="B29" s="1">
        <v>0.9672048</v>
      </c>
      <c r="C29" s="1">
        <v>4435</v>
      </c>
      <c r="D29" s="1">
        <v>24870000</v>
      </c>
      <c r="E29" s="1">
        <f t="shared" si="0"/>
        <v>274.567772497942</v>
      </c>
      <c r="F29" s="1">
        <f t="shared" si="1"/>
        <v>122.211368319545</v>
      </c>
      <c r="G29" s="1">
        <f t="shared" si="2"/>
        <v>55.0841300223485</v>
      </c>
      <c r="H29" s="1">
        <v>96</v>
      </c>
      <c r="I29" s="1">
        <v>4381</v>
      </c>
      <c r="J29" s="1"/>
      <c r="K29" s="1">
        <f t="shared" si="3"/>
        <v>181157.45904</v>
      </c>
      <c r="L29" s="1">
        <f t="shared" si="4"/>
        <v>203499.88992</v>
      </c>
      <c r="M29" s="1">
        <f t="shared" si="5"/>
        <v>225745.60032</v>
      </c>
      <c r="O29" s="1">
        <f t="shared" si="6"/>
        <v>0.000178327301970245</v>
      </c>
      <c r="S29" s="10">
        <v>44648</v>
      </c>
      <c r="T29" s="1">
        <v>122.211368319545</v>
      </c>
      <c r="U29" s="1">
        <f t="shared" si="7"/>
        <v>36.2895863206755</v>
      </c>
      <c r="V29" s="1">
        <f t="shared" si="8"/>
        <v>40.2566038367189</v>
      </c>
      <c r="W29" s="1">
        <f t="shared" si="9"/>
        <v>32.3053209023884</v>
      </c>
    </row>
    <row r="30" spans="1:23">
      <c r="A30" s="10">
        <v>44649</v>
      </c>
      <c r="B30" s="1">
        <v>0.7232976</v>
      </c>
      <c r="C30" s="1">
        <v>5946</v>
      </c>
      <c r="D30" s="1">
        <v>24870000</v>
      </c>
      <c r="E30" s="1">
        <f t="shared" si="0"/>
        <v>367.156295673202</v>
      </c>
      <c r="F30" s="1">
        <f t="shared" si="1"/>
        <v>163.422942441993</v>
      </c>
      <c r="G30" s="1">
        <f t="shared" si="2"/>
        <v>73.6593553765968</v>
      </c>
      <c r="H30" s="1">
        <v>326</v>
      </c>
      <c r="I30" s="1">
        <v>5656</v>
      </c>
      <c r="J30" s="1"/>
      <c r="K30" s="1">
        <f t="shared" si="3"/>
        <v>135473.64048</v>
      </c>
      <c r="L30" s="1">
        <f t="shared" si="4"/>
        <v>152181.81504</v>
      </c>
      <c r="M30" s="1">
        <f t="shared" si="5"/>
        <v>168817.65984</v>
      </c>
      <c r="O30" s="1">
        <f t="shared" si="6"/>
        <v>0.000239083232810615</v>
      </c>
      <c r="S30" s="10">
        <v>44649</v>
      </c>
      <c r="T30" s="1">
        <v>163.422942441993</v>
      </c>
      <c r="U30" s="1">
        <f t="shared" si="7"/>
        <v>36.3841203147503</v>
      </c>
      <c r="V30" s="1">
        <f t="shared" si="8"/>
        <v>40.36147187007</v>
      </c>
      <c r="W30" s="1">
        <f t="shared" si="9"/>
        <v>32.3894759265814</v>
      </c>
    </row>
    <row r="31" spans="1:23">
      <c r="A31" s="10">
        <v>44650</v>
      </c>
      <c r="B31" s="1">
        <v>0.782136</v>
      </c>
      <c r="C31" s="1">
        <v>5621</v>
      </c>
      <c r="D31" s="1">
        <v>24870000</v>
      </c>
      <c r="E31" s="1">
        <f t="shared" si="0"/>
        <v>339.535921483371</v>
      </c>
      <c r="F31" s="1">
        <f t="shared" si="1"/>
        <v>151.128987865578</v>
      </c>
      <c r="G31" s="1">
        <f t="shared" si="2"/>
        <v>68.1181213515803</v>
      </c>
      <c r="H31" s="1">
        <v>355</v>
      </c>
      <c r="I31" s="1">
        <v>5298</v>
      </c>
      <c r="J31" s="1"/>
      <c r="K31" s="1">
        <f t="shared" si="3"/>
        <v>146494.0728</v>
      </c>
      <c r="L31" s="1">
        <f t="shared" si="4"/>
        <v>164561.4144</v>
      </c>
      <c r="M31" s="1">
        <f t="shared" si="5"/>
        <v>182550.5424</v>
      </c>
      <c r="O31" s="1">
        <f t="shared" si="6"/>
        <v>0.000226015279453156</v>
      </c>
      <c r="S31" s="10">
        <v>44650</v>
      </c>
      <c r="T31" s="1">
        <v>151.128987865578</v>
      </c>
      <c r="U31" s="1">
        <f t="shared" si="7"/>
        <v>37.1933940628227</v>
      </c>
      <c r="V31" s="1">
        <f t="shared" si="8"/>
        <v>41.2592118548613</v>
      </c>
      <c r="W31" s="1">
        <f t="shared" si="9"/>
        <v>33.109898802123</v>
      </c>
    </row>
    <row r="32" spans="1:23">
      <c r="A32" s="10">
        <v>44651</v>
      </c>
      <c r="B32" s="1">
        <v>0.5506056</v>
      </c>
      <c r="C32" s="1">
        <v>4462</v>
      </c>
      <c r="D32" s="1">
        <v>24870000</v>
      </c>
      <c r="E32" s="1">
        <f t="shared" si="0"/>
        <v>482.311236001446</v>
      </c>
      <c r="F32" s="1">
        <f t="shared" si="1"/>
        <v>214.678931803875</v>
      </c>
      <c r="G32" s="1">
        <f t="shared" si="2"/>
        <v>96.7618835722695</v>
      </c>
      <c r="H32" s="1">
        <v>358</v>
      </c>
      <c r="I32" s="1">
        <v>4144</v>
      </c>
      <c r="J32" s="1"/>
      <c r="K32" s="1">
        <f t="shared" si="3"/>
        <v>103128.42888</v>
      </c>
      <c r="L32" s="1">
        <f t="shared" si="4"/>
        <v>115847.41824</v>
      </c>
      <c r="M32" s="1">
        <f t="shared" si="5"/>
        <v>128511.34704</v>
      </c>
      <c r="O32" s="1">
        <f t="shared" si="6"/>
        <v>0.000179412947326096</v>
      </c>
      <c r="S32" s="10">
        <v>44651</v>
      </c>
      <c r="T32" s="1">
        <v>214.678931803875</v>
      </c>
      <c r="U32" s="1">
        <f t="shared" si="7"/>
        <v>20.7845267465573</v>
      </c>
      <c r="V32" s="1">
        <f t="shared" si="8"/>
        <v>23.0565995372931</v>
      </c>
      <c r="W32" s="1">
        <f t="shared" si="9"/>
        <v>18.5025753784704</v>
      </c>
    </row>
    <row r="33" spans="1:23">
      <c r="A33" s="10">
        <v>44652</v>
      </c>
      <c r="B33" s="1">
        <v>0.4264488</v>
      </c>
      <c r="C33" s="1">
        <v>6307</v>
      </c>
      <c r="D33" s="1">
        <v>24870000</v>
      </c>
      <c r="E33" s="1">
        <f t="shared" si="0"/>
        <v>622.731890640371</v>
      </c>
      <c r="F33" s="1">
        <f t="shared" si="1"/>
        <v>277.180805886268</v>
      </c>
      <c r="G33" s="1">
        <f t="shared" si="2"/>
        <v>124.933250982157</v>
      </c>
      <c r="H33" s="1">
        <v>260</v>
      </c>
      <c r="I33" s="1">
        <v>6051</v>
      </c>
      <c r="J33" s="1"/>
      <c r="K33" s="1">
        <f t="shared" si="3"/>
        <v>79873.86024</v>
      </c>
      <c r="L33" s="1">
        <f t="shared" si="4"/>
        <v>89724.82752</v>
      </c>
      <c r="M33" s="1">
        <f t="shared" si="5"/>
        <v>99533.14992</v>
      </c>
      <c r="O33" s="1">
        <f t="shared" si="6"/>
        <v>0.000253598713309208</v>
      </c>
      <c r="S33" s="10">
        <v>44652</v>
      </c>
      <c r="T33" s="1">
        <v>277.180805886268</v>
      </c>
      <c r="U33" s="1">
        <f t="shared" si="7"/>
        <v>22.7541008109626</v>
      </c>
      <c r="V33" s="1">
        <f t="shared" si="8"/>
        <v>25.2414787513245</v>
      </c>
      <c r="W33" s="1">
        <f t="shared" si="9"/>
        <v>20.2559081839035</v>
      </c>
    </row>
    <row r="34" spans="1:23">
      <c r="A34" s="10">
        <v>44653</v>
      </c>
      <c r="B34" s="1">
        <v>0.2730672</v>
      </c>
      <c r="C34" s="1">
        <v>8080</v>
      </c>
      <c r="D34" s="1">
        <v>24870000</v>
      </c>
      <c r="E34" s="1">
        <f t="shared" si="0"/>
        <v>972.519832060817</v>
      </c>
      <c r="F34" s="1">
        <f t="shared" si="1"/>
        <v>432.873014603116</v>
      </c>
      <c r="G34" s="1">
        <f t="shared" si="2"/>
        <v>195.108145399519</v>
      </c>
      <c r="H34" s="1">
        <v>438</v>
      </c>
      <c r="I34" s="1">
        <v>7788</v>
      </c>
      <c r="J34" s="1"/>
      <c r="K34" s="1">
        <f t="shared" si="3"/>
        <v>51145.48656</v>
      </c>
      <c r="L34" s="1">
        <f t="shared" si="4"/>
        <v>57453.33888</v>
      </c>
      <c r="M34" s="1">
        <f t="shared" si="5"/>
        <v>63733.88448</v>
      </c>
      <c r="O34" s="1">
        <f t="shared" si="6"/>
        <v>0.000324889425010052</v>
      </c>
      <c r="S34" s="10">
        <v>44653</v>
      </c>
      <c r="T34" s="1">
        <v>432.873014603116</v>
      </c>
      <c r="U34" s="1">
        <f t="shared" si="7"/>
        <v>18.6659822336309</v>
      </c>
      <c r="V34" s="1">
        <f t="shared" si="8"/>
        <v>20.7064650823643</v>
      </c>
      <c r="W34" s="1">
        <f t="shared" si="9"/>
        <v>16.6166277203378</v>
      </c>
    </row>
    <row r="35" spans="1:23">
      <c r="A35" s="10">
        <v>44654</v>
      </c>
      <c r="B35" s="1">
        <v>0.2917296</v>
      </c>
      <c r="C35" s="1">
        <v>8864</v>
      </c>
      <c r="D35" s="1">
        <v>24870000</v>
      </c>
      <c r="E35" s="1">
        <f t="shared" si="0"/>
        <v>910.30621330615</v>
      </c>
      <c r="F35" s="1">
        <f t="shared" si="1"/>
        <v>405.181449030993</v>
      </c>
      <c r="G35" s="1">
        <f t="shared" si="2"/>
        <v>182.626771371296</v>
      </c>
      <c r="H35" s="1">
        <v>425</v>
      </c>
      <c r="I35" s="1">
        <v>8581</v>
      </c>
      <c r="J35" s="1"/>
      <c r="K35" s="1">
        <f t="shared" si="3"/>
        <v>54640.95408</v>
      </c>
      <c r="L35" s="1">
        <f t="shared" si="4"/>
        <v>61379.90784</v>
      </c>
      <c r="M35" s="1">
        <f t="shared" si="5"/>
        <v>68089.68864</v>
      </c>
      <c r="O35" s="1">
        <f t="shared" si="6"/>
        <v>0.000356413349416968</v>
      </c>
      <c r="S35" s="10">
        <v>44654</v>
      </c>
      <c r="T35" s="1">
        <v>405.181449030993</v>
      </c>
      <c r="U35" s="1">
        <f t="shared" si="7"/>
        <v>21.8766185401592</v>
      </c>
      <c r="V35" s="1">
        <f t="shared" si="8"/>
        <v>24.2680739889409</v>
      </c>
      <c r="W35" s="1">
        <f t="shared" si="9"/>
        <v>19.4747654589916</v>
      </c>
    </row>
    <row r="36" spans="1:23">
      <c r="A36" s="10">
        <v>44655</v>
      </c>
      <c r="B36" s="1">
        <v>0.2819772</v>
      </c>
      <c r="C36" s="1">
        <v>13346</v>
      </c>
      <c r="D36" s="1">
        <v>24870000</v>
      </c>
      <c r="E36" s="1">
        <f t="shared" si="0"/>
        <v>941.789859198963</v>
      </c>
      <c r="F36" s="1">
        <f t="shared" si="1"/>
        <v>419.1949634695</v>
      </c>
      <c r="G36" s="1">
        <f t="shared" si="2"/>
        <v>188.943059798592</v>
      </c>
      <c r="H36" s="1">
        <v>268</v>
      </c>
      <c r="I36" s="1">
        <v>13086</v>
      </c>
      <c r="J36" s="1"/>
      <c r="K36" s="1">
        <f t="shared" si="3"/>
        <v>52814.32956</v>
      </c>
      <c r="L36" s="1">
        <f t="shared" si="4"/>
        <v>59328.00288</v>
      </c>
      <c r="M36" s="1">
        <f t="shared" si="5"/>
        <v>65813.47848</v>
      </c>
      <c r="O36" s="1">
        <f t="shared" si="6"/>
        <v>0.000536630478488138</v>
      </c>
      <c r="S36" s="10">
        <v>44655</v>
      </c>
      <c r="T36" s="1">
        <v>419.1949634695</v>
      </c>
      <c r="U36" s="1">
        <f t="shared" si="7"/>
        <v>31.83721457324</v>
      </c>
      <c r="V36" s="1">
        <f t="shared" si="8"/>
        <v>35.3175184476912</v>
      </c>
      <c r="W36" s="1">
        <f t="shared" si="9"/>
        <v>28.341778942813</v>
      </c>
    </row>
    <row r="37" spans="1:23">
      <c r="A37" s="10">
        <v>44656</v>
      </c>
      <c r="B37" s="1">
        <v>0.2976264</v>
      </c>
      <c r="C37" s="1">
        <v>16997</v>
      </c>
      <c r="D37" s="1">
        <v>24870000</v>
      </c>
      <c r="E37" s="1">
        <f t="shared" si="0"/>
        <v>892.270536099344</v>
      </c>
      <c r="F37" s="1">
        <f t="shared" si="1"/>
        <v>397.15368681418</v>
      </c>
      <c r="G37" s="1">
        <f t="shared" si="2"/>
        <v>179.008431246152</v>
      </c>
      <c r="H37" s="1">
        <v>311</v>
      </c>
      <c r="I37" s="1">
        <v>16766</v>
      </c>
      <c r="J37" s="1"/>
      <c r="K37" s="1">
        <f t="shared" si="3"/>
        <v>55745.42472</v>
      </c>
      <c r="L37" s="1">
        <f t="shared" si="4"/>
        <v>62620.59456</v>
      </c>
      <c r="M37" s="1">
        <f t="shared" si="5"/>
        <v>69466.00176</v>
      </c>
      <c r="O37" s="1">
        <f t="shared" si="6"/>
        <v>0.000683433856051468</v>
      </c>
      <c r="S37" s="10">
        <v>44656</v>
      </c>
      <c r="T37" s="1">
        <v>397.15368681418</v>
      </c>
      <c r="U37" s="1">
        <f t="shared" si="7"/>
        <v>42.7970344083764</v>
      </c>
      <c r="V37" s="1">
        <f t="shared" si="8"/>
        <v>47.4754174473148</v>
      </c>
      <c r="W37" s="1">
        <f t="shared" si="9"/>
        <v>38.0983105736164</v>
      </c>
    </row>
    <row r="38" spans="1:23">
      <c r="A38" s="10">
        <v>44657</v>
      </c>
      <c r="B38" s="1">
        <v>0.405648</v>
      </c>
      <c r="C38" s="1">
        <v>19952</v>
      </c>
      <c r="D38" s="1">
        <v>24870000</v>
      </c>
      <c r="E38" s="1">
        <f t="shared" si="0"/>
        <v>654.664308674806</v>
      </c>
      <c r="F38" s="1">
        <f t="shared" si="1"/>
        <v>291.394070852641</v>
      </c>
      <c r="G38" s="1">
        <f t="shared" si="2"/>
        <v>131.339572637951</v>
      </c>
      <c r="H38" s="1">
        <v>322</v>
      </c>
      <c r="I38" s="1">
        <v>19660</v>
      </c>
      <c r="J38" s="1"/>
      <c r="K38" s="1">
        <f t="shared" si="3"/>
        <v>75977.8704</v>
      </c>
      <c r="L38" s="1">
        <f t="shared" si="4"/>
        <v>85348.3392</v>
      </c>
      <c r="M38" s="1">
        <f t="shared" si="5"/>
        <v>94678.2432</v>
      </c>
      <c r="O38" s="1">
        <f t="shared" si="6"/>
        <v>0.000802251708886208</v>
      </c>
      <c r="S38" s="10">
        <v>44657</v>
      </c>
      <c r="T38" s="1">
        <v>291.394070852641</v>
      </c>
      <c r="U38" s="1">
        <f t="shared" si="7"/>
        <v>68.4708509737998</v>
      </c>
      <c r="V38" s="1">
        <f t="shared" si="8"/>
        <v>75.955782401544</v>
      </c>
      <c r="W38" s="1">
        <f t="shared" si="9"/>
        <v>60.9533763659349</v>
      </c>
    </row>
    <row r="39" spans="1:23">
      <c r="A39" s="10">
        <v>44658</v>
      </c>
      <c r="B39" s="1">
        <v>0.481788</v>
      </c>
      <c r="C39" s="1">
        <v>20576</v>
      </c>
      <c r="D39" s="1">
        <v>24870000</v>
      </c>
      <c r="E39" s="1">
        <f t="shared" si="0"/>
        <v>551.203573948122</v>
      </c>
      <c r="F39" s="1">
        <f t="shared" si="1"/>
        <v>245.343225761605</v>
      </c>
      <c r="G39" s="1">
        <f t="shared" si="2"/>
        <v>110.583150600346</v>
      </c>
      <c r="H39" s="1">
        <v>824</v>
      </c>
      <c r="I39" s="1">
        <v>20398</v>
      </c>
      <c r="J39" s="1"/>
      <c r="K39" s="1">
        <f t="shared" si="3"/>
        <v>90238.8924</v>
      </c>
      <c r="L39" s="1">
        <f t="shared" si="4"/>
        <v>101368.1952</v>
      </c>
      <c r="M39" s="1">
        <f t="shared" si="5"/>
        <v>112449.3192</v>
      </c>
      <c r="O39" s="1">
        <f t="shared" si="6"/>
        <v>0.000827342179332529</v>
      </c>
      <c r="S39" s="10">
        <v>44658</v>
      </c>
      <c r="T39" s="1">
        <v>245.343225761605</v>
      </c>
      <c r="U39" s="1">
        <f t="shared" si="7"/>
        <v>83.8661835317732</v>
      </c>
      <c r="V39" s="1">
        <f t="shared" si="8"/>
        <v>93.0340648113872</v>
      </c>
      <c r="W39" s="1">
        <f t="shared" si="9"/>
        <v>74.6584418987696</v>
      </c>
    </row>
    <row r="40" spans="1:23">
      <c r="A40" s="10">
        <v>44659</v>
      </c>
      <c r="B40" s="1">
        <v>0.3890268</v>
      </c>
      <c r="C40" s="1">
        <v>22784</v>
      </c>
      <c r="D40" s="1">
        <v>24870000</v>
      </c>
      <c r="E40" s="1">
        <f t="shared" si="0"/>
        <v>682.634891697224</v>
      </c>
      <c r="F40" s="1">
        <f t="shared" si="1"/>
        <v>303.843904978351</v>
      </c>
      <c r="G40" s="1">
        <f t="shared" si="2"/>
        <v>136.951065997097</v>
      </c>
      <c r="H40" s="1">
        <v>1015</v>
      </c>
      <c r="I40" s="1">
        <v>22609</v>
      </c>
      <c r="J40" s="1"/>
      <c r="K40" s="1">
        <f t="shared" si="3"/>
        <v>72864.71964</v>
      </c>
      <c r="L40" s="1">
        <f t="shared" si="4"/>
        <v>81851.23872</v>
      </c>
      <c r="M40" s="1">
        <f t="shared" si="5"/>
        <v>90798.85512</v>
      </c>
      <c r="O40" s="1">
        <f t="shared" si="6"/>
        <v>0.000916123843988741</v>
      </c>
      <c r="S40" s="10">
        <v>44659</v>
      </c>
      <c r="T40" s="1">
        <v>303.843904978351</v>
      </c>
      <c r="U40" s="1">
        <f t="shared" si="7"/>
        <v>74.9858714514065</v>
      </c>
      <c r="V40" s="1">
        <f t="shared" si="8"/>
        <v>83.1829961823112</v>
      </c>
      <c r="W40" s="1">
        <f t="shared" si="9"/>
        <v>66.7531070477587</v>
      </c>
    </row>
    <row r="41" spans="1:23">
      <c r="A41" s="10">
        <v>44660</v>
      </c>
      <c r="B41" s="1">
        <v>0.38232</v>
      </c>
      <c r="C41" s="1">
        <v>24561</v>
      </c>
      <c r="D41" s="1">
        <v>24870000</v>
      </c>
      <c r="E41" s="1">
        <f t="shared" si="0"/>
        <v>694.609927509201</v>
      </c>
      <c r="F41" s="1">
        <f t="shared" si="1"/>
        <v>309.174048057208</v>
      </c>
      <c r="G41" s="1">
        <f t="shared" si="2"/>
        <v>139.353512663318</v>
      </c>
      <c r="H41" s="1">
        <v>1006</v>
      </c>
      <c r="I41" s="1">
        <v>23937</v>
      </c>
      <c r="J41" s="1"/>
      <c r="K41" s="1">
        <f t="shared" si="3"/>
        <v>71608.536</v>
      </c>
      <c r="L41" s="1">
        <f t="shared" si="4"/>
        <v>80440.128</v>
      </c>
      <c r="M41" s="1">
        <f t="shared" si="5"/>
        <v>89233.488</v>
      </c>
      <c r="O41" s="1">
        <f t="shared" si="6"/>
        <v>0.000987575392038601</v>
      </c>
      <c r="S41" s="10">
        <v>44660</v>
      </c>
      <c r="T41" s="1">
        <v>309.174048057208</v>
      </c>
      <c r="U41" s="1">
        <f t="shared" si="7"/>
        <v>79.4406909452352</v>
      </c>
      <c r="V41" s="1">
        <f t="shared" si="8"/>
        <v>88.1247968945718</v>
      </c>
      <c r="W41" s="1">
        <f t="shared" si="9"/>
        <v>70.7188280135102</v>
      </c>
    </row>
    <row r="42" spans="1:23">
      <c r="A42" s="10">
        <v>44661</v>
      </c>
      <c r="B42" s="1">
        <v>0.4991544</v>
      </c>
      <c r="C42" s="1">
        <v>26533</v>
      </c>
      <c r="D42" s="1">
        <v>24870000</v>
      </c>
      <c r="E42" s="1">
        <f t="shared" si="0"/>
        <v>532.026297845552</v>
      </c>
      <c r="F42" s="1">
        <f t="shared" si="1"/>
        <v>236.807332667471</v>
      </c>
      <c r="G42" s="1">
        <f t="shared" si="2"/>
        <v>106.735781476512</v>
      </c>
      <c r="H42" s="1">
        <v>914</v>
      </c>
      <c r="I42" s="1">
        <v>25713</v>
      </c>
      <c r="J42" s="1"/>
      <c r="K42" s="1">
        <f t="shared" si="3"/>
        <v>93491.61912</v>
      </c>
      <c r="L42" s="1">
        <f t="shared" si="4"/>
        <v>105022.08576</v>
      </c>
      <c r="M42" s="1">
        <f t="shared" si="5"/>
        <v>116502.63696</v>
      </c>
      <c r="O42" s="1">
        <f t="shared" si="6"/>
        <v>0.00106686771210294</v>
      </c>
      <c r="S42" s="10">
        <v>44661</v>
      </c>
      <c r="T42" s="1">
        <v>236.807332667471</v>
      </c>
      <c r="U42" s="1">
        <f t="shared" si="7"/>
        <v>112.044672355049</v>
      </c>
      <c r="V42" s="1">
        <f t="shared" si="8"/>
        <v>124.292901747474</v>
      </c>
      <c r="W42" s="1">
        <f t="shared" si="9"/>
        <v>99.7431897913534</v>
      </c>
    </row>
    <row r="43" spans="1:23">
      <c r="A43" s="10">
        <v>44662</v>
      </c>
      <c r="B43" s="1">
        <v>0.48114</v>
      </c>
      <c r="C43" s="1">
        <v>22796</v>
      </c>
      <c r="D43" s="1">
        <v>24870000</v>
      </c>
      <c r="E43" s="1">
        <f t="shared" si="0"/>
        <v>551.945935663877</v>
      </c>
      <c r="F43" s="1">
        <f t="shared" si="1"/>
        <v>245.673654348489</v>
      </c>
      <c r="G43" s="1">
        <f t="shared" si="2"/>
        <v>110.732084136508</v>
      </c>
      <c r="H43" s="1">
        <v>994</v>
      </c>
      <c r="I43" s="1">
        <v>22348</v>
      </c>
      <c r="J43" s="1"/>
      <c r="K43" s="1">
        <f t="shared" si="3"/>
        <v>90117.522</v>
      </c>
      <c r="L43" s="1">
        <f t="shared" si="4"/>
        <v>101231.856</v>
      </c>
      <c r="M43" s="1">
        <f t="shared" si="5"/>
        <v>112298.076</v>
      </c>
      <c r="O43" s="1">
        <f t="shared" si="6"/>
        <v>0.000916606353035786</v>
      </c>
      <c r="S43" s="10">
        <v>44662</v>
      </c>
      <c r="T43" s="1">
        <v>245.673654348489</v>
      </c>
      <c r="U43" s="1">
        <f t="shared" si="7"/>
        <v>92.7897623392039</v>
      </c>
      <c r="V43" s="1">
        <f t="shared" si="8"/>
        <v>102.933129895296</v>
      </c>
      <c r="W43" s="1">
        <f t="shared" si="9"/>
        <v>82.6022931850422</v>
      </c>
    </row>
    <row r="44" spans="1:23">
      <c r="A44" s="10">
        <v>44663</v>
      </c>
      <c r="B44" s="1">
        <v>0.4426488</v>
      </c>
      <c r="C44" s="1">
        <f>1189+25141-23</f>
        <v>26307</v>
      </c>
      <c r="D44" s="1">
        <v>24870001</v>
      </c>
      <c r="E44" s="1">
        <f t="shared" si="0"/>
        <v>599.941258540347</v>
      </c>
      <c r="F44" s="1">
        <f t="shared" si="1"/>
        <v>267.036591550872</v>
      </c>
      <c r="G44" s="1">
        <f t="shared" si="2"/>
        <v>120.360965857548</v>
      </c>
      <c r="H44" s="12">
        <v>2573</v>
      </c>
      <c r="I44" s="12">
        <v>25146</v>
      </c>
      <c r="J44" s="1"/>
      <c r="K44" s="1">
        <f t="shared" si="3"/>
        <v>82908.12024</v>
      </c>
      <c r="L44" s="1">
        <f t="shared" si="4"/>
        <v>93133.30752</v>
      </c>
      <c r="M44" s="1">
        <f t="shared" si="5"/>
        <v>103314.22992</v>
      </c>
      <c r="O44" s="1">
        <f t="shared" si="6"/>
        <v>0.00105778041585121</v>
      </c>
      <c r="S44" s="10">
        <v>44663</v>
      </c>
      <c r="T44" s="1">
        <v>267.036591550872</v>
      </c>
      <c r="U44" s="1">
        <f t="shared" si="7"/>
        <v>98.5145887581042</v>
      </c>
      <c r="V44" s="1">
        <f t="shared" si="8"/>
        <v>109.283769088125</v>
      </c>
      <c r="W44" s="1">
        <f t="shared" si="9"/>
        <v>87.6985859049093</v>
      </c>
    </row>
    <row r="49" spans="8:8">
      <c r="H49" s="1">
        <f>3553-56</f>
        <v>3497</v>
      </c>
    </row>
    <row r="50" spans="8:8">
      <c r="H50" s="1">
        <f>3553</f>
        <v>3553</v>
      </c>
    </row>
    <row r="51" spans="5:8">
      <c r="E51" s="1">
        <v>7.026</v>
      </c>
      <c r="F51" s="1"/>
      <c r="G51" s="1"/>
      <c r="H51" s="13">
        <f>H49/H50</f>
        <v>0.984238671545173</v>
      </c>
    </row>
    <row r="52" spans="5:5">
      <c r="E52" s="1">
        <v>0.443</v>
      </c>
    </row>
    <row r="53" spans="5:5">
      <c r="E53" s="1">
        <f>E51-E52</f>
        <v>6.583</v>
      </c>
    </row>
    <row r="54" spans="5:5">
      <c r="E54" s="1">
        <f>E53/E51</f>
        <v>0.936948477085113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3"/>
  <sheetViews>
    <sheetView workbookViewId="0">
      <selection activeCell="A1" sqref="A$1:R$1048576"/>
    </sheetView>
  </sheetViews>
  <sheetFormatPr defaultColWidth="9.14285714285714" defaultRowHeight="17.6"/>
  <cols>
    <col min="1" max="1" width="10.7857142857143" style="1"/>
    <col min="2" max="2" width="11.6428571428571" style="1"/>
    <col min="3" max="4" width="9.14285714285714" style="1"/>
    <col min="5" max="7" width="12.7857142857143" style="1"/>
    <col min="8" max="8" width="17.1428571428571" style="1" customWidth="1"/>
    <col min="9" max="9" width="20.9285714285714" style="1" customWidth="1"/>
    <col min="10" max="10" width="9.14285714285714" style="1"/>
    <col min="11" max="13" width="12.7857142857143" style="1"/>
    <col min="14" max="14" width="9.14285714285714" style="1"/>
    <col min="15" max="18" width="12.7857142857143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11</v>
      </c>
      <c r="Q1" s="1" t="s">
        <v>9</v>
      </c>
      <c r="R1" s="1" t="s">
        <v>10</v>
      </c>
    </row>
    <row r="2" spans="1:18">
      <c r="A2" s="2">
        <v>44592</v>
      </c>
      <c r="B2" s="1">
        <v>14.0836968</v>
      </c>
      <c r="C2" s="1">
        <v>1</v>
      </c>
      <c r="D2" s="1">
        <v>17560100</v>
      </c>
      <c r="E2" s="1">
        <f t="shared" ref="E2:E61" si="0">D2/(B2*187300)*2</f>
        <v>13.3138155594936</v>
      </c>
      <c r="F2" s="1">
        <f t="shared" ref="F2:F61" si="1">D2/(B2*210400)</f>
        <v>5.92604005297803</v>
      </c>
      <c r="G2" s="1">
        <f t="shared" ref="G2:G61" si="2">D2/(B2*233400)/2</f>
        <v>2.67103433407579</v>
      </c>
      <c r="H2" s="8">
        <v>1</v>
      </c>
      <c r="I2" s="8">
        <v>0</v>
      </c>
      <c r="K2" s="1">
        <f t="shared" ref="K2:K61" si="3">B2*187300</f>
        <v>2637876.41064</v>
      </c>
      <c r="L2" s="1">
        <f t="shared" ref="L2:L61" si="4">B2*210400</f>
        <v>2963209.80672</v>
      </c>
      <c r="M2" s="1">
        <f t="shared" ref="M2:M61" si="5">B2*233400</f>
        <v>3287134.83312</v>
      </c>
      <c r="O2" s="1">
        <f t="shared" ref="O2:O61" si="6">C2/D2</f>
        <v>5.69472838992944e-8</v>
      </c>
      <c r="P2" s="1">
        <f t="shared" ref="P2:P61" si="7">O2*K2</f>
        <v>0.150219896847968</v>
      </c>
      <c r="Q2" s="5">
        <f t="shared" ref="Q2:Q61" si="8">L2*O2</f>
        <v>0.168746750116457</v>
      </c>
      <c r="R2" s="1">
        <f t="shared" ref="R2:R61" si="9">M2*O2</f>
        <v>0.187193400556944</v>
      </c>
    </row>
    <row r="3" spans="1:18">
      <c r="A3" s="2">
        <v>44593</v>
      </c>
      <c r="B3" s="1">
        <v>5.4827928</v>
      </c>
      <c r="C3" s="1">
        <v>3</v>
      </c>
      <c r="D3" s="1">
        <v>17560100</v>
      </c>
      <c r="E3" s="1">
        <f t="shared" si="0"/>
        <v>34.1993119986279</v>
      </c>
      <c r="F3" s="1">
        <f t="shared" si="1"/>
        <v>15.2222698130775</v>
      </c>
      <c r="G3" s="1">
        <f t="shared" si="2"/>
        <v>6.86110875893637</v>
      </c>
      <c r="H3" s="8">
        <v>2</v>
      </c>
      <c r="I3" s="8">
        <v>1</v>
      </c>
      <c r="K3" s="1">
        <f t="shared" si="3"/>
        <v>1026927.09144</v>
      </c>
      <c r="L3" s="1">
        <f t="shared" si="4"/>
        <v>1153579.60512</v>
      </c>
      <c r="M3" s="1">
        <f t="shared" si="5"/>
        <v>1279683.83952</v>
      </c>
      <c r="O3" s="1">
        <f t="shared" si="6"/>
        <v>1.70841851697883e-7</v>
      </c>
      <c r="P3" s="1">
        <f t="shared" si="7"/>
        <v>0.175442125860331</v>
      </c>
      <c r="Q3" s="1">
        <f t="shared" si="8"/>
        <v>0.197079675819614</v>
      </c>
      <c r="R3" s="1">
        <f t="shared" si="9"/>
        <v>0.218623556731454</v>
      </c>
    </row>
    <row r="4" spans="1:18">
      <c r="A4" s="2">
        <v>44594</v>
      </c>
      <c r="B4" s="1">
        <v>4.588974</v>
      </c>
      <c r="C4" s="1">
        <v>4</v>
      </c>
      <c r="D4" s="1">
        <v>17560100</v>
      </c>
      <c r="E4" s="1">
        <f t="shared" si="0"/>
        <v>40.8604933457959</v>
      </c>
      <c r="F4" s="1">
        <f t="shared" si="1"/>
        <v>18.1871920239248</v>
      </c>
      <c r="G4" s="1">
        <f t="shared" si="2"/>
        <v>8.19748329441685</v>
      </c>
      <c r="H4" s="8">
        <v>3</v>
      </c>
      <c r="I4" s="8">
        <v>1</v>
      </c>
      <c r="K4" s="1">
        <f t="shared" si="3"/>
        <v>859514.8302</v>
      </c>
      <c r="L4" s="1">
        <f t="shared" si="4"/>
        <v>965520.1296</v>
      </c>
      <c r="M4" s="1">
        <f t="shared" si="5"/>
        <v>1071066.5316</v>
      </c>
      <c r="O4" s="1">
        <f t="shared" si="6"/>
        <v>2.27789135597178e-7</v>
      </c>
      <c r="P4" s="1">
        <f t="shared" si="7"/>
        <v>0.195788140204213</v>
      </c>
      <c r="Q4" s="1">
        <f t="shared" si="8"/>
        <v>0.219934995723259</v>
      </c>
      <c r="R4" s="1">
        <f t="shared" si="9"/>
        <v>0.243977319400231</v>
      </c>
    </row>
    <row r="5" spans="1:18">
      <c r="A5" s="2">
        <v>44595</v>
      </c>
      <c r="B5" s="1">
        <v>3.1116312</v>
      </c>
      <c r="C5" s="1">
        <v>3</v>
      </c>
      <c r="D5" s="1">
        <v>17560100</v>
      </c>
      <c r="E5" s="1">
        <f t="shared" si="0"/>
        <v>60.2602717156938</v>
      </c>
      <c r="F5" s="1">
        <f t="shared" si="1"/>
        <v>26.8221218924654</v>
      </c>
      <c r="G5" s="1">
        <f t="shared" si="2"/>
        <v>12.0894911014883</v>
      </c>
      <c r="H5" s="8">
        <v>3</v>
      </c>
      <c r="I5" s="8">
        <v>0</v>
      </c>
      <c r="K5" s="1">
        <f t="shared" si="3"/>
        <v>582808.52376</v>
      </c>
      <c r="L5" s="1">
        <f t="shared" si="4"/>
        <v>654687.20448</v>
      </c>
      <c r="M5" s="1">
        <f t="shared" si="5"/>
        <v>726254.72208</v>
      </c>
      <c r="O5" s="1">
        <f t="shared" si="6"/>
        <v>1.70841851697883e-7</v>
      </c>
      <c r="P5" s="1">
        <f t="shared" si="7"/>
        <v>0.0995680873844682</v>
      </c>
      <c r="Q5" s="5">
        <f t="shared" si="8"/>
        <v>0.111847974296274</v>
      </c>
      <c r="R5" s="1">
        <f t="shared" si="9"/>
        <v>0.124074701524479</v>
      </c>
    </row>
    <row r="6" spans="1:18">
      <c r="A6" s="2">
        <v>44596</v>
      </c>
      <c r="B6" s="1">
        <v>2.6202204</v>
      </c>
      <c r="C6" s="1">
        <v>2</v>
      </c>
      <c r="D6" s="1">
        <v>17560100</v>
      </c>
      <c r="E6" s="1">
        <f t="shared" si="0"/>
        <v>71.561820368634</v>
      </c>
      <c r="F6" s="1">
        <f t="shared" si="1"/>
        <v>31.8524927638906</v>
      </c>
      <c r="G6" s="1">
        <f t="shared" si="2"/>
        <v>14.3568219312823</v>
      </c>
      <c r="H6" s="8">
        <v>2</v>
      </c>
      <c r="I6" s="8">
        <v>0</v>
      </c>
      <c r="K6" s="1">
        <f t="shared" si="3"/>
        <v>490767.28092</v>
      </c>
      <c r="L6" s="1">
        <f t="shared" si="4"/>
        <v>551294.37216</v>
      </c>
      <c r="M6" s="1">
        <f t="shared" si="5"/>
        <v>611559.44136</v>
      </c>
      <c r="O6" s="1">
        <f t="shared" si="6"/>
        <v>1.13894567798589e-7</v>
      </c>
      <c r="P6" s="1">
        <f t="shared" si="7"/>
        <v>0.055895727350072</v>
      </c>
      <c r="Q6" s="1">
        <f t="shared" si="8"/>
        <v>0.0627894342469576</v>
      </c>
      <c r="R6" s="1">
        <f t="shared" si="9"/>
        <v>0.0696532982568436</v>
      </c>
    </row>
    <row r="7" spans="1:18">
      <c r="A7" s="2">
        <v>44597</v>
      </c>
      <c r="B7" s="1">
        <v>2.3190624</v>
      </c>
      <c r="C7" s="1">
        <v>0</v>
      </c>
      <c r="D7" s="1">
        <v>17560100</v>
      </c>
      <c r="E7" s="1">
        <f t="shared" si="0"/>
        <v>80.8549789738432</v>
      </c>
      <c r="F7" s="1">
        <f t="shared" si="1"/>
        <v>35.9889200613138</v>
      </c>
      <c r="G7" s="1">
        <f t="shared" si="2"/>
        <v>16.2212270370617</v>
      </c>
      <c r="H7" s="8">
        <v>0</v>
      </c>
      <c r="I7" s="8">
        <v>0</v>
      </c>
      <c r="K7" s="1">
        <f t="shared" si="3"/>
        <v>434360.38752</v>
      </c>
      <c r="L7" s="1">
        <f t="shared" si="4"/>
        <v>487930.72896</v>
      </c>
      <c r="M7" s="1">
        <f t="shared" si="5"/>
        <v>541269.16416</v>
      </c>
      <c r="O7" s="1">
        <f t="shared" si="6"/>
        <v>0</v>
      </c>
      <c r="P7" s="1">
        <f t="shared" si="7"/>
        <v>0</v>
      </c>
      <c r="Q7" s="1">
        <f t="shared" si="8"/>
        <v>0</v>
      </c>
      <c r="R7" s="1">
        <f t="shared" si="9"/>
        <v>0</v>
      </c>
    </row>
    <row r="8" spans="1:18">
      <c r="A8" s="2">
        <v>44598</v>
      </c>
      <c r="B8" s="1">
        <v>2.5230852</v>
      </c>
      <c r="C8" s="1">
        <v>3</v>
      </c>
      <c r="D8" s="1">
        <v>17560100</v>
      </c>
      <c r="E8" s="1">
        <f t="shared" si="0"/>
        <v>74.3168489082455</v>
      </c>
      <c r="F8" s="1">
        <f t="shared" si="1"/>
        <v>33.0787685373441</v>
      </c>
      <c r="G8" s="1">
        <f t="shared" si="2"/>
        <v>14.9095392036358</v>
      </c>
      <c r="H8" s="8">
        <v>3</v>
      </c>
      <c r="I8" s="8">
        <v>0</v>
      </c>
      <c r="K8" s="1">
        <f t="shared" si="3"/>
        <v>472573.85796</v>
      </c>
      <c r="L8" s="1">
        <f t="shared" si="4"/>
        <v>530857.12608</v>
      </c>
      <c r="M8" s="1">
        <f t="shared" si="5"/>
        <v>588888.08568</v>
      </c>
      <c r="O8" s="1">
        <f t="shared" si="6"/>
        <v>1.70841851697883e-7</v>
      </c>
      <c r="P8" s="1">
        <f t="shared" si="7"/>
        <v>0.0807353929578989</v>
      </c>
      <c r="Q8" s="5">
        <f t="shared" si="8"/>
        <v>0.0906926144065239</v>
      </c>
      <c r="R8" s="1">
        <f t="shared" si="9"/>
        <v>0.100606731000393</v>
      </c>
    </row>
    <row r="9" spans="1:18">
      <c r="A9" s="2">
        <v>44599</v>
      </c>
      <c r="B9" s="1">
        <v>2.9204064</v>
      </c>
      <c r="C9" s="1">
        <v>0</v>
      </c>
      <c r="D9" s="1">
        <v>17560100</v>
      </c>
      <c r="E9" s="1">
        <f t="shared" si="0"/>
        <v>64.2060439228699</v>
      </c>
      <c r="F9" s="1">
        <f t="shared" si="1"/>
        <v>28.5784031054029</v>
      </c>
      <c r="G9" s="1">
        <f t="shared" si="2"/>
        <v>12.8810968581336</v>
      </c>
      <c r="H9" s="8">
        <v>0</v>
      </c>
      <c r="I9" s="8">
        <v>0</v>
      </c>
      <c r="K9" s="1">
        <f t="shared" si="3"/>
        <v>546992.11872</v>
      </c>
      <c r="L9" s="1">
        <f t="shared" si="4"/>
        <v>614453.50656</v>
      </c>
      <c r="M9" s="1">
        <f t="shared" si="5"/>
        <v>681622.85376</v>
      </c>
      <c r="O9" s="1">
        <f t="shared" si="6"/>
        <v>0</v>
      </c>
      <c r="P9" s="1">
        <f t="shared" si="7"/>
        <v>0</v>
      </c>
      <c r="Q9" s="1">
        <f t="shared" si="8"/>
        <v>0</v>
      </c>
      <c r="R9" s="1">
        <f t="shared" si="9"/>
        <v>0</v>
      </c>
    </row>
    <row r="10" spans="1:18">
      <c r="A10" s="2">
        <v>44600</v>
      </c>
      <c r="B10" s="1">
        <v>3.12741</v>
      </c>
      <c r="C10" s="1">
        <v>0</v>
      </c>
      <c r="D10" s="1">
        <v>17560100</v>
      </c>
      <c r="E10" s="1">
        <f t="shared" si="0"/>
        <v>59.9562390575686</v>
      </c>
      <c r="F10" s="1">
        <f t="shared" si="1"/>
        <v>26.6867955691126</v>
      </c>
      <c r="G10" s="1">
        <f t="shared" si="2"/>
        <v>12.0284956892487</v>
      </c>
      <c r="H10" s="8">
        <v>0</v>
      </c>
      <c r="I10" s="8">
        <v>0</v>
      </c>
      <c r="K10" s="1">
        <f t="shared" si="3"/>
        <v>585763.893</v>
      </c>
      <c r="L10" s="1">
        <f t="shared" si="4"/>
        <v>658007.064</v>
      </c>
      <c r="M10" s="1">
        <f t="shared" si="5"/>
        <v>729937.494</v>
      </c>
      <c r="O10" s="1">
        <f t="shared" si="6"/>
        <v>0</v>
      </c>
      <c r="P10" s="1">
        <f t="shared" si="7"/>
        <v>0</v>
      </c>
      <c r="Q10" s="1">
        <f t="shared" si="8"/>
        <v>0</v>
      </c>
      <c r="R10" s="1">
        <f t="shared" si="9"/>
        <v>0</v>
      </c>
    </row>
    <row r="11" spans="1:18">
      <c r="A11" s="2">
        <v>44601</v>
      </c>
      <c r="B11" s="1">
        <v>3.3455268</v>
      </c>
      <c r="C11" s="1">
        <v>0</v>
      </c>
      <c r="D11" s="1">
        <v>17560100</v>
      </c>
      <c r="E11" s="1">
        <f t="shared" si="0"/>
        <v>56.0472992148891</v>
      </c>
      <c r="F11" s="1">
        <f t="shared" si="1"/>
        <v>24.946908609669</v>
      </c>
      <c r="G11" s="1">
        <f t="shared" si="2"/>
        <v>11.2442792876486</v>
      </c>
      <c r="H11" s="8">
        <v>0</v>
      </c>
      <c r="I11" s="8">
        <v>0</v>
      </c>
      <c r="K11" s="1">
        <f t="shared" si="3"/>
        <v>626617.16964</v>
      </c>
      <c r="L11" s="1">
        <f t="shared" si="4"/>
        <v>703898.83872</v>
      </c>
      <c r="M11" s="1">
        <f t="shared" si="5"/>
        <v>780845.95512</v>
      </c>
      <c r="O11" s="1">
        <f t="shared" si="6"/>
        <v>0</v>
      </c>
      <c r="P11" s="1">
        <f t="shared" si="7"/>
        <v>0</v>
      </c>
      <c r="Q11" s="5">
        <f t="shared" si="8"/>
        <v>0</v>
      </c>
      <c r="R11" s="1">
        <f t="shared" si="9"/>
        <v>0</v>
      </c>
    </row>
    <row r="12" spans="1:18">
      <c r="A12" s="2">
        <v>44602</v>
      </c>
      <c r="B12" s="1">
        <v>3.958794</v>
      </c>
      <c r="C12" s="1">
        <v>0</v>
      </c>
      <c r="D12" s="1">
        <v>17560100</v>
      </c>
      <c r="E12" s="1">
        <f t="shared" si="0"/>
        <v>47.3648645499186</v>
      </c>
      <c r="F12" s="1">
        <f t="shared" si="1"/>
        <v>21.0823173246192</v>
      </c>
      <c r="G12" s="1">
        <f t="shared" si="2"/>
        <v>9.50239838281893</v>
      </c>
      <c r="H12" s="8">
        <v>0</v>
      </c>
      <c r="I12" s="8">
        <v>0</v>
      </c>
      <c r="K12" s="1">
        <f t="shared" si="3"/>
        <v>741482.1162</v>
      </c>
      <c r="L12" s="1">
        <f t="shared" si="4"/>
        <v>832930.2576</v>
      </c>
      <c r="M12" s="1">
        <f t="shared" si="5"/>
        <v>923982.5196</v>
      </c>
      <c r="O12" s="1">
        <f t="shared" si="6"/>
        <v>0</v>
      </c>
      <c r="P12" s="1">
        <f t="shared" si="7"/>
        <v>0</v>
      </c>
      <c r="Q12" s="1">
        <f t="shared" si="8"/>
        <v>0</v>
      </c>
      <c r="R12" s="1">
        <f t="shared" si="9"/>
        <v>0</v>
      </c>
    </row>
    <row r="13" spans="1:18">
      <c r="A13" s="2">
        <v>44603</v>
      </c>
      <c r="B13" s="1">
        <v>4.3574436</v>
      </c>
      <c r="C13" s="1">
        <v>0</v>
      </c>
      <c r="D13" s="1">
        <v>17560100</v>
      </c>
      <c r="E13" s="1">
        <f t="shared" si="0"/>
        <v>43.0315934762828</v>
      </c>
      <c r="F13" s="1">
        <f t="shared" si="1"/>
        <v>19.1535585981649</v>
      </c>
      <c r="G13" s="1">
        <f t="shared" si="2"/>
        <v>8.63305211879582</v>
      </c>
      <c r="H13" s="8">
        <v>0</v>
      </c>
      <c r="I13" s="8">
        <v>0</v>
      </c>
      <c r="K13" s="1">
        <f t="shared" si="3"/>
        <v>816149.18628</v>
      </c>
      <c r="L13" s="1">
        <f t="shared" si="4"/>
        <v>916806.13344</v>
      </c>
      <c r="M13" s="1">
        <f t="shared" si="5"/>
        <v>1017027.33624</v>
      </c>
      <c r="O13" s="1">
        <f t="shared" si="6"/>
        <v>0</v>
      </c>
      <c r="P13" s="1">
        <f t="shared" si="7"/>
        <v>0</v>
      </c>
      <c r="Q13" s="1">
        <f t="shared" si="8"/>
        <v>0</v>
      </c>
      <c r="R13" s="1">
        <f t="shared" si="9"/>
        <v>0</v>
      </c>
    </row>
    <row r="14" spans="1:18">
      <c r="A14" s="2">
        <v>44604</v>
      </c>
      <c r="B14" s="1">
        <v>6.2239428</v>
      </c>
      <c r="C14" s="1">
        <v>1</v>
      </c>
      <c r="D14" s="1">
        <v>17560100</v>
      </c>
      <c r="E14" s="1">
        <f t="shared" si="0"/>
        <v>30.1268420383025</v>
      </c>
      <c r="F14" s="1">
        <f t="shared" si="1"/>
        <v>13.4095948521247</v>
      </c>
      <c r="G14" s="1">
        <f t="shared" si="2"/>
        <v>6.04408474054634</v>
      </c>
      <c r="H14" s="8">
        <v>1</v>
      </c>
      <c r="I14" s="8">
        <v>0</v>
      </c>
      <c r="K14" s="1">
        <f t="shared" si="3"/>
        <v>1165744.48644</v>
      </c>
      <c r="L14" s="1">
        <f t="shared" si="4"/>
        <v>1309517.56512</v>
      </c>
      <c r="M14" s="1">
        <f t="shared" si="5"/>
        <v>1452668.24952</v>
      </c>
      <c r="O14" s="1">
        <f t="shared" si="6"/>
        <v>5.69472838992944e-8</v>
      </c>
      <c r="P14" s="1">
        <f t="shared" si="7"/>
        <v>0.0663859822233359</v>
      </c>
      <c r="Q14" s="5">
        <f t="shared" si="8"/>
        <v>0.0745734685520014</v>
      </c>
      <c r="R14" s="1">
        <f t="shared" si="9"/>
        <v>0.0827255112169065</v>
      </c>
    </row>
    <row r="15" spans="1:18">
      <c r="A15" s="2">
        <v>44605</v>
      </c>
      <c r="B15" s="1">
        <v>5.2653564</v>
      </c>
      <c r="C15" s="1">
        <v>1</v>
      </c>
      <c r="D15" s="1">
        <v>17560100</v>
      </c>
      <c r="E15" s="1">
        <f t="shared" si="0"/>
        <v>35.6115953691246</v>
      </c>
      <c r="F15" s="1">
        <f t="shared" si="1"/>
        <v>15.8508835851641</v>
      </c>
      <c r="G15" s="1">
        <f t="shared" si="2"/>
        <v>7.14444281559237</v>
      </c>
      <c r="H15" s="8">
        <v>1</v>
      </c>
      <c r="I15" s="8">
        <v>0</v>
      </c>
      <c r="K15" s="1">
        <f t="shared" si="3"/>
        <v>986201.25372</v>
      </c>
      <c r="L15" s="1">
        <f t="shared" si="4"/>
        <v>1107830.98656</v>
      </c>
      <c r="M15" s="1">
        <f t="shared" si="5"/>
        <v>1228934.18376</v>
      </c>
      <c r="O15" s="1">
        <f t="shared" si="6"/>
        <v>5.69472838992944e-8</v>
      </c>
      <c r="P15" s="1">
        <f t="shared" si="7"/>
        <v>0.0561614827774329</v>
      </c>
      <c r="Q15" s="1">
        <f t="shared" si="8"/>
        <v>0.0630879657040677</v>
      </c>
      <c r="R15" s="1">
        <f t="shared" si="9"/>
        <v>0.0699844638561284</v>
      </c>
    </row>
    <row r="16" spans="1:18">
      <c r="A16" s="2">
        <v>44606</v>
      </c>
      <c r="B16" s="1">
        <v>5.917212</v>
      </c>
      <c r="C16" s="1">
        <v>2</v>
      </c>
      <c r="D16" s="1">
        <v>17560100</v>
      </c>
      <c r="E16" s="1">
        <f t="shared" si="0"/>
        <v>31.6885285825538</v>
      </c>
      <c r="F16" s="1">
        <f t="shared" si="1"/>
        <v>14.1047086585369</v>
      </c>
      <c r="G16" s="1">
        <f t="shared" si="2"/>
        <v>6.35739224883497</v>
      </c>
      <c r="H16" s="8">
        <v>2</v>
      </c>
      <c r="I16" s="8">
        <v>0</v>
      </c>
      <c r="K16" s="1">
        <f t="shared" si="3"/>
        <v>1108293.8076</v>
      </c>
      <c r="L16" s="1">
        <f t="shared" si="4"/>
        <v>1244981.4048</v>
      </c>
      <c r="M16" s="1">
        <f t="shared" si="5"/>
        <v>1381077.2808</v>
      </c>
      <c r="O16" s="1">
        <f t="shared" si="6"/>
        <v>1.13894567798589e-7</v>
      </c>
      <c r="P16" s="1">
        <f t="shared" si="7"/>
        <v>0.126228644210454</v>
      </c>
      <c r="Q16" s="1">
        <f t="shared" si="8"/>
        <v>0.141796619016976</v>
      </c>
      <c r="R16" s="1">
        <f t="shared" si="9"/>
        <v>0.157297199993166</v>
      </c>
    </row>
    <row r="17" spans="1:18">
      <c r="A17" s="2">
        <v>44607</v>
      </c>
      <c r="B17" s="1">
        <v>5.4426816</v>
      </c>
      <c r="C17" s="1">
        <v>3</v>
      </c>
      <c r="D17" s="1">
        <v>17560100</v>
      </c>
      <c r="E17" s="1">
        <f t="shared" si="0"/>
        <v>34.4513523611285</v>
      </c>
      <c r="F17" s="1">
        <f t="shared" si="1"/>
        <v>15.3344541284205</v>
      </c>
      <c r="G17" s="1">
        <f t="shared" si="2"/>
        <v>6.91167341178166</v>
      </c>
      <c r="H17" s="8">
        <v>3</v>
      </c>
      <c r="I17" s="8">
        <v>0</v>
      </c>
      <c r="K17" s="1">
        <f t="shared" si="3"/>
        <v>1019414.26368</v>
      </c>
      <c r="L17" s="1">
        <f t="shared" si="4"/>
        <v>1145140.20864</v>
      </c>
      <c r="M17" s="1">
        <f t="shared" si="5"/>
        <v>1270321.88544</v>
      </c>
      <c r="O17" s="1">
        <f t="shared" si="6"/>
        <v>1.70841851697883e-7</v>
      </c>
      <c r="P17" s="1">
        <f t="shared" si="7"/>
        <v>0.174158620454325</v>
      </c>
      <c r="Q17" s="5">
        <f t="shared" si="8"/>
        <v>0.195637873697758</v>
      </c>
      <c r="R17" s="1">
        <f t="shared" si="9"/>
        <v>0.217024143160916</v>
      </c>
    </row>
    <row r="18" spans="1:18">
      <c r="A18" s="2">
        <v>44608</v>
      </c>
      <c r="B18" s="1">
        <v>5.8616136</v>
      </c>
      <c r="C18" s="1">
        <v>8</v>
      </c>
      <c r="D18" s="1">
        <v>17560100</v>
      </c>
      <c r="E18" s="1">
        <f t="shared" si="0"/>
        <v>31.9890996552605</v>
      </c>
      <c r="F18" s="1">
        <f t="shared" si="1"/>
        <v>14.2384942144256</v>
      </c>
      <c r="G18" s="1">
        <f t="shared" si="2"/>
        <v>6.41769319347718</v>
      </c>
      <c r="H18" s="8">
        <v>6</v>
      </c>
      <c r="I18" s="8">
        <v>2</v>
      </c>
      <c r="K18" s="1">
        <f t="shared" si="3"/>
        <v>1097880.22728</v>
      </c>
      <c r="L18" s="1">
        <f t="shared" si="4"/>
        <v>1233283.50144</v>
      </c>
      <c r="M18" s="1">
        <f t="shared" si="5"/>
        <v>1368100.61424</v>
      </c>
      <c r="O18" s="1">
        <f t="shared" si="6"/>
        <v>4.55578271194355e-7</v>
      </c>
      <c r="P18" s="1">
        <f t="shared" si="7"/>
        <v>0.500170375922688</v>
      </c>
      <c r="Q18" s="1">
        <f t="shared" si="8"/>
        <v>0.561857165478557</v>
      </c>
      <c r="R18" s="1">
        <f t="shared" si="9"/>
        <v>0.623276912655395</v>
      </c>
    </row>
    <row r="19" spans="1:18">
      <c r="A19" s="2">
        <v>44609</v>
      </c>
      <c r="B19" s="1">
        <v>5.4913464</v>
      </c>
      <c r="C19" s="1">
        <v>3</v>
      </c>
      <c r="D19" s="1">
        <v>17560100</v>
      </c>
      <c r="E19" s="1">
        <f t="shared" si="0"/>
        <v>34.1460414136377</v>
      </c>
      <c r="F19" s="1">
        <f t="shared" si="1"/>
        <v>15.1985588326387</v>
      </c>
      <c r="G19" s="1">
        <f t="shared" si="2"/>
        <v>6.85042154753036</v>
      </c>
      <c r="H19" s="8">
        <v>3</v>
      </c>
      <c r="I19" s="8">
        <v>0</v>
      </c>
      <c r="K19" s="1">
        <f t="shared" si="3"/>
        <v>1028529.18072</v>
      </c>
      <c r="L19" s="1">
        <f t="shared" si="4"/>
        <v>1155379.28256</v>
      </c>
      <c r="M19" s="1">
        <f t="shared" si="5"/>
        <v>1281680.24976</v>
      </c>
      <c r="O19" s="1">
        <f t="shared" si="6"/>
        <v>1.70841851697883e-7</v>
      </c>
      <c r="P19" s="1">
        <f t="shared" si="7"/>
        <v>0.175715829759512</v>
      </c>
      <c r="Q19" s="1">
        <f t="shared" si="8"/>
        <v>0.197387136045922</v>
      </c>
      <c r="R19" s="1">
        <f t="shared" si="9"/>
        <v>0.218964627153604</v>
      </c>
    </row>
    <row r="20" spans="1:18">
      <c r="A20" s="2">
        <v>44610</v>
      </c>
      <c r="B20" s="1">
        <v>5.8462236</v>
      </c>
      <c r="C20" s="1">
        <v>3</v>
      </c>
      <c r="D20" s="1">
        <v>17560100</v>
      </c>
      <c r="E20" s="1">
        <f t="shared" si="0"/>
        <v>32.0733099553412</v>
      </c>
      <c r="F20" s="1">
        <f t="shared" si="1"/>
        <v>14.275976603221</v>
      </c>
      <c r="G20" s="1">
        <f t="shared" si="2"/>
        <v>6.43458756923243</v>
      </c>
      <c r="H20" s="8">
        <v>3</v>
      </c>
      <c r="I20" s="8">
        <v>0</v>
      </c>
      <c r="K20" s="1">
        <f t="shared" si="3"/>
        <v>1094997.68028</v>
      </c>
      <c r="L20" s="1">
        <f t="shared" si="4"/>
        <v>1230045.44544</v>
      </c>
      <c r="M20" s="1">
        <f t="shared" si="5"/>
        <v>1364508.58824</v>
      </c>
      <c r="O20" s="1">
        <f t="shared" si="6"/>
        <v>1.70841851697883e-7</v>
      </c>
      <c r="P20" s="1">
        <f t="shared" si="7"/>
        <v>0.187071431303922</v>
      </c>
      <c r="Q20" s="5">
        <f t="shared" si="8"/>
        <v>0.210143241571517</v>
      </c>
      <c r="R20" s="1">
        <f t="shared" si="9"/>
        <v>0.233115173872586</v>
      </c>
    </row>
    <row r="21" spans="1:18">
      <c r="A21" s="2">
        <v>44611</v>
      </c>
      <c r="B21" s="1">
        <v>7.157322</v>
      </c>
      <c r="C21" s="1">
        <v>8</v>
      </c>
      <c r="D21" s="1">
        <v>17560100</v>
      </c>
      <c r="E21" s="1">
        <f t="shared" si="0"/>
        <v>26.1980307147045</v>
      </c>
      <c r="F21" s="1">
        <f t="shared" si="1"/>
        <v>11.6608630058559</v>
      </c>
      <c r="G21" s="1">
        <f t="shared" si="2"/>
        <v>5.25588169758372</v>
      </c>
      <c r="H21" s="8">
        <v>8</v>
      </c>
      <c r="I21" s="8">
        <v>0</v>
      </c>
      <c r="K21" s="1">
        <f t="shared" si="3"/>
        <v>1340566.4106</v>
      </c>
      <c r="L21" s="1">
        <f t="shared" si="4"/>
        <v>1505900.5488</v>
      </c>
      <c r="M21" s="1">
        <f t="shared" si="5"/>
        <v>1670518.9548</v>
      </c>
      <c r="O21" s="1">
        <f t="shared" si="6"/>
        <v>4.55578271194355e-7</v>
      </c>
      <c r="P21" s="1">
        <f t="shared" si="7"/>
        <v>0.61073292776237</v>
      </c>
      <c r="Q21" s="1">
        <f t="shared" si="8"/>
        <v>0.686055568612935</v>
      </c>
      <c r="R21" s="1">
        <f t="shared" si="9"/>
        <v>0.761052137425186</v>
      </c>
    </row>
    <row r="22" spans="1:18">
      <c r="A22" s="2">
        <v>44612</v>
      </c>
      <c r="B22" s="1">
        <v>5.3112672</v>
      </c>
      <c r="C22" s="1">
        <v>7</v>
      </c>
      <c r="D22" s="1">
        <v>17560100</v>
      </c>
      <c r="E22" s="1">
        <f t="shared" si="0"/>
        <v>35.3037673553743</v>
      </c>
      <c r="F22" s="1">
        <f t="shared" si="1"/>
        <v>15.7138679317054</v>
      </c>
      <c r="G22" s="1">
        <f t="shared" si="2"/>
        <v>7.08268597435905</v>
      </c>
      <c r="H22" s="8">
        <v>6</v>
      </c>
      <c r="I22" s="8">
        <v>1</v>
      </c>
      <c r="K22" s="1">
        <f t="shared" si="3"/>
        <v>994800.34656</v>
      </c>
      <c r="L22" s="1">
        <f t="shared" si="4"/>
        <v>1117490.61888</v>
      </c>
      <c r="M22" s="1">
        <f t="shared" si="5"/>
        <v>1239649.76448</v>
      </c>
      <c r="O22" s="1">
        <f t="shared" si="6"/>
        <v>3.98630987295061e-7</v>
      </c>
      <c r="P22" s="1">
        <f t="shared" si="7"/>
        <v>0.396558244310682</v>
      </c>
      <c r="Q22" s="1">
        <f t="shared" si="8"/>
        <v>0.445466388697103</v>
      </c>
      <c r="R22" s="1">
        <f t="shared" si="9"/>
        <v>0.494162809514752</v>
      </c>
    </row>
    <row r="23" spans="1:18">
      <c r="A23" s="2">
        <v>44613</v>
      </c>
      <c r="B23" s="1">
        <v>6.088608</v>
      </c>
      <c r="C23" s="1">
        <v>3</v>
      </c>
      <c r="D23" s="1">
        <v>17560100</v>
      </c>
      <c r="E23" s="1">
        <f t="shared" si="0"/>
        <v>30.7964877343114</v>
      </c>
      <c r="F23" s="1">
        <f t="shared" si="1"/>
        <v>13.7076572068359</v>
      </c>
      <c r="G23" s="1">
        <f t="shared" si="2"/>
        <v>6.17842989785404</v>
      </c>
      <c r="H23" s="8">
        <v>3</v>
      </c>
      <c r="I23" s="8">
        <v>0</v>
      </c>
      <c r="K23" s="1">
        <f t="shared" si="3"/>
        <v>1140396.2784</v>
      </c>
      <c r="L23" s="1">
        <f t="shared" si="4"/>
        <v>1281043.1232</v>
      </c>
      <c r="M23" s="1">
        <f t="shared" si="5"/>
        <v>1421081.1072</v>
      </c>
      <c r="O23" s="1">
        <f t="shared" si="6"/>
        <v>1.70841851697883e-7</v>
      </c>
      <c r="P23" s="1">
        <f t="shared" si="7"/>
        <v>0.194827411871231</v>
      </c>
      <c r="Q23" s="5">
        <f t="shared" si="8"/>
        <v>0.218855779272328</v>
      </c>
      <c r="R23" s="1">
        <f t="shared" si="9"/>
        <v>0.242780127766926</v>
      </c>
    </row>
    <row r="24" spans="1:18">
      <c r="A24" s="2">
        <v>44614</v>
      </c>
      <c r="B24" s="1">
        <v>5.240862</v>
      </c>
      <c r="C24" s="1">
        <v>8</v>
      </c>
      <c r="D24" s="1">
        <v>17560100</v>
      </c>
      <c r="E24" s="1">
        <f t="shared" si="0"/>
        <v>35.7780345277228</v>
      </c>
      <c r="F24" s="1">
        <f t="shared" si="1"/>
        <v>15.9249664140743</v>
      </c>
      <c r="G24" s="1">
        <f t="shared" si="2"/>
        <v>7.17783404781757</v>
      </c>
      <c r="H24" s="8">
        <v>7</v>
      </c>
      <c r="I24" s="8">
        <v>1</v>
      </c>
      <c r="K24" s="1">
        <f t="shared" si="3"/>
        <v>981613.4526</v>
      </c>
      <c r="L24" s="1">
        <f t="shared" si="4"/>
        <v>1102677.3648</v>
      </c>
      <c r="M24" s="1">
        <f t="shared" si="5"/>
        <v>1223217.1908</v>
      </c>
      <c r="O24" s="1">
        <f t="shared" si="6"/>
        <v>4.55578271194355e-7</v>
      </c>
      <c r="P24" s="1">
        <f t="shared" si="7"/>
        <v>0.44720175971663</v>
      </c>
      <c r="Q24" s="1">
        <f t="shared" si="8"/>
        <v>0.502355847540731</v>
      </c>
      <c r="R24" s="1">
        <f t="shared" si="9"/>
        <v>0.55727117307988</v>
      </c>
    </row>
    <row r="25" spans="1:18">
      <c r="A25" s="2">
        <v>44615</v>
      </c>
      <c r="B25" s="1">
        <v>5.3552988</v>
      </c>
      <c r="C25" s="1">
        <v>9</v>
      </c>
      <c r="D25" s="1">
        <v>17560100</v>
      </c>
      <c r="E25" s="1">
        <f t="shared" si="0"/>
        <v>35.0134975831844</v>
      </c>
      <c r="F25" s="1">
        <f t="shared" si="1"/>
        <v>15.5846675316788</v>
      </c>
      <c r="G25" s="1">
        <f t="shared" si="2"/>
        <v>7.02445168951418</v>
      </c>
      <c r="H25" s="8">
        <v>8</v>
      </c>
      <c r="I25" s="8">
        <v>1</v>
      </c>
      <c r="K25" s="1">
        <f t="shared" si="3"/>
        <v>1003047.46524</v>
      </c>
      <c r="L25" s="1">
        <f t="shared" si="4"/>
        <v>1126754.86752</v>
      </c>
      <c r="M25" s="1">
        <f t="shared" si="5"/>
        <v>1249926.73992</v>
      </c>
      <c r="O25" s="1">
        <f t="shared" si="6"/>
        <v>5.1252555509365e-7</v>
      </c>
      <c r="P25" s="1">
        <f t="shared" si="7"/>
        <v>0.514087458907409</v>
      </c>
      <c r="Q25" s="1">
        <f t="shared" si="8"/>
        <v>0.57749066393016</v>
      </c>
      <c r="R25" s="1">
        <f t="shared" si="9"/>
        <v>0.640619396203894</v>
      </c>
    </row>
    <row r="26" spans="1:18">
      <c r="A26" s="2">
        <v>44616</v>
      </c>
      <c r="B26" s="1">
        <v>5.7523932</v>
      </c>
      <c r="C26" s="1">
        <v>13</v>
      </c>
      <c r="D26" s="1">
        <v>17560100</v>
      </c>
      <c r="E26" s="1">
        <f t="shared" si="0"/>
        <v>32.5964750794557</v>
      </c>
      <c r="F26" s="1">
        <f t="shared" si="1"/>
        <v>14.5088397870296</v>
      </c>
      <c r="G26" s="1">
        <f t="shared" si="2"/>
        <v>6.53954561094907</v>
      </c>
      <c r="H26" s="8">
        <v>8</v>
      </c>
      <c r="I26" s="8">
        <v>5</v>
      </c>
      <c r="K26" s="1">
        <f t="shared" si="3"/>
        <v>1077423.24636</v>
      </c>
      <c r="L26" s="1">
        <f t="shared" si="4"/>
        <v>1210303.52928</v>
      </c>
      <c r="M26" s="1">
        <f t="shared" si="5"/>
        <v>1342608.57288</v>
      </c>
      <c r="O26" s="1">
        <f t="shared" si="6"/>
        <v>7.40314690690828e-7</v>
      </c>
      <c r="P26" s="1">
        <f t="shared" si="7"/>
        <v>0.797632257372111</v>
      </c>
      <c r="Q26" s="5">
        <f t="shared" si="8"/>
        <v>0.89600548292094</v>
      </c>
      <c r="R26" s="1">
        <f t="shared" si="9"/>
        <v>0.993952850350511</v>
      </c>
    </row>
    <row r="27" spans="1:18">
      <c r="A27" s="2">
        <v>44617</v>
      </c>
      <c r="B27" s="1">
        <v>5.9602716</v>
      </c>
      <c r="C27" s="1">
        <v>18</v>
      </c>
      <c r="D27" s="1">
        <v>17560100</v>
      </c>
      <c r="E27" s="1">
        <f t="shared" si="0"/>
        <v>31.459596839686</v>
      </c>
      <c r="F27" s="1">
        <f t="shared" si="1"/>
        <v>14.002810095231</v>
      </c>
      <c r="G27" s="1">
        <f t="shared" si="2"/>
        <v>6.31146367617095</v>
      </c>
      <c r="H27" s="8">
        <v>9</v>
      </c>
      <c r="I27" s="8">
        <v>9</v>
      </c>
      <c r="K27" s="1">
        <f t="shared" si="3"/>
        <v>1116358.87068</v>
      </c>
      <c r="L27" s="1">
        <f t="shared" si="4"/>
        <v>1254041.14464</v>
      </c>
      <c r="M27" s="1">
        <f t="shared" si="5"/>
        <v>1391127.39144</v>
      </c>
      <c r="O27" s="1">
        <f t="shared" si="6"/>
        <v>1.0250511101873e-6</v>
      </c>
      <c r="P27" s="1">
        <f t="shared" si="7"/>
        <v>1.14432489975797</v>
      </c>
      <c r="Q27" s="1">
        <f t="shared" si="8"/>
        <v>1.28545626753378</v>
      </c>
      <c r="R27" s="1">
        <f t="shared" si="9"/>
        <v>1.42597667700753</v>
      </c>
    </row>
    <row r="28" spans="1:18">
      <c r="A28" s="2">
        <v>44618</v>
      </c>
      <c r="B28" s="1">
        <v>7.0364052</v>
      </c>
      <c r="C28" s="1">
        <v>30</v>
      </c>
      <c r="D28" s="1">
        <v>17560100</v>
      </c>
      <c r="E28" s="1">
        <f t="shared" si="0"/>
        <v>26.6482296373481</v>
      </c>
      <c r="F28" s="1">
        <f t="shared" si="1"/>
        <v>11.8612486004641</v>
      </c>
      <c r="G28" s="1">
        <f t="shared" si="2"/>
        <v>5.34620116867535</v>
      </c>
      <c r="H28" s="8">
        <v>26</v>
      </c>
      <c r="I28" s="8">
        <v>4</v>
      </c>
      <c r="K28" s="1">
        <f t="shared" si="3"/>
        <v>1317918.69396</v>
      </c>
      <c r="L28" s="1">
        <f t="shared" si="4"/>
        <v>1480459.65408</v>
      </c>
      <c r="M28" s="1">
        <f t="shared" si="5"/>
        <v>1642296.97368</v>
      </c>
      <c r="O28" s="1">
        <f t="shared" si="6"/>
        <v>1.70841851697883e-6</v>
      </c>
      <c r="P28" s="1">
        <f t="shared" si="7"/>
        <v>2.25155670063382</v>
      </c>
      <c r="Q28" s="1">
        <f t="shared" si="8"/>
        <v>2.52924468667035</v>
      </c>
      <c r="R28" s="1">
        <f t="shared" si="9"/>
        <v>2.80573056021321</v>
      </c>
    </row>
    <row r="29" spans="1:18">
      <c r="A29" s="2">
        <v>44619</v>
      </c>
      <c r="B29" s="1">
        <v>5.5253016</v>
      </c>
      <c r="C29" s="1">
        <v>36</v>
      </c>
      <c r="D29" s="1">
        <v>17560100</v>
      </c>
      <c r="E29" s="1">
        <f t="shared" si="0"/>
        <v>33.9362002593723</v>
      </c>
      <c r="F29" s="1">
        <f t="shared" si="1"/>
        <v>15.105157577425</v>
      </c>
      <c r="G29" s="1">
        <f t="shared" si="2"/>
        <v>6.80832295263543</v>
      </c>
      <c r="H29" s="8">
        <v>30</v>
      </c>
      <c r="I29" s="8">
        <v>6</v>
      </c>
      <c r="K29" s="1">
        <f t="shared" si="3"/>
        <v>1034888.98968</v>
      </c>
      <c r="L29" s="1">
        <f t="shared" si="4"/>
        <v>1162523.45664</v>
      </c>
      <c r="M29" s="1">
        <f t="shared" si="5"/>
        <v>1289605.39344</v>
      </c>
      <c r="O29" s="1">
        <f t="shared" si="6"/>
        <v>2.0501022203746e-6</v>
      </c>
      <c r="P29" s="1">
        <f t="shared" si="7"/>
        <v>2.12162821558419</v>
      </c>
      <c r="Q29" s="5">
        <f t="shared" si="8"/>
        <v>2.38329191969522</v>
      </c>
      <c r="R29" s="1">
        <f t="shared" si="9"/>
        <v>2.6438228804984</v>
      </c>
    </row>
    <row r="30" spans="1:18">
      <c r="A30" s="2">
        <v>44620</v>
      </c>
      <c r="B30" s="1">
        <v>5.3535816</v>
      </c>
      <c r="C30" s="1">
        <v>28</v>
      </c>
      <c r="D30" s="1">
        <v>17560100</v>
      </c>
      <c r="E30" s="1">
        <f t="shared" si="0"/>
        <v>35.0247284156518</v>
      </c>
      <c r="F30" s="1">
        <f t="shared" si="1"/>
        <v>15.5896664264534</v>
      </c>
      <c r="G30" s="1">
        <f t="shared" si="2"/>
        <v>7.02670483317435</v>
      </c>
      <c r="H30" s="8">
        <v>23</v>
      </c>
      <c r="I30" s="8">
        <v>5</v>
      </c>
      <c r="K30" s="1">
        <f t="shared" si="3"/>
        <v>1002725.83368</v>
      </c>
      <c r="L30" s="1">
        <f t="shared" si="4"/>
        <v>1126393.56864</v>
      </c>
      <c r="M30" s="1">
        <f t="shared" si="5"/>
        <v>1249525.94544</v>
      </c>
      <c r="O30" s="1">
        <f t="shared" si="6"/>
        <v>1.59452394918024e-6</v>
      </c>
      <c r="P30" s="1">
        <f t="shared" si="7"/>
        <v>1.59887035626449</v>
      </c>
      <c r="Q30" s="1">
        <f t="shared" si="8"/>
        <v>1.79606152139908</v>
      </c>
      <c r="R30" s="1">
        <f t="shared" si="9"/>
        <v>1.99239904512617</v>
      </c>
    </row>
    <row r="31" spans="1:18">
      <c r="A31" s="2">
        <v>44621</v>
      </c>
      <c r="B31" s="1">
        <v>5.4491292</v>
      </c>
      <c r="C31" s="1">
        <v>25</v>
      </c>
      <c r="D31" s="1">
        <v>17560100</v>
      </c>
      <c r="E31" s="1">
        <f t="shared" si="0"/>
        <v>34.4105883176766</v>
      </c>
      <c r="F31" s="1">
        <f t="shared" si="1"/>
        <v>15.3163098666845</v>
      </c>
      <c r="G31" s="1">
        <f t="shared" si="2"/>
        <v>6.90349527838563</v>
      </c>
      <c r="H31" s="8">
        <v>25</v>
      </c>
      <c r="I31" s="8">
        <v>0</v>
      </c>
      <c r="K31" s="1">
        <f t="shared" si="3"/>
        <v>1020621.89916</v>
      </c>
      <c r="L31" s="1">
        <f t="shared" si="4"/>
        <v>1146496.78368</v>
      </c>
      <c r="M31" s="1">
        <f t="shared" si="5"/>
        <v>1271826.75528</v>
      </c>
      <c r="O31" s="1">
        <f t="shared" si="6"/>
        <v>1.42368209748236e-6</v>
      </c>
      <c r="P31" s="1">
        <f t="shared" si="7"/>
        <v>1.45304112613254</v>
      </c>
      <c r="Q31" s="1">
        <f t="shared" si="8"/>
        <v>1.63224694574632</v>
      </c>
      <c r="R31" s="1">
        <f t="shared" si="9"/>
        <v>1.81067698259122</v>
      </c>
    </row>
    <row r="32" spans="1:18">
      <c r="A32" s="2">
        <v>44622</v>
      </c>
      <c r="B32" s="1">
        <v>4.6218276</v>
      </c>
      <c r="C32" s="1">
        <v>25</v>
      </c>
      <c r="D32" s="1">
        <v>17560100</v>
      </c>
      <c r="E32" s="1">
        <f t="shared" si="0"/>
        <v>40.5700423769659</v>
      </c>
      <c r="F32" s="1">
        <f t="shared" si="1"/>
        <v>18.057910972447</v>
      </c>
      <c r="G32" s="1">
        <f t="shared" si="2"/>
        <v>8.13921265767535</v>
      </c>
      <c r="H32" s="8">
        <v>23</v>
      </c>
      <c r="I32" s="8">
        <v>2</v>
      </c>
      <c r="K32" s="1">
        <f t="shared" si="3"/>
        <v>865668.30948</v>
      </c>
      <c r="L32" s="1">
        <f t="shared" si="4"/>
        <v>972432.52704</v>
      </c>
      <c r="M32" s="1">
        <f t="shared" si="5"/>
        <v>1078734.56184</v>
      </c>
      <c r="O32" s="1">
        <f t="shared" si="6"/>
        <v>1.42368209748236e-6</v>
      </c>
      <c r="P32" s="1">
        <f t="shared" si="7"/>
        <v>1.2324364745645</v>
      </c>
      <c r="Q32" s="5">
        <f t="shared" si="8"/>
        <v>1.38443477975638</v>
      </c>
      <c r="R32" s="1">
        <f t="shared" si="9"/>
        <v>1.53577508362709</v>
      </c>
    </row>
    <row r="33" spans="1:18">
      <c r="A33" s="2">
        <v>44623</v>
      </c>
      <c r="B33" s="1">
        <v>5.4351324</v>
      </c>
      <c r="C33" s="1">
        <v>21</v>
      </c>
      <c r="D33" s="1">
        <v>17560100</v>
      </c>
      <c r="E33" s="1">
        <f t="shared" si="0"/>
        <v>34.4992040287796</v>
      </c>
      <c r="F33" s="1">
        <f t="shared" si="1"/>
        <v>15.3557531240267</v>
      </c>
      <c r="G33" s="1">
        <f t="shared" si="2"/>
        <v>6.92127347321167</v>
      </c>
      <c r="H33" s="8">
        <v>20</v>
      </c>
      <c r="I33" s="8">
        <v>1</v>
      </c>
      <c r="K33" s="1">
        <f t="shared" si="3"/>
        <v>1018000.29852</v>
      </c>
      <c r="L33" s="1">
        <f t="shared" si="4"/>
        <v>1143551.85696</v>
      </c>
      <c r="M33" s="1">
        <f t="shared" si="5"/>
        <v>1268559.90216</v>
      </c>
      <c r="O33" s="1">
        <f t="shared" si="6"/>
        <v>1.19589296188518e-6</v>
      </c>
      <c r="P33" s="1">
        <f t="shared" si="7"/>
        <v>1.21741939219708</v>
      </c>
      <c r="Q33" s="1">
        <f t="shared" si="8"/>
        <v>1.3675656172892</v>
      </c>
      <c r="R33" s="1">
        <f t="shared" si="9"/>
        <v>1.5170618587229</v>
      </c>
    </row>
    <row r="34" spans="1:18">
      <c r="A34" s="2">
        <v>44624</v>
      </c>
      <c r="B34" s="1">
        <v>5.3764236</v>
      </c>
      <c r="C34" s="1">
        <v>17</v>
      </c>
      <c r="D34" s="1">
        <v>17560100</v>
      </c>
      <c r="E34" s="1">
        <f t="shared" si="0"/>
        <v>34.8759241349641</v>
      </c>
      <c r="F34" s="1">
        <f t="shared" si="1"/>
        <v>15.5234329621644</v>
      </c>
      <c r="G34" s="1">
        <f t="shared" si="2"/>
        <v>6.99685153221805</v>
      </c>
      <c r="H34" s="8">
        <v>17</v>
      </c>
      <c r="I34" s="8">
        <v>0</v>
      </c>
      <c r="K34" s="1">
        <f t="shared" si="3"/>
        <v>1007004.14028</v>
      </c>
      <c r="L34" s="1">
        <f t="shared" si="4"/>
        <v>1131199.52544</v>
      </c>
      <c r="M34" s="1">
        <f t="shared" si="5"/>
        <v>1254857.26824</v>
      </c>
      <c r="O34" s="1">
        <f t="shared" si="6"/>
        <v>9.68103826288005e-7</v>
      </c>
      <c r="P34" s="1">
        <f t="shared" si="7"/>
        <v>0.974884561292931</v>
      </c>
      <c r="Q34" s="1">
        <f t="shared" si="8"/>
        <v>1.09511858887364</v>
      </c>
      <c r="R34" s="1">
        <f t="shared" si="9"/>
        <v>1.21483212282846</v>
      </c>
    </row>
    <row r="35" spans="1:18">
      <c r="A35" s="2">
        <v>44625</v>
      </c>
      <c r="B35" s="1">
        <v>6.0718248</v>
      </c>
      <c r="C35" s="1">
        <v>17</v>
      </c>
      <c r="D35" s="1">
        <v>17560100</v>
      </c>
      <c r="E35" s="1">
        <f t="shared" si="0"/>
        <v>30.8816126563847</v>
      </c>
      <c r="F35" s="1">
        <f t="shared" si="1"/>
        <v>13.7455466980534</v>
      </c>
      <c r="G35" s="1">
        <f t="shared" si="2"/>
        <v>6.19550776621771</v>
      </c>
      <c r="H35" s="8">
        <v>17</v>
      </c>
      <c r="I35" s="8">
        <v>0</v>
      </c>
      <c r="K35" s="1">
        <f t="shared" si="3"/>
        <v>1137252.78504</v>
      </c>
      <c r="L35" s="1">
        <f t="shared" si="4"/>
        <v>1277511.93792</v>
      </c>
      <c r="M35" s="1">
        <f t="shared" si="5"/>
        <v>1417163.90832</v>
      </c>
      <c r="O35" s="1">
        <f t="shared" si="6"/>
        <v>9.68103826288005e-7</v>
      </c>
      <c r="P35" s="1">
        <f t="shared" si="7"/>
        <v>1.10097877265391</v>
      </c>
      <c r="Q35" s="5">
        <f t="shared" si="8"/>
        <v>1.23676419522896</v>
      </c>
      <c r="R35" s="1">
        <f t="shared" si="9"/>
        <v>1.37196180212186</v>
      </c>
    </row>
    <row r="36" spans="1:18">
      <c r="A36" s="2">
        <v>44626</v>
      </c>
      <c r="B36" s="1">
        <v>4.9694472</v>
      </c>
      <c r="C36" s="1">
        <v>19</v>
      </c>
      <c r="D36" s="1">
        <v>17560100</v>
      </c>
      <c r="E36" s="1">
        <f t="shared" si="0"/>
        <v>37.7321126565205</v>
      </c>
      <c r="F36" s="1">
        <f t="shared" si="1"/>
        <v>16.794735505148</v>
      </c>
      <c r="G36" s="1">
        <f t="shared" si="2"/>
        <v>7.56986364670768</v>
      </c>
      <c r="H36" s="8">
        <v>19</v>
      </c>
      <c r="I36" s="8">
        <v>0</v>
      </c>
      <c r="K36" s="1">
        <f t="shared" si="3"/>
        <v>930777.46056</v>
      </c>
      <c r="L36" s="1">
        <f t="shared" si="4"/>
        <v>1045571.69088</v>
      </c>
      <c r="M36" s="1">
        <f t="shared" si="5"/>
        <v>1159868.97648</v>
      </c>
      <c r="O36" s="1">
        <f t="shared" si="6"/>
        <v>1.08199839408659e-6</v>
      </c>
      <c r="P36" s="1">
        <f t="shared" si="7"/>
        <v>1.00709971757792</v>
      </c>
      <c r="Q36" s="1">
        <f t="shared" si="8"/>
        <v>1.13130689043456</v>
      </c>
      <c r="R36" s="1">
        <f t="shared" si="9"/>
        <v>1.25497636990222</v>
      </c>
    </row>
    <row r="37" spans="1:18">
      <c r="A37" s="2">
        <v>44627</v>
      </c>
      <c r="B37" s="1">
        <v>5.4480924</v>
      </c>
      <c r="C37" s="1">
        <v>13</v>
      </c>
      <c r="D37" s="1">
        <v>17560100</v>
      </c>
      <c r="E37" s="1">
        <f t="shared" si="0"/>
        <v>34.4171368295865</v>
      </c>
      <c r="F37" s="1">
        <f t="shared" si="1"/>
        <v>15.3192246392147</v>
      </c>
      <c r="G37" s="1">
        <f t="shared" si="2"/>
        <v>6.90480904903766</v>
      </c>
      <c r="H37" s="8">
        <v>13</v>
      </c>
      <c r="I37" s="8">
        <v>0</v>
      </c>
      <c r="K37" s="1">
        <f t="shared" si="3"/>
        <v>1020427.70652</v>
      </c>
      <c r="L37" s="1">
        <f t="shared" si="4"/>
        <v>1146278.64096</v>
      </c>
      <c r="M37" s="1">
        <f t="shared" si="5"/>
        <v>1271584.76616</v>
      </c>
      <c r="O37" s="1">
        <f t="shared" si="6"/>
        <v>7.40314690690828e-7</v>
      </c>
      <c r="P37" s="1">
        <f t="shared" si="7"/>
        <v>0.755437621924704</v>
      </c>
      <c r="Q37" s="1">
        <f t="shared" si="8"/>
        <v>0.848606917527805</v>
      </c>
      <c r="R37" s="1">
        <f t="shared" si="9"/>
        <v>0.941372882846909</v>
      </c>
    </row>
    <row r="38" spans="1:18">
      <c r="A38" s="2">
        <v>44628</v>
      </c>
      <c r="B38" s="1">
        <v>4.6802448</v>
      </c>
      <c r="C38" s="1">
        <v>6</v>
      </c>
      <c r="D38" s="1">
        <v>17560100</v>
      </c>
      <c r="E38" s="1">
        <f t="shared" si="0"/>
        <v>40.063661112562</v>
      </c>
      <c r="F38" s="1">
        <f t="shared" si="1"/>
        <v>17.832518361176</v>
      </c>
      <c r="G38" s="1">
        <f t="shared" si="2"/>
        <v>8.03762181489167</v>
      </c>
      <c r="H38" s="8">
        <v>6</v>
      </c>
      <c r="I38" s="8">
        <v>0</v>
      </c>
      <c r="K38" s="1">
        <f t="shared" si="3"/>
        <v>876609.85104</v>
      </c>
      <c r="L38" s="1">
        <f t="shared" si="4"/>
        <v>984723.50592</v>
      </c>
      <c r="M38" s="1">
        <f t="shared" si="5"/>
        <v>1092369.13632</v>
      </c>
      <c r="O38" s="1">
        <f t="shared" si="6"/>
        <v>3.41683703395767e-7</v>
      </c>
      <c r="P38" s="1">
        <f t="shared" si="7"/>
        <v>0.299523300336558</v>
      </c>
      <c r="Q38" s="5">
        <f t="shared" si="8"/>
        <v>0.336463974323609</v>
      </c>
      <c r="R38" s="1">
        <f t="shared" si="9"/>
        <v>0.373244731973052</v>
      </c>
    </row>
    <row r="39" spans="1:18">
      <c r="A39" s="2">
        <v>44629</v>
      </c>
      <c r="B39" s="1">
        <v>4.7083032</v>
      </c>
      <c r="C39" s="1">
        <v>15</v>
      </c>
      <c r="D39" s="1">
        <v>17560100</v>
      </c>
      <c r="E39" s="1">
        <f t="shared" si="0"/>
        <v>39.8249079606918</v>
      </c>
      <c r="F39" s="1">
        <f t="shared" si="1"/>
        <v>17.7262482439106</v>
      </c>
      <c r="G39" s="1">
        <f t="shared" si="2"/>
        <v>7.98972285886629</v>
      </c>
      <c r="H39" s="8">
        <v>15</v>
      </c>
      <c r="I39" s="8">
        <v>0</v>
      </c>
      <c r="K39" s="1">
        <f t="shared" si="3"/>
        <v>881865.18936</v>
      </c>
      <c r="L39" s="1">
        <f t="shared" si="4"/>
        <v>990626.99328</v>
      </c>
      <c r="M39" s="1">
        <f t="shared" si="5"/>
        <v>1098917.96688</v>
      </c>
      <c r="O39" s="1">
        <f t="shared" si="6"/>
        <v>8.54209258489416e-7</v>
      </c>
      <c r="P39" s="1">
        <f t="shared" si="7"/>
        <v>0.753297409490834</v>
      </c>
      <c r="Q39" s="1">
        <f t="shared" si="8"/>
        <v>0.846202749369309</v>
      </c>
      <c r="R39" s="1">
        <f t="shared" si="9"/>
        <v>0.938705901629262</v>
      </c>
    </row>
    <row r="40" spans="1:18">
      <c r="A40" s="2">
        <v>44630</v>
      </c>
      <c r="B40" s="1">
        <v>4.981662</v>
      </c>
      <c r="C40" s="1">
        <v>11</v>
      </c>
      <c r="D40" s="1">
        <v>17560100</v>
      </c>
      <c r="E40" s="1">
        <f t="shared" si="0"/>
        <v>37.6395952979207</v>
      </c>
      <c r="F40" s="1">
        <f t="shared" si="1"/>
        <v>16.7535556067028</v>
      </c>
      <c r="G40" s="1">
        <f t="shared" si="2"/>
        <v>7.5513026984796</v>
      </c>
      <c r="H40" s="8">
        <v>9</v>
      </c>
      <c r="I40" s="8">
        <v>2</v>
      </c>
      <c r="K40" s="1">
        <f t="shared" si="3"/>
        <v>933065.2926</v>
      </c>
      <c r="L40" s="1">
        <f t="shared" si="4"/>
        <v>1048141.6848</v>
      </c>
      <c r="M40" s="1">
        <f t="shared" si="5"/>
        <v>1162719.9108</v>
      </c>
      <c r="O40" s="1">
        <f t="shared" si="6"/>
        <v>6.26420122892239e-7</v>
      </c>
      <c r="P40" s="1">
        <f t="shared" si="7"/>
        <v>0.584490875256975</v>
      </c>
      <c r="Q40" s="1">
        <f t="shared" si="8"/>
        <v>0.656577043000894</v>
      </c>
      <c r="R40" s="1">
        <f t="shared" si="9"/>
        <v>0.728351149412589</v>
      </c>
    </row>
    <row r="41" spans="1:18">
      <c r="A41" s="2">
        <v>44631</v>
      </c>
      <c r="B41" s="1">
        <v>5.3361828</v>
      </c>
      <c r="C41" s="1">
        <v>29</v>
      </c>
      <c r="D41" s="1">
        <v>17560100</v>
      </c>
      <c r="E41" s="1">
        <f t="shared" si="0"/>
        <v>35.1389276977225</v>
      </c>
      <c r="F41" s="1">
        <f t="shared" si="1"/>
        <v>15.6404970479644</v>
      </c>
      <c r="G41" s="1">
        <f t="shared" si="2"/>
        <v>7.04961563601481</v>
      </c>
      <c r="H41" s="8">
        <v>27</v>
      </c>
      <c r="I41" s="8">
        <v>2</v>
      </c>
      <c r="K41" s="1">
        <f t="shared" si="3"/>
        <v>999467.03844</v>
      </c>
      <c r="L41" s="1">
        <f t="shared" si="4"/>
        <v>1122732.86112</v>
      </c>
      <c r="M41" s="1">
        <f t="shared" si="5"/>
        <v>1245465.06552</v>
      </c>
      <c r="O41" s="1">
        <f t="shared" si="6"/>
        <v>1.65147123307954e-6</v>
      </c>
      <c r="P41" s="1">
        <f t="shared" si="7"/>
        <v>1.65059106239486</v>
      </c>
      <c r="Q41" s="5">
        <f t="shared" si="8"/>
        <v>1.85416102257276</v>
      </c>
      <c r="R41" s="1">
        <f t="shared" si="9"/>
        <v>2.0568497275118</v>
      </c>
    </row>
    <row r="42" spans="1:18">
      <c r="A42" s="2">
        <v>44632</v>
      </c>
      <c r="B42" s="1">
        <v>6.96357</v>
      </c>
      <c r="C42" s="1">
        <v>66</v>
      </c>
      <c r="D42" s="1">
        <v>17560100</v>
      </c>
      <c r="E42" s="1">
        <f t="shared" si="0"/>
        <v>26.9269557986823</v>
      </c>
      <c r="F42" s="1">
        <f t="shared" si="1"/>
        <v>11.9853108866283</v>
      </c>
      <c r="G42" s="1">
        <f t="shared" si="2"/>
        <v>5.40211955986847</v>
      </c>
      <c r="H42" s="8">
        <v>60</v>
      </c>
      <c r="I42" s="8">
        <v>6</v>
      </c>
      <c r="K42" s="1">
        <f t="shared" si="3"/>
        <v>1304276.661</v>
      </c>
      <c r="L42" s="1">
        <f t="shared" si="4"/>
        <v>1465135.128</v>
      </c>
      <c r="M42" s="1">
        <f t="shared" si="5"/>
        <v>1625297.238</v>
      </c>
      <c r="O42" s="1">
        <f t="shared" si="6"/>
        <v>3.75852073735343e-6</v>
      </c>
      <c r="P42" s="1">
        <f t="shared" si="7"/>
        <v>4.90215087761459</v>
      </c>
      <c r="Q42" s="1">
        <f t="shared" si="8"/>
        <v>5.50674076161298</v>
      </c>
      <c r="R42" s="1">
        <f t="shared" si="9"/>
        <v>6.10871337338626</v>
      </c>
    </row>
    <row r="43" spans="1:18">
      <c r="A43" s="2">
        <v>44633</v>
      </c>
      <c r="B43" s="1">
        <v>5.0883876</v>
      </c>
      <c r="C43" s="1">
        <v>86</v>
      </c>
      <c r="D43" s="1">
        <v>17560100</v>
      </c>
      <c r="E43" s="1">
        <f t="shared" si="0"/>
        <v>36.8501294184096</v>
      </c>
      <c r="F43" s="1">
        <f t="shared" si="1"/>
        <v>16.4021607416067</v>
      </c>
      <c r="G43" s="1">
        <f t="shared" si="2"/>
        <v>7.3929190660541</v>
      </c>
      <c r="H43" s="8">
        <v>75</v>
      </c>
      <c r="I43" s="8">
        <v>11</v>
      </c>
      <c r="K43" s="1">
        <f t="shared" si="3"/>
        <v>953054.99748</v>
      </c>
      <c r="L43" s="1">
        <f t="shared" si="4"/>
        <v>1070596.75104</v>
      </c>
      <c r="M43" s="1">
        <f t="shared" si="5"/>
        <v>1187629.66584</v>
      </c>
      <c r="O43" s="1">
        <f t="shared" si="6"/>
        <v>4.89746641533932e-6</v>
      </c>
      <c r="P43" s="1">
        <f t="shared" si="7"/>
        <v>4.6675548421296</v>
      </c>
      <c r="Q43" s="1">
        <f t="shared" si="8"/>
        <v>5.24321163258979</v>
      </c>
      <c r="R43" s="1">
        <f t="shared" si="9"/>
        <v>5.81637640231206</v>
      </c>
    </row>
    <row r="44" spans="1:18">
      <c r="A44" s="2">
        <v>44634</v>
      </c>
      <c r="B44" s="1">
        <v>4.727484</v>
      </c>
      <c r="C44" s="1">
        <v>60</v>
      </c>
      <c r="D44" s="1">
        <v>17560100</v>
      </c>
      <c r="E44" s="1">
        <f t="shared" si="0"/>
        <v>39.6633265371243</v>
      </c>
      <c r="F44" s="1">
        <f t="shared" si="1"/>
        <v>17.654327615027</v>
      </c>
      <c r="G44" s="1">
        <f t="shared" si="2"/>
        <v>7.95730619152033</v>
      </c>
      <c r="H44" s="8">
        <v>39</v>
      </c>
      <c r="I44" s="8">
        <v>21</v>
      </c>
      <c r="K44" s="1">
        <f t="shared" si="3"/>
        <v>885457.7532</v>
      </c>
      <c r="L44" s="1">
        <f t="shared" si="4"/>
        <v>994662.6336</v>
      </c>
      <c r="M44" s="1">
        <f t="shared" si="5"/>
        <v>1103394.7656</v>
      </c>
      <c r="O44" s="1">
        <f t="shared" si="6"/>
        <v>3.41683703395767e-6</v>
      </c>
      <c r="P44" s="1">
        <f t="shared" si="7"/>
        <v>3.02546484313871</v>
      </c>
      <c r="Q44" s="5">
        <f t="shared" si="8"/>
        <v>3.39860012277834</v>
      </c>
      <c r="R44" s="1">
        <f t="shared" si="9"/>
        <v>3.77012009817712</v>
      </c>
    </row>
    <row r="45" spans="1:18">
      <c r="A45" s="2">
        <v>44635</v>
      </c>
      <c r="B45" s="1">
        <v>2.2608072</v>
      </c>
      <c r="C45" s="1">
        <v>92</v>
      </c>
      <c r="D45" s="1">
        <v>17560100</v>
      </c>
      <c r="E45" s="1">
        <f t="shared" si="0"/>
        <v>82.9384042969389</v>
      </c>
      <c r="F45" s="1">
        <f t="shared" si="1"/>
        <v>36.9162621787468</v>
      </c>
      <c r="G45" s="1">
        <f t="shared" si="2"/>
        <v>16.6392064318945</v>
      </c>
      <c r="H45" s="8">
        <v>55</v>
      </c>
      <c r="I45" s="8">
        <v>37</v>
      </c>
      <c r="K45" s="1">
        <f t="shared" si="3"/>
        <v>423449.18856</v>
      </c>
      <c r="L45" s="1">
        <f t="shared" si="4"/>
        <v>475673.83488</v>
      </c>
      <c r="M45" s="1">
        <f t="shared" si="5"/>
        <v>527672.40048</v>
      </c>
      <c r="O45" s="1">
        <f t="shared" si="6"/>
        <v>5.23915011873509e-6</v>
      </c>
      <c r="P45" s="1">
        <f t="shared" si="7"/>
        <v>2.2185138665224</v>
      </c>
      <c r="Q45" s="1">
        <f t="shared" si="8"/>
        <v>2.49212662849073</v>
      </c>
      <c r="R45" s="1">
        <f t="shared" si="9"/>
        <v>2.76455491962802</v>
      </c>
    </row>
    <row r="46" spans="1:18">
      <c r="A46" s="2">
        <v>44636</v>
      </c>
      <c r="B46" s="1">
        <v>1.3166712</v>
      </c>
      <c r="C46" s="1">
        <v>91</v>
      </c>
      <c r="D46" s="1">
        <v>17560100</v>
      </c>
      <c r="E46" s="1">
        <f t="shared" si="0"/>
        <v>142.410452655933</v>
      </c>
      <c r="F46" s="1">
        <f t="shared" si="1"/>
        <v>63.3875422586888</v>
      </c>
      <c r="G46" s="1">
        <f t="shared" si="2"/>
        <v>28.5705631774381</v>
      </c>
      <c r="H46" s="8">
        <v>71</v>
      </c>
      <c r="I46" s="8">
        <v>20</v>
      </c>
      <c r="K46" s="1">
        <f t="shared" si="3"/>
        <v>246612.51576</v>
      </c>
      <c r="L46" s="1">
        <f t="shared" si="4"/>
        <v>277027.62048</v>
      </c>
      <c r="M46" s="1">
        <f t="shared" si="5"/>
        <v>307311.05808</v>
      </c>
      <c r="O46" s="1">
        <f t="shared" si="6"/>
        <v>5.18220283483579e-6</v>
      </c>
      <c r="P46" s="1">
        <f t="shared" si="7"/>
        <v>1.27799607827746</v>
      </c>
      <c r="Q46" s="1">
        <f t="shared" si="8"/>
        <v>1.43561332017927</v>
      </c>
      <c r="R46" s="1">
        <f t="shared" si="9"/>
        <v>1.59254823635856</v>
      </c>
    </row>
    <row r="47" spans="1:18">
      <c r="A47" s="2">
        <v>44637</v>
      </c>
      <c r="B47" s="1">
        <v>0.8550036</v>
      </c>
      <c r="C47" s="1">
        <v>105</v>
      </c>
      <c r="D47" s="1">
        <v>17560100</v>
      </c>
      <c r="E47" s="1">
        <f t="shared" si="0"/>
        <v>219.306376711198</v>
      </c>
      <c r="F47" s="1">
        <f t="shared" si="1"/>
        <v>97.6142689116145</v>
      </c>
      <c r="G47" s="1">
        <f t="shared" si="2"/>
        <v>43.9975196636754</v>
      </c>
      <c r="H47" s="8">
        <v>69</v>
      </c>
      <c r="I47" s="8">
        <v>36</v>
      </c>
      <c r="K47" s="1">
        <f t="shared" si="3"/>
        <v>160142.17428</v>
      </c>
      <c r="L47" s="1">
        <f t="shared" si="4"/>
        <v>179892.75744</v>
      </c>
      <c r="M47" s="1">
        <f t="shared" si="5"/>
        <v>199557.84024</v>
      </c>
      <c r="O47" s="1">
        <f t="shared" si="6"/>
        <v>5.97946480942591e-6</v>
      </c>
      <c r="P47" s="1">
        <f t="shared" si="7"/>
        <v>0.957564495612212</v>
      </c>
      <c r="Q47" s="5">
        <f t="shared" si="8"/>
        <v>1.07566241258307</v>
      </c>
      <c r="R47" s="1">
        <f t="shared" si="9"/>
        <v>1.19324908316012</v>
      </c>
    </row>
    <row r="48" spans="1:18">
      <c r="A48" s="2">
        <v>44638</v>
      </c>
      <c r="B48" s="1">
        <v>0.7808724</v>
      </c>
      <c r="C48" s="1">
        <v>77</v>
      </c>
      <c r="D48" s="1">
        <v>17560100</v>
      </c>
      <c r="E48" s="1">
        <f t="shared" si="0"/>
        <v>240.125968840787</v>
      </c>
      <c r="F48" s="1">
        <f t="shared" si="1"/>
        <v>106.881164362831</v>
      </c>
      <c r="G48" s="1">
        <f t="shared" si="2"/>
        <v>48.174372283504</v>
      </c>
      <c r="H48" s="8">
        <v>46</v>
      </c>
      <c r="I48" s="8">
        <v>31</v>
      </c>
      <c r="K48" s="1">
        <f t="shared" si="3"/>
        <v>146257.40052</v>
      </c>
      <c r="L48" s="1">
        <f t="shared" si="4"/>
        <v>164295.55296</v>
      </c>
      <c r="M48" s="1">
        <f t="shared" si="5"/>
        <v>182255.61816</v>
      </c>
      <c r="O48" s="1">
        <f t="shared" si="6"/>
        <v>4.38494086024567e-6</v>
      </c>
      <c r="P48" s="1">
        <f t="shared" si="7"/>
        <v>0.641330051653464</v>
      </c>
      <c r="Q48" s="1">
        <f t="shared" si="8"/>
        <v>0.720426283330961</v>
      </c>
      <c r="R48" s="1">
        <f t="shared" si="9"/>
        <v>0.799180107079117</v>
      </c>
    </row>
    <row r="49" spans="1:18">
      <c r="A49" s="2">
        <v>44639</v>
      </c>
      <c r="B49" s="1">
        <v>0.9495792</v>
      </c>
      <c r="C49" s="1">
        <v>66</v>
      </c>
      <c r="D49" s="1">
        <v>17560100</v>
      </c>
      <c r="E49" s="1">
        <f t="shared" si="0"/>
        <v>197.464036271046</v>
      </c>
      <c r="F49" s="1">
        <f t="shared" si="1"/>
        <v>87.8921435208337</v>
      </c>
      <c r="G49" s="1">
        <f t="shared" si="2"/>
        <v>39.6154819982507</v>
      </c>
      <c r="H49" s="8">
        <v>49</v>
      </c>
      <c r="I49" s="8">
        <v>17</v>
      </c>
      <c r="K49" s="1">
        <f t="shared" si="3"/>
        <v>177856.18416</v>
      </c>
      <c r="L49" s="1">
        <f t="shared" si="4"/>
        <v>199791.46368</v>
      </c>
      <c r="M49" s="1">
        <f t="shared" si="5"/>
        <v>221631.78528</v>
      </c>
      <c r="O49" s="1">
        <f t="shared" si="6"/>
        <v>3.75852073735343e-6</v>
      </c>
      <c r="P49" s="1">
        <f t="shared" si="7"/>
        <v>0.668476156431911</v>
      </c>
      <c r="Q49" s="1">
        <f t="shared" si="8"/>
        <v>0.750920359387475</v>
      </c>
      <c r="R49" s="1">
        <f t="shared" si="9"/>
        <v>0.833007661031543</v>
      </c>
    </row>
    <row r="50" spans="1:18">
      <c r="A50" s="2">
        <v>44640</v>
      </c>
      <c r="B50" s="1">
        <v>0.8649504</v>
      </c>
      <c r="C50" s="1">
        <v>44</v>
      </c>
      <c r="D50" s="1">
        <v>17560100</v>
      </c>
      <c r="E50" s="1">
        <f t="shared" si="0"/>
        <v>216.78438623883</v>
      </c>
      <c r="F50" s="1">
        <f t="shared" si="1"/>
        <v>96.4917194451826</v>
      </c>
      <c r="G50" s="1">
        <f t="shared" si="2"/>
        <v>43.4915547799195</v>
      </c>
      <c r="H50" s="8">
        <v>33</v>
      </c>
      <c r="I50" s="8">
        <v>11</v>
      </c>
      <c r="K50" s="1">
        <f t="shared" si="3"/>
        <v>162005.20992</v>
      </c>
      <c r="L50" s="1">
        <f t="shared" si="4"/>
        <v>181985.56416</v>
      </c>
      <c r="M50" s="1">
        <f t="shared" si="5"/>
        <v>201879.42336</v>
      </c>
      <c r="O50" s="1">
        <f t="shared" si="6"/>
        <v>2.50568049156895e-6</v>
      </c>
      <c r="P50" s="1">
        <f t="shared" si="7"/>
        <v>0.405933294029077</v>
      </c>
      <c r="Q50" s="5">
        <f t="shared" si="8"/>
        <v>0.455997677862882</v>
      </c>
      <c r="R50" s="1">
        <f t="shared" si="9"/>
        <v>0.505845332762342</v>
      </c>
    </row>
    <row r="51" spans="1:18">
      <c r="A51" s="2">
        <v>44641</v>
      </c>
      <c r="B51" s="1">
        <v>2.7319356</v>
      </c>
      <c r="C51" s="1">
        <v>28</v>
      </c>
      <c r="D51" s="1">
        <v>17560100</v>
      </c>
      <c r="E51" s="1">
        <f t="shared" si="0"/>
        <v>68.6354911115147</v>
      </c>
      <c r="F51" s="1">
        <f t="shared" si="1"/>
        <v>30.5499702594741</v>
      </c>
      <c r="G51" s="1">
        <f t="shared" si="2"/>
        <v>13.769738094673</v>
      </c>
      <c r="H51" s="8">
        <v>23</v>
      </c>
      <c r="I51" s="8">
        <v>5</v>
      </c>
      <c r="K51" s="1">
        <f t="shared" si="3"/>
        <v>511691.53788</v>
      </c>
      <c r="L51" s="1">
        <f t="shared" si="4"/>
        <v>574799.25024</v>
      </c>
      <c r="M51" s="1">
        <f t="shared" si="5"/>
        <v>637633.76904</v>
      </c>
      <c r="O51" s="1">
        <f t="shared" si="6"/>
        <v>1.59452394918024e-6</v>
      </c>
      <c r="P51" s="1">
        <f t="shared" si="7"/>
        <v>0.81590441174253</v>
      </c>
      <c r="Q51" s="1">
        <f t="shared" si="8"/>
        <v>0.916531170478528</v>
      </c>
      <c r="R51" s="1">
        <f t="shared" si="9"/>
        <v>1.01672231554034</v>
      </c>
    </row>
    <row r="52" spans="1:18">
      <c r="A52" s="2">
        <v>44642</v>
      </c>
      <c r="B52" s="1">
        <v>3.0489048</v>
      </c>
      <c r="C52" s="1">
        <v>18</v>
      </c>
      <c r="D52" s="1">
        <v>17560100</v>
      </c>
      <c r="E52" s="1">
        <f t="shared" si="0"/>
        <v>61.5000316149689</v>
      </c>
      <c r="F52" s="1">
        <f t="shared" si="1"/>
        <v>27.3739446803319</v>
      </c>
      <c r="G52" s="1">
        <f t="shared" si="2"/>
        <v>12.3382132835086</v>
      </c>
      <c r="H52" s="8">
        <v>13</v>
      </c>
      <c r="I52" s="8">
        <v>5</v>
      </c>
      <c r="K52" s="1">
        <f t="shared" si="3"/>
        <v>571059.86904</v>
      </c>
      <c r="L52" s="1">
        <f t="shared" si="4"/>
        <v>641489.56992</v>
      </c>
      <c r="M52" s="1">
        <f t="shared" si="5"/>
        <v>711614.38032</v>
      </c>
      <c r="O52" s="1">
        <f t="shared" si="6"/>
        <v>1.0250511101873e-6</v>
      </c>
      <c r="P52" s="1">
        <f t="shared" si="7"/>
        <v>0.585365552742866</v>
      </c>
      <c r="Q52" s="1">
        <f t="shared" si="8"/>
        <v>0.657559595820069</v>
      </c>
      <c r="R52" s="1">
        <f t="shared" si="9"/>
        <v>0.729441110572263</v>
      </c>
    </row>
    <row r="53" spans="1:18">
      <c r="A53" s="2">
        <v>44643</v>
      </c>
      <c r="B53" s="1">
        <v>3.434562</v>
      </c>
      <c r="C53" s="1">
        <v>9</v>
      </c>
      <c r="D53" s="1">
        <v>17560100</v>
      </c>
      <c r="E53" s="1">
        <f t="shared" si="0"/>
        <v>54.5943679546418</v>
      </c>
      <c r="F53" s="1">
        <f t="shared" si="1"/>
        <v>24.3002022763888</v>
      </c>
      <c r="G53" s="1">
        <f t="shared" si="2"/>
        <v>10.9527904004974</v>
      </c>
      <c r="H53" s="8">
        <v>5</v>
      </c>
      <c r="I53" s="8">
        <v>4</v>
      </c>
      <c r="K53" s="1">
        <f t="shared" si="3"/>
        <v>643293.4626</v>
      </c>
      <c r="L53" s="1">
        <f t="shared" si="4"/>
        <v>722631.8448</v>
      </c>
      <c r="M53" s="1">
        <f t="shared" si="5"/>
        <v>801626.7708</v>
      </c>
      <c r="O53" s="1">
        <f t="shared" si="6"/>
        <v>5.1252555509365e-7</v>
      </c>
      <c r="P53" s="1">
        <f t="shared" si="7"/>
        <v>0.329704339007181</v>
      </c>
      <c r="Q53" s="5">
        <f t="shared" si="8"/>
        <v>0.370367287384468</v>
      </c>
      <c r="R53" s="1">
        <f t="shared" si="9"/>
        <v>0.4108542056822</v>
      </c>
    </row>
    <row r="54" spans="1:18">
      <c r="A54" s="2">
        <v>44644</v>
      </c>
      <c r="B54" s="1">
        <v>3.580686</v>
      </c>
      <c r="C54" s="1">
        <v>3</v>
      </c>
      <c r="D54" s="1">
        <v>17560100</v>
      </c>
      <c r="E54" s="1">
        <f t="shared" si="0"/>
        <v>52.3664296704683</v>
      </c>
      <c r="F54" s="1">
        <f t="shared" si="1"/>
        <v>23.3085367806053</v>
      </c>
      <c r="G54" s="1">
        <f t="shared" si="2"/>
        <v>10.5058186346173</v>
      </c>
      <c r="H54" s="8">
        <v>2</v>
      </c>
      <c r="I54" s="8">
        <v>1</v>
      </c>
      <c r="K54" s="1">
        <f t="shared" si="3"/>
        <v>670662.4878</v>
      </c>
      <c r="L54" s="1">
        <f t="shared" si="4"/>
        <v>753376.3344</v>
      </c>
      <c r="M54" s="1">
        <f t="shared" si="5"/>
        <v>835732.1124</v>
      </c>
      <c r="O54" s="1">
        <f t="shared" si="6"/>
        <v>1.70841851697883e-7</v>
      </c>
      <c r="P54" s="1">
        <f t="shared" si="7"/>
        <v>0.114577221280061</v>
      </c>
      <c r="Q54" s="1">
        <f t="shared" si="8"/>
        <v>0.12870820799426</v>
      </c>
      <c r="R54" s="1">
        <f t="shared" si="9"/>
        <v>0.142778021605799</v>
      </c>
    </row>
    <row r="55" spans="1:18">
      <c r="A55" s="2">
        <v>44645</v>
      </c>
      <c r="B55" s="1">
        <v>3.5658792</v>
      </c>
      <c r="C55" s="1">
        <v>4</v>
      </c>
      <c r="D55" s="1">
        <v>17560100</v>
      </c>
      <c r="E55" s="1">
        <f t="shared" si="0"/>
        <v>52.583873730504</v>
      </c>
      <c r="F55" s="1">
        <f t="shared" si="1"/>
        <v>23.4053221238674</v>
      </c>
      <c r="G55" s="1">
        <f t="shared" si="2"/>
        <v>10.5494425339796</v>
      </c>
      <c r="H55" s="8">
        <v>2</v>
      </c>
      <c r="I55" s="8">
        <v>2</v>
      </c>
      <c r="K55" s="1">
        <f t="shared" si="3"/>
        <v>667889.17416</v>
      </c>
      <c r="L55" s="1">
        <f t="shared" si="4"/>
        <v>750260.98368</v>
      </c>
      <c r="M55" s="1">
        <f t="shared" si="5"/>
        <v>832276.20528</v>
      </c>
      <c r="O55" s="1">
        <f t="shared" si="6"/>
        <v>2.27789135597178e-7</v>
      </c>
      <c r="P55" s="1">
        <f t="shared" si="7"/>
        <v>0.152137897656619</v>
      </c>
      <c r="Q55" s="1">
        <f t="shared" si="8"/>
        <v>0.170901300944755</v>
      </c>
      <c r="R55" s="1">
        <f t="shared" si="9"/>
        <v>0.18958347737883</v>
      </c>
    </row>
    <row r="56" spans="1:18">
      <c r="A56" s="2">
        <v>44646</v>
      </c>
      <c r="B56" s="1">
        <v>5.276178</v>
      </c>
      <c r="C56" s="1">
        <v>3</v>
      </c>
      <c r="D56" s="1">
        <v>17560100</v>
      </c>
      <c r="E56" s="1">
        <f t="shared" si="0"/>
        <v>35.5385549143775</v>
      </c>
      <c r="F56" s="1">
        <f t="shared" si="1"/>
        <v>15.8183729454917</v>
      </c>
      <c r="G56" s="1">
        <f t="shared" si="2"/>
        <v>7.1297893481822</v>
      </c>
      <c r="H56" s="8">
        <v>0</v>
      </c>
      <c r="I56" s="8">
        <v>3</v>
      </c>
      <c r="K56" s="1">
        <f t="shared" si="3"/>
        <v>988228.1394</v>
      </c>
      <c r="L56" s="1">
        <f t="shared" si="4"/>
        <v>1110107.8512</v>
      </c>
      <c r="M56" s="1">
        <f t="shared" si="5"/>
        <v>1231459.9452</v>
      </c>
      <c r="O56" s="1">
        <f t="shared" si="6"/>
        <v>1.70841851697883e-7</v>
      </c>
      <c r="P56" s="1">
        <f t="shared" si="7"/>
        <v>0.16883072523505</v>
      </c>
      <c r="Q56" s="5">
        <f t="shared" si="8"/>
        <v>0.189652880883366</v>
      </c>
      <c r="R56" s="1">
        <f t="shared" si="9"/>
        <v>0.210384897329742</v>
      </c>
    </row>
    <row r="57" spans="1:18">
      <c r="A57" s="2">
        <v>44647</v>
      </c>
      <c r="B57" s="1">
        <v>4.1891256</v>
      </c>
      <c r="C57" s="1">
        <v>7</v>
      </c>
      <c r="D57" s="1">
        <v>17560100</v>
      </c>
      <c r="E57" s="1">
        <f t="shared" si="0"/>
        <v>44.7605919457346</v>
      </c>
      <c r="F57" s="1">
        <f t="shared" si="1"/>
        <v>19.9231437058842</v>
      </c>
      <c r="G57" s="1">
        <f t="shared" si="2"/>
        <v>8.97992595483728</v>
      </c>
      <c r="H57" s="8">
        <v>1</v>
      </c>
      <c r="I57" s="8">
        <v>6</v>
      </c>
      <c r="K57" s="1">
        <f t="shared" si="3"/>
        <v>784623.22488</v>
      </c>
      <c r="L57" s="1">
        <f t="shared" si="4"/>
        <v>881392.02624</v>
      </c>
      <c r="M57" s="1">
        <f t="shared" si="5"/>
        <v>977741.91504</v>
      </c>
      <c r="O57" s="1">
        <f t="shared" si="6"/>
        <v>3.98630987295061e-7</v>
      </c>
      <c r="P57" s="1">
        <f t="shared" si="7"/>
        <v>0.312775130788549</v>
      </c>
      <c r="Q57" s="1">
        <f t="shared" si="8"/>
        <v>0.351350173614045</v>
      </c>
      <c r="R57" s="1">
        <f t="shared" si="9"/>
        <v>0.389758224912159</v>
      </c>
    </row>
    <row r="58" spans="1:18">
      <c r="A58" s="2">
        <v>44648</v>
      </c>
      <c r="B58" s="1">
        <v>4.7672064</v>
      </c>
      <c r="C58" s="1">
        <v>9</v>
      </c>
      <c r="D58" s="1">
        <v>17560100</v>
      </c>
      <c r="E58" s="1">
        <f t="shared" si="0"/>
        <v>39.332834758535</v>
      </c>
      <c r="F58" s="1">
        <f t="shared" si="1"/>
        <v>17.5072242164297</v>
      </c>
      <c r="G58" s="1">
        <f t="shared" si="2"/>
        <v>7.89100251743102</v>
      </c>
      <c r="H58" s="8">
        <v>3</v>
      </c>
      <c r="I58" s="8">
        <v>6</v>
      </c>
      <c r="K58" s="1">
        <f t="shared" si="3"/>
        <v>892897.75872</v>
      </c>
      <c r="L58" s="1">
        <f t="shared" si="4"/>
        <v>1003020.22656</v>
      </c>
      <c r="M58" s="1">
        <f t="shared" si="5"/>
        <v>1112665.97376</v>
      </c>
      <c r="O58" s="1">
        <f t="shared" si="6"/>
        <v>5.1252555509365e-7</v>
      </c>
      <c r="P58" s="1">
        <f t="shared" si="7"/>
        <v>0.457632919429844</v>
      </c>
      <c r="Q58" s="1">
        <f t="shared" si="8"/>
        <v>0.514073498387822</v>
      </c>
      <c r="R58" s="1">
        <f t="shared" si="9"/>
        <v>0.57026974583516</v>
      </c>
    </row>
    <row r="59" spans="1:18">
      <c r="A59" s="2">
        <v>44649</v>
      </c>
      <c r="B59" s="1">
        <v>3.9544848</v>
      </c>
      <c r="C59" s="1">
        <v>8</v>
      </c>
      <c r="D59" s="1">
        <v>17560100</v>
      </c>
      <c r="E59" s="1">
        <f t="shared" si="0"/>
        <v>47.4164780178269</v>
      </c>
      <c r="F59" s="1">
        <f t="shared" si="1"/>
        <v>21.1052907146839</v>
      </c>
      <c r="G59" s="1">
        <f t="shared" si="2"/>
        <v>9.5127531413228</v>
      </c>
      <c r="H59" s="9">
        <v>1</v>
      </c>
      <c r="I59" s="9">
        <v>7</v>
      </c>
      <c r="K59" s="1">
        <f t="shared" si="3"/>
        <v>740675.00304</v>
      </c>
      <c r="L59" s="1">
        <f t="shared" si="4"/>
        <v>832023.60192</v>
      </c>
      <c r="M59" s="1">
        <f t="shared" si="5"/>
        <v>922976.75232</v>
      </c>
      <c r="O59" s="1">
        <f t="shared" si="6"/>
        <v>4.55578271194355e-7</v>
      </c>
      <c r="P59" s="1">
        <f t="shared" si="7"/>
        <v>0.337435437401837</v>
      </c>
      <c r="Q59" s="5">
        <f t="shared" si="8"/>
        <v>0.379051874155614</v>
      </c>
      <c r="R59" s="1">
        <f t="shared" si="9"/>
        <v>0.420488153174526</v>
      </c>
    </row>
    <row r="60" spans="1:18">
      <c r="A60" s="2">
        <v>44650</v>
      </c>
      <c r="B60" s="1">
        <v>4.6567224</v>
      </c>
      <c r="C60" s="1">
        <v>8</v>
      </c>
      <c r="D60" s="1">
        <v>17560100</v>
      </c>
      <c r="E60" s="1">
        <f t="shared" si="0"/>
        <v>40.2660338076048</v>
      </c>
      <c r="F60" s="1">
        <f t="shared" si="1"/>
        <v>17.9225953711131</v>
      </c>
      <c r="G60" s="1">
        <f t="shared" si="2"/>
        <v>8.07822207815379</v>
      </c>
      <c r="K60" s="1">
        <f t="shared" si="3"/>
        <v>872204.10552</v>
      </c>
      <c r="L60" s="1">
        <f t="shared" si="4"/>
        <v>979774.39296</v>
      </c>
      <c r="M60" s="1">
        <f t="shared" si="5"/>
        <v>1086879.00816</v>
      </c>
      <c r="O60" s="1">
        <f t="shared" si="6"/>
        <v>4.55578271194355e-7</v>
      </c>
      <c r="P60" s="1">
        <f t="shared" si="7"/>
        <v>0.397357238521421</v>
      </c>
      <c r="Q60" s="1">
        <f t="shared" si="8"/>
        <v>0.446363924105216</v>
      </c>
      <c r="R60" s="1">
        <f t="shared" si="9"/>
        <v>0.495158459534968</v>
      </c>
    </row>
    <row r="61" spans="1:18">
      <c r="A61" s="2">
        <v>44651</v>
      </c>
      <c r="B61" s="1">
        <v>4.2600168</v>
      </c>
      <c r="C61" s="1">
        <v>2</v>
      </c>
      <c r="D61" s="1">
        <v>17560100</v>
      </c>
      <c r="E61" s="1">
        <f t="shared" si="0"/>
        <v>44.0157281987786</v>
      </c>
      <c r="F61" s="1">
        <f t="shared" si="1"/>
        <v>19.5916014534963</v>
      </c>
      <c r="G61" s="1">
        <f t="shared" si="2"/>
        <v>8.83049045804544</v>
      </c>
      <c r="K61" s="1">
        <f t="shared" si="3"/>
        <v>797901.14664</v>
      </c>
      <c r="L61" s="1">
        <f t="shared" si="4"/>
        <v>896307.53472</v>
      </c>
      <c r="M61" s="1">
        <f t="shared" si="5"/>
        <v>994287.92112</v>
      </c>
      <c r="O61" s="1">
        <f t="shared" si="6"/>
        <v>1.13894567798589e-7</v>
      </c>
      <c r="P61" s="1">
        <f t="shared" si="7"/>
        <v>0.0908766062425613</v>
      </c>
      <c r="Q61" s="1">
        <f t="shared" si="8"/>
        <v>0.102084559281553</v>
      </c>
      <c r="R61" s="1">
        <f t="shared" si="9"/>
        <v>0.11324399304332</v>
      </c>
    </row>
    <row r="62" spans="1:9">
      <c r="A62" s="2">
        <v>44652</v>
      </c>
      <c r="B62" s="1"/>
      <c r="C62" s="1"/>
      <c r="I62" s="7">
        <v>14.084</v>
      </c>
    </row>
    <row r="63" spans="1:9">
      <c r="A63" s="2">
        <v>44653</v>
      </c>
      <c r="B63" s="1"/>
      <c r="C63" s="1"/>
      <c r="I63" s="1">
        <v>4.26</v>
      </c>
    </row>
    <row r="64" spans="1:9">
      <c r="A64" s="2">
        <v>44654</v>
      </c>
      <c r="B64" s="1"/>
      <c r="I64" s="1">
        <f>I62-I63</f>
        <v>9.824</v>
      </c>
    </row>
    <row r="65" spans="1:9">
      <c r="A65" s="2">
        <v>44655</v>
      </c>
      <c r="B65" s="1"/>
      <c r="I65" s="1">
        <f>I64/I62</f>
        <v>0.697529111047998</v>
      </c>
    </row>
    <row r="66" spans="1:1">
      <c r="A66" s="2">
        <v>44656</v>
      </c>
    </row>
    <row r="67" spans="1:1">
      <c r="A67" s="2">
        <v>44657</v>
      </c>
    </row>
    <row r="68" spans="1:1">
      <c r="A68" s="2">
        <v>44658</v>
      </c>
    </row>
    <row r="69" spans="1:1">
      <c r="A69" s="2">
        <v>44659</v>
      </c>
    </row>
    <row r="70" spans="1:1">
      <c r="A70" s="2">
        <v>44660</v>
      </c>
    </row>
    <row r="71" spans="1:1">
      <c r="A71" s="2">
        <v>44661</v>
      </c>
    </row>
    <row r="72" spans="1:1">
      <c r="A72" s="2">
        <v>44662</v>
      </c>
    </row>
    <row r="73" spans="1:1">
      <c r="A73" s="2">
        <v>44663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9"/>
  <sheetViews>
    <sheetView tabSelected="1" workbookViewId="0">
      <selection activeCell="A1" sqref="A$1:Z$1048576"/>
    </sheetView>
  </sheetViews>
  <sheetFormatPr defaultColWidth="9.14285714285714" defaultRowHeight="17.6"/>
  <cols>
    <col min="1" max="1" width="10.7857142857143" style="1"/>
    <col min="2" max="2" width="10.5714285714286" style="1"/>
    <col min="3" max="4" width="9.14285714285714" style="1"/>
    <col min="5" max="7" width="12.7857142857143" style="1"/>
    <col min="8" max="8" width="17.1428571428571" style="1" customWidth="1"/>
    <col min="9" max="9" width="20.9285714285714" style="1" customWidth="1"/>
    <col min="10" max="10" width="9.14285714285714" style="1"/>
    <col min="11" max="13" width="12.7857142857143" style="1"/>
    <col min="14" max="14" width="9.14285714285714" style="1"/>
    <col min="15" max="18" width="12.7857142857143" style="1"/>
    <col min="19" max="19" width="9.14285714285714" style="1"/>
    <col min="20" max="20" width="10.7857142857143" style="1"/>
    <col min="21" max="26" width="12.7857142857143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11</v>
      </c>
      <c r="Q1" s="1" t="s">
        <v>9</v>
      </c>
      <c r="R1" s="1" t="s">
        <v>10</v>
      </c>
      <c r="T1" s="1" t="s">
        <v>0</v>
      </c>
      <c r="U1" s="1" t="s">
        <v>5</v>
      </c>
      <c r="V1" s="1" t="s">
        <v>9</v>
      </c>
      <c r="W1" s="1" t="s">
        <v>6</v>
      </c>
      <c r="X1" s="1" t="s">
        <v>4</v>
      </c>
      <c r="Y1" s="1" t="s">
        <v>11</v>
      </c>
      <c r="Z1" s="1" t="s">
        <v>10</v>
      </c>
    </row>
    <row r="2" spans="1:26">
      <c r="A2" s="2">
        <v>44630</v>
      </c>
      <c r="B2" s="1">
        <v>3.0768984</v>
      </c>
      <c r="C2" s="1">
        <v>5</v>
      </c>
      <c r="D2" s="1">
        <v>9310000</v>
      </c>
      <c r="E2" s="1">
        <f t="shared" ref="E2:E23" si="0">D2/(B2*187300)*2</f>
        <v>32.3093888596863</v>
      </c>
      <c r="F2" s="1">
        <f t="shared" ref="F2:F23" si="1">D2/(B2*210400)</f>
        <v>14.3810564007111</v>
      </c>
      <c r="G2" s="1">
        <f t="shared" ref="G2:G23" si="2">D2/(B2*233400)/2</f>
        <v>6.48195001437365</v>
      </c>
      <c r="H2" s="6">
        <v>2</v>
      </c>
      <c r="I2" s="6">
        <v>3</v>
      </c>
      <c r="K2" s="1">
        <f t="shared" ref="K2:K23" si="3">B2*187300</f>
        <v>576303.07032</v>
      </c>
      <c r="L2" s="1">
        <f t="shared" ref="L2:L23" si="4">B2*210400</f>
        <v>647379.42336</v>
      </c>
      <c r="M2" s="1">
        <f t="shared" ref="M2:M23" si="5">B2*233400</f>
        <v>718148.08656</v>
      </c>
      <c r="O2" s="1">
        <f t="shared" ref="O2:O23" si="6">C2/D2</f>
        <v>5.37056928034372e-7</v>
      </c>
      <c r="P2" s="1">
        <f t="shared" ref="P2:P23" si="7">O2*K2</f>
        <v>0.309507556562836</v>
      </c>
      <c r="Q2" s="5">
        <f t="shared" ref="Q2:Q23" si="8">L2*O2</f>
        <v>0.347679604382385</v>
      </c>
      <c r="R2" s="1">
        <f t="shared" ref="R2:R23" si="9">M2*O2</f>
        <v>0.385686405241676</v>
      </c>
      <c r="T2" s="2">
        <v>44630</v>
      </c>
      <c r="U2" s="1">
        <v>14.3810564007111</v>
      </c>
      <c r="V2" s="5">
        <v>0.347679604382385</v>
      </c>
      <c r="W2" s="1">
        <v>6.48195001437365</v>
      </c>
      <c r="X2" s="1">
        <v>32.3093888596863</v>
      </c>
      <c r="Y2" s="1">
        <v>0.309507556562836</v>
      </c>
      <c r="Z2" s="1">
        <v>0.385686405241676</v>
      </c>
    </row>
    <row r="3" spans="1:26">
      <c r="A3" s="2">
        <v>44631</v>
      </c>
      <c r="B3" s="1">
        <v>3.3953256</v>
      </c>
      <c r="C3" s="1">
        <v>0</v>
      </c>
      <c r="D3" s="1">
        <v>9310000</v>
      </c>
      <c r="E3" s="1">
        <f t="shared" si="0"/>
        <v>29.2792852877929</v>
      </c>
      <c r="F3" s="1">
        <f t="shared" si="1"/>
        <v>13.0323434752937</v>
      </c>
      <c r="G3" s="1">
        <f t="shared" si="2"/>
        <v>5.87404684490532</v>
      </c>
      <c r="H3" s="6">
        <v>0</v>
      </c>
      <c r="I3" s="6">
        <v>0</v>
      </c>
      <c r="K3" s="1">
        <f t="shared" si="3"/>
        <v>635944.48488</v>
      </c>
      <c r="L3" s="1">
        <f t="shared" si="4"/>
        <v>714376.50624</v>
      </c>
      <c r="M3" s="1">
        <f t="shared" si="5"/>
        <v>792468.99504</v>
      </c>
      <c r="O3" s="1">
        <f t="shared" si="6"/>
        <v>0</v>
      </c>
      <c r="P3" s="1">
        <f t="shared" si="7"/>
        <v>0</v>
      </c>
      <c r="Q3" s="1">
        <f t="shared" si="8"/>
        <v>0</v>
      </c>
      <c r="R3" s="1">
        <f t="shared" si="9"/>
        <v>0</v>
      </c>
      <c r="T3" s="2">
        <v>44631</v>
      </c>
      <c r="U3" s="1">
        <v>13.0323434752937</v>
      </c>
      <c r="V3" s="1">
        <v>0</v>
      </c>
      <c r="W3" s="1">
        <v>5.87404684490532</v>
      </c>
      <c r="X3" s="1">
        <v>29.2792852877929</v>
      </c>
      <c r="Y3" s="1">
        <v>0</v>
      </c>
      <c r="Z3" s="1">
        <v>0</v>
      </c>
    </row>
    <row r="4" spans="1:26">
      <c r="A4" s="2">
        <v>44632</v>
      </c>
      <c r="B4" s="1">
        <v>3.6366732</v>
      </c>
      <c r="C4" s="1">
        <v>0</v>
      </c>
      <c r="D4" s="1">
        <v>9310000</v>
      </c>
      <c r="E4" s="1">
        <f t="shared" si="0"/>
        <v>27.3361672661009</v>
      </c>
      <c r="F4" s="1">
        <f t="shared" si="1"/>
        <v>12.1674527779009</v>
      </c>
      <c r="G4" s="1">
        <f t="shared" si="2"/>
        <v>5.48421607641463</v>
      </c>
      <c r="H4" s="6">
        <v>0</v>
      </c>
      <c r="I4" s="6">
        <v>0</v>
      </c>
      <c r="K4" s="1">
        <f t="shared" si="3"/>
        <v>681148.89036</v>
      </c>
      <c r="L4" s="1">
        <f t="shared" si="4"/>
        <v>765156.04128</v>
      </c>
      <c r="M4" s="1">
        <f t="shared" si="5"/>
        <v>848799.52488</v>
      </c>
      <c r="O4" s="1">
        <f t="shared" si="6"/>
        <v>0</v>
      </c>
      <c r="P4" s="1">
        <f t="shared" si="7"/>
        <v>0</v>
      </c>
      <c r="Q4" s="1">
        <f t="shared" si="8"/>
        <v>0</v>
      </c>
      <c r="R4" s="1">
        <f t="shared" si="9"/>
        <v>0</v>
      </c>
      <c r="T4" s="2">
        <v>44632</v>
      </c>
      <c r="U4" s="1">
        <v>12.1674527779009</v>
      </c>
      <c r="V4" s="1">
        <v>0</v>
      </c>
      <c r="W4" s="1">
        <v>5.48421607641463</v>
      </c>
      <c r="X4" s="1">
        <v>27.3361672661009</v>
      </c>
      <c r="Y4" s="1">
        <v>0</v>
      </c>
      <c r="Z4" s="1">
        <v>0</v>
      </c>
    </row>
    <row r="5" spans="1:26">
      <c r="A5" s="2">
        <v>44633</v>
      </c>
      <c r="B5" s="1">
        <v>2.4756516</v>
      </c>
      <c r="C5" s="1">
        <v>2</v>
      </c>
      <c r="D5" s="1">
        <v>9310000</v>
      </c>
      <c r="E5" s="1">
        <f t="shared" si="0"/>
        <v>40.156178230954</v>
      </c>
      <c r="F5" s="1">
        <f t="shared" si="1"/>
        <v>17.8736981527036</v>
      </c>
      <c r="G5" s="1">
        <f t="shared" si="2"/>
        <v>8.05618271492897</v>
      </c>
      <c r="H5" s="6">
        <v>0</v>
      </c>
      <c r="I5" s="6">
        <v>2</v>
      </c>
      <c r="K5" s="1">
        <f t="shared" si="3"/>
        <v>463689.54468</v>
      </c>
      <c r="L5" s="1">
        <f t="shared" si="4"/>
        <v>520877.09664</v>
      </c>
      <c r="M5" s="1">
        <f t="shared" si="5"/>
        <v>577817.08344</v>
      </c>
      <c r="O5" s="1">
        <f t="shared" si="6"/>
        <v>2.14822771213749e-7</v>
      </c>
      <c r="P5" s="1">
        <f t="shared" si="7"/>
        <v>0.0996110729709989</v>
      </c>
      <c r="Q5" s="1">
        <f t="shared" si="8"/>
        <v>0.111896261361976</v>
      </c>
      <c r="R5" s="1">
        <f t="shared" si="9"/>
        <v>0.124128267119227</v>
      </c>
      <c r="T5" s="2">
        <v>44633</v>
      </c>
      <c r="U5" s="1">
        <v>17.8736981527036</v>
      </c>
      <c r="V5" s="1">
        <v>0.111896261361976</v>
      </c>
      <c r="W5" s="1">
        <v>8.05618271492897</v>
      </c>
      <c r="X5" s="1">
        <v>40.156178230954</v>
      </c>
      <c r="Y5" s="1">
        <v>0.0996110729709989</v>
      </c>
      <c r="Z5" s="1">
        <v>0.124128267119227</v>
      </c>
    </row>
    <row r="6" spans="1:26">
      <c r="A6" s="2">
        <v>44634</v>
      </c>
      <c r="B6" s="1">
        <v>2.3683428</v>
      </c>
      <c r="C6" s="1">
        <v>1</v>
      </c>
      <c r="D6" s="1">
        <v>9310000</v>
      </c>
      <c r="E6" s="1">
        <f t="shared" si="0"/>
        <v>41.975640894277</v>
      </c>
      <c r="F6" s="1">
        <f t="shared" si="1"/>
        <v>18.6835492858795</v>
      </c>
      <c r="G6" s="1">
        <f t="shared" si="2"/>
        <v>8.42120559072202</v>
      </c>
      <c r="H6" s="6">
        <v>0</v>
      </c>
      <c r="I6" s="6">
        <v>1</v>
      </c>
      <c r="K6" s="1">
        <f t="shared" si="3"/>
        <v>443590.60644</v>
      </c>
      <c r="L6" s="1">
        <f t="shared" si="4"/>
        <v>498299.32512</v>
      </c>
      <c r="M6" s="1">
        <f t="shared" si="5"/>
        <v>552771.20952</v>
      </c>
      <c r="O6" s="1">
        <f t="shared" si="6"/>
        <v>1.07411385606874e-7</v>
      </c>
      <c r="P6" s="1">
        <f t="shared" si="7"/>
        <v>0.0476466816799141</v>
      </c>
      <c r="Q6" s="1">
        <f t="shared" si="8"/>
        <v>0.0535230209581096</v>
      </c>
      <c r="R6" s="1">
        <f t="shared" si="9"/>
        <v>0.059373921538131</v>
      </c>
      <c r="T6" s="2">
        <v>44634</v>
      </c>
      <c r="U6" s="1">
        <v>18.6835492858795</v>
      </c>
      <c r="V6" s="1">
        <v>0.0535230209581096</v>
      </c>
      <c r="W6" s="1">
        <v>8.42120559072202</v>
      </c>
      <c r="X6" s="1">
        <v>41.975640894277</v>
      </c>
      <c r="Y6" s="1">
        <v>0.0476466816799141</v>
      </c>
      <c r="Z6" s="1">
        <v>0.059373921538131</v>
      </c>
    </row>
    <row r="7" spans="1:26">
      <c r="A7" s="2">
        <v>44635</v>
      </c>
      <c r="B7" s="1">
        <v>1.7160984</v>
      </c>
      <c r="C7" s="1">
        <v>27</v>
      </c>
      <c r="D7" s="1">
        <v>9310000</v>
      </c>
      <c r="E7" s="1">
        <f t="shared" si="0"/>
        <v>57.9294910404593</v>
      </c>
      <c r="F7" s="1">
        <f t="shared" si="1"/>
        <v>25.7846807791778</v>
      </c>
      <c r="G7" s="1">
        <f t="shared" si="2"/>
        <v>11.6218869664503</v>
      </c>
      <c r="H7" s="6">
        <v>1</v>
      </c>
      <c r="I7" s="6">
        <v>26</v>
      </c>
      <c r="K7" s="1">
        <f t="shared" si="3"/>
        <v>321425.23032</v>
      </c>
      <c r="L7" s="1">
        <f t="shared" si="4"/>
        <v>361067.10336</v>
      </c>
      <c r="M7" s="1">
        <f t="shared" si="5"/>
        <v>400537.36656</v>
      </c>
      <c r="O7" s="1">
        <f t="shared" si="6"/>
        <v>2.90010741138561e-6</v>
      </c>
      <c r="P7" s="1">
        <f t="shared" si="7"/>
        <v>0.932167692657358</v>
      </c>
      <c r="Q7" s="1">
        <f t="shared" si="8"/>
        <v>1.04713338246187</v>
      </c>
      <c r="R7" s="1">
        <f t="shared" si="9"/>
        <v>1.16160138529753</v>
      </c>
      <c r="T7" s="2">
        <v>44635</v>
      </c>
      <c r="U7" s="1">
        <v>25.7846807791778</v>
      </c>
      <c r="V7" s="1">
        <v>1.04713338246187</v>
      </c>
      <c r="W7" s="1">
        <v>11.6218869664503</v>
      </c>
      <c r="X7" s="1">
        <v>57.9294910404593</v>
      </c>
      <c r="Y7" s="1">
        <v>0.932167692657358</v>
      </c>
      <c r="Z7" s="1">
        <v>1.16160138529753</v>
      </c>
    </row>
    <row r="8" spans="1:26">
      <c r="A8" s="2">
        <v>44636</v>
      </c>
      <c r="B8" s="1">
        <v>1.3469652</v>
      </c>
      <c r="C8" s="1">
        <v>26</v>
      </c>
      <c r="D8" s="1">
        <v>9310000</v>
      </c>
      <c r="E8" s="1">
        <f t="shared" si="0"/>
        <v>73.8049556791419</v>
      </c>
      <c r="F8" s="1">
        <f t="shared" si="1"/>
        <v>32.8509225254355</v>
      </c>
      <c r="G8" s="1">
        <f t="shared" si="2"/>
        <v>14.8068425435982</v>
      </c>
      <c r="H8" s="6">
        <v>0</v>
      </c>
      <c r="I8" s="6">
        <v>26</v>
      </c>
      <c r="K8" s="1">
        <f t="shared" si="3"/>
        <v>252286.58196</v>
      </c>
      <c r="L8" s="1">
        <f t="shared" si="4"/>
        <v>283401.47808</v>
      </c>
      <c r="M8" s="1">
        <f t="shared" si="5"/>
        <v>314381.67768</v>
      </c>
      <c r="O8" s="1">
        <f t="shared" si="6"/>
        <v>2.79269602577873e-6</v>
      </c>
      <c r="P8" s="1">
        <f t="shared" si="7"/>
        <v>0.704559734796993</v>
      </c>
      <c r="Q8" s="1">
        <f t="shared" si="8"/>
        <v>0.791454181533835</v>
      </c>
      <c r="R8" s="1">
        <f t="shared" si="9"/>
        <v>0.877972461834587</v>
      </c>
      <c r="T8" s="2">
        <v>44636</v>
      </c>
      <c r="U8" s="1">
        <v>32.8509225254355</v>
      </c>
      <c r="V8" s="1">
        <v>0.791454181533835</v>
      </c>
      <c r="W8" s="1">
        <v>14.8068425435982</v>
      </c>
      <c r="X8" s="1">
        <v>73.8049556791419</v>
      </c>
      <c r="Y8" s="1">
        <v>0.704559734796993</v>
      </c>
      <c r="Z8" s="1">
        <v>0.877972461834587</v>
      </c>
    </row>
    <row r="9" spans="1:26">
      <c r="A9" s="2">
        <v>44637</v>
      </c>
      <c r="B9" s="1">
        <v>0.966006</v>
      </c>
      <c r="C9" s="1">
        <v>8</v>
      </c>
      <c r="D9" s="1">
        <v>9310000</v>
      </c>
      <c r="E9" s="1">
        <f t="shared" si="0"/>
        <v>102.91106565316</v>
      </c>
      <c r="F9" s="1">
        <f t="shared" si="1"/>
        <v>45.8061848784146</v>
      </c>
      <c r="G9" s="1">
        <f t="shared" si="2"/>
        <v>20.6461467403994</v>
      </c>
      <c r="H9" s="6">
        <v>0</v>
      </c>
      <c r="I9" s="6">
        <v>8</v>
      </c>
      <c r="K9" s="1">
        <f t="shared" si="3"/>
        <v>180932.9238</v>
      </c>
      <c r="L9" s="1">
        <f t="shared" si="4"/>
        <v>203247.6624</v>
      </c>
      <c r="M9" s="1">
        <f t="shared" si="5"/>
        <v>225465.8004</v>
      </c>
      <c r="O9" s="1">
        <f t="shared" si="6"/>
        <v>8.59291084854995e-7</v>
      </c>
      <c r="P9" s="1">
        <f t="shared" si="7"/>
        <v>0.155474048378088</v>
      </c>
      <c r="Q9" s="1">
        <f t="shared" si="8"/>
        <v>0.174648904317938</v>
      </c>
      <c r="R9" s="1">
        <f t="shared" si="9"/>
        <v>0.193740752223416</v>
      </c>
      <c r="T9" s="2">
        <v>44637</v>
      </c>
      <c r="U9" s="1">
        <v>45.8061848784146</v>
      </c>
      <c r="V9" s="1">
        <v>0.174648904317938</v>
      </c>
      <c r="W9" s="1">
        <v>20.6461467403994</v>
      </c>
      <c r="X9" s="1">
        <v>102.91106565316</v>
      </c>
      <c r="Y9" s="1">
        <v>0.155474048378088</v>
      </c>
      <c r="Z9" s="1">
        <v>0.193740752223416</v>
      </c>
    </row>
    <row r="10" spans="1:26">
      <c r="A10" s="2">
        <v>44638</v>
      </c>
      <c r="B10" s="1">
        <v>0.8096436</v>
      </c>
      <c r="C10" s="1">
        <v>9</v>
      </c>
      <c r="D10" s="1">
        <v>9310000</v>
      </c>
      <c r="E10" s="1">
        <f t="shared" si="0"/>
        <v>122.785762633517</v>
      </c>
      <c r="F10" s="1">
        <f t="shared" si="1"/>
        <v>54.6525031873997</v>
      </c>
      <c r="G10" s="1">
        <f t="shared" si="2"/>
        <v>24.6334333132581</v>
      </c>
      <c r="H10" s="6">
        <v>2</v>
      </c>
      <c r="I10" s="6">
        <v>8</v>
      </c>
      <c r="K10" s="1">
        <f t="shared" si="3"/>
        <v>151646.24628</v>
      </c>
      <c r="L10" s="1">
        <f t="shared" si="4"/>
        <v>170349.01344</v>
      </c>
      <c r="M10" s="1">
        <f t="shared" si="5"/>
        <v>188970.81624</v>
      </c>
      <c r="O10" s="1">
        <f t="shared" si="6"/>
        <v>9.66702470461869e-7</v>
      </c>
      <c r="P10" s="1">
        <f t="shared" si="7"/>
        <v>0.146596800915145</v>
      </c>
      <c r="Q10" s="1">
        <f t="shared" si="8"/>
        <v>0.16467681213319</v>
      </c>
      <c r="R10" s="1">
        <f t="shared" si="9"/>
        <v>0.182678554904404</v>
      </c>
      <c r="T10" s="2">
        <v>44638</v>
      </c>
      <c r="U10" s="1">
        <v>54.6525031873997</v>
      </c>
      <c r="V10" s="1">
        <v>0.16467681213319</v>
      </c>
      <c r="W10" s="1">
        <v>24.6334333132581</v>
      </c>
      <c r="X10" s="1">
        <v>122.785762633517</v>
      </c>
      <c r="Y10" s="1">
        <v>0.146596800915145</v>
      </c>
      <c r="Z10" s="1">
        <v>0.182678554904404</v>
      </c>
    </row>
    <row r="11" spans="1:26">
      <c r="A11" s="2">
        <v>44639</v>
      </c>
      <c r="B11" s="1">
        <v>0.6895368</v>
      </c>
      <c r="C11" s="1">
        <v>10</v>
      </c>
      <c r="D11" s="1">
        <v>9310000</v>
      </c>
      <c r="E11" s="1">
        <f t="shared" si="0"/>
        <v>144.1731708697</v>
      </c>
      <c r="F11" s="1">
        <f t="shared" si="1"/>
        <v>64.1721361784575</v>
      </c>
      <c r="G11" s="1">
        <f t="shared" si="2"/>
        <v>28.92420191077</v>
      </c>
      <c r="H11" s="6">
        <v>0</v>
      </c>
      <c r="I11" s="6">
        <v>10</v>
      </c>
      <c r="K11" s="1">
        <f t="shared" si="3"/>
        <v>129150.24264</v>
      </c>
      <c r="L11" s="1">
        <f t="shared" si="4"/>
        <v>145078.54272</v>
      </c>
      <c r="M11" s="1">
        <f t="shared" si="5"/>
        <v>160937.88912</v>
      </c>
      <c r="O11" s="1">
        <f t="shared" si="6"/>
        <v>1.07411385606874e-6</v>
      </c>
      <c r="P11" s="1">
        <f t="shared" si="7"/>
        <v>0.138722065134264</v>
      </c>
      <c r="Q11" s="1">
        <f t="shared" si="8"/>
        <v>0.155830872953813</v>
      </c>
      <c r="R11" s="1">
        <f t="shared" si="9"/>
        <v>0.172865616670247</v>
      </c>
      <c r="T11" s="2">
        <v>44639</v>
      </c>
      <c r="U11" s="1">
        <v>64.1721361784575</v>
      </c>
      <c r="V11" s="1">
        <v>0.155830872953813</v>
      </c>
      <c r="W11" s="1">
        <v>28.92420191077</v>
      </c>
      <c r="X11" s="1">
        <v>144.1731708697</v>
      </c>
      <c r="Y11" s="1">
        <v>0.138722065134264</v>
      </c>
      <c r="Z11" s="1">
        <v>0.172865616670247</v>
      </c>
    </row>
    <row r="12" spans="1:26">
      <c r="A12" s="2">
        <v>44640</v>
      </c>
      <c r="B12" s="1">
        <v>0.53136</v>
      </c>
      <c r="C12" s="1">
        <v>10</v>
      </c>
      <c r="D12" s="1">
        <v>9310000</v>
      </c>
      <c r="E12" s="1">
        <f t="shared" si="0"/>
        <v>187.091062344449</v>
      </c>
      <c r="F12" s="1">
        <f t="shared" si="1"/>
        <v>83.2750854969471</v>
      </c>
      <c r="G12" s="1">
        <f t="shared" si="2"/>
        <v>37.5344429917688</v>
      </c>
      <c r="H12" s="6">
        <v>0</v>
      </c>
      <c r="I12" s="6">
        <v>10</v>
      </c>
      <c r="K12" s="1">
        <f t="shared" si="3"/>
        <v>99523.728</v>
      </c>
      <c r="L12" s="1">
        <f t="shared" si="4"/>
        <v>111798.144</v>
      </c>
      <c r="M12" s="1">
        <f t="shared" si="5"/>
        <v>124019.424</v>
      </c>
      <c r="O12" s="1">
        <f t="shared" si="6"/>
        <v>1.07411385606874e-6</v>
      </c>
      <c r="P12" s="1">
        <f t="shared" si="7"/>
        <v>0.106899815252417</v>
      </c>
      <c r="Q12" s="1">
        <f t="shared" si="8"/>
        <v>0.120083935553169</v>
      </c>
      <c r="R12" s="1">
        <f t="shared" si="9"/>
        <v>0.133210981740064</v>
      </c>
      <c r="T12" s="2">
        <v>44640</v>
      </c>
      <c r="U12" s="1">
        <v>83.2750854969471</v>
      </c>
      <c r="V12" s="1">
        <v>0.120083935553169</v>
      </c>
      <c r="W12" s="1">
        <v>37.5344429917688</v>
      </c>
      <c r="X12" s="1">
        <v>187.091062344449</v>
      </c>
      <c r="Y12" s="1">
        <v>0.106899815252417</v>
      </c>
      <c r="Z12" s="1">
        <v>0.133210981740064</v>
      </c>
    </row>
    <row r="13" spans="1:26">
      <c r="A13" s="2">
        <v>44641</v>
      </c>
      <c r="B13" s="1">
        <v>0.5882544</v>
      </c>
      <c r="C13" s="1">
        <v>3</v>
      </c>
      <c r="D13" s="1">
        <v>9310000</v>
      </c>
      <c r="E13" s="1">
        <f t="shared" si="0"/>
        <v>168.996112714748</v>
      </c>
      <c r="F13" s="1">
        <f t="shared" si="1"/>
        <v>75.2209408542593</v>
      </c>
      <c r="G13" s="1">
        <f t="shared" si="2"/>
        <v>33.9042115589892</v>
      </c>
      <c r="H13" s="6">
        <v>0</v>
      </c>
      <c r="I13" s="6">
        <v>3</v>
      </c>
      <c r="K13" s="1">
        <f t="shared" si="3"/>
        <v>110180.04912</v>
      </c>
      <c r="L13" s="1">
        <f t="shared" si="4"/>
        <v>123768.72576</v>
      </c>
      <c r="M13" s="1">
        <f t="shared" si="5"/>
        <v>137298.57696</v>
      </c>
      <c r="O13" s="1">
        <f t="shared" si="6"/>
        <v>3.22234156820623e-7</v>
      </c>
      <c r="P13" s="1">
        <f t="shared" si="7"/>
        <v>0.035503775226638</v>
      </c>
      <c r="Q13" s="1">
        <f t="shared" si="8"/>
        <v>0.0398825109860365</v>
      </c>
      <c r="R13" s="1">
        <f t="shared" si="9"/>
        <v>0.044242291179377</v>
      </c>
      <c r="T13" s="2">
        <v>44641</v>
      </c>
      <c r="U13" s="1">
        <v>75.2209408542593</v>
      </c>
      <c r="V13" s="1">
        <v>0.0398825109860365</v>
      </c>
      <c r="W13" s="1">
        <v>33.9042115589892</v>
      </c>
      <c r="X13" s="1">
        <v>168.996112714748</v>
      </c>
      <c r="Y13" s="1">
        <v>0.035503775226638</v>
      </c>
      <c r="Z13" s="1">
        <v>0.044242291179377</v>
      </c>
    </row>
    <row r="14" spans="1:26">
      <c r="A14" s="2">
        <v>44642</v>
      </c>
      <c r="B14" s="1">
        <v>0.5644404</v>
      </c>
      <c r="C14" s="1">
        <v>2</v>
      </c>
      <c r="D14" s="1">
        <v>9310000</v>
      </c>
      <c r="E14" s="1">
        <f t="shared" si="0"/>
        <v>176.126136412891</v>
      </c>
      <c r="F14" s="1">
        <f t="shared" si="1"/>
        <v>78.39454693473</v>
      </c>
      <c r="G14" s="1">
        <f t="shared" si="2"/>
        <v>35.3346458334773</v>
      </c>
      <c r="H14" s="6">
        <v>0</v>
      </c>
      <c r="I14" s="6">
        <v>2</v>
      </c>
      <c r="K14" s="1">
        <f t="shared" si="3"/>
        <v>105719.68692</v>
      </c>
      <c r="L14" s="1">
        <f t="shared" si="4"/>
        <v>118758.26016</v>
      </c>
      <c r="M14" s="1">
        <f t="shared" si="5"/>
        <v>131740.38936</v>
      </c>
      <c r="O14" s="1">
        <f t="shared" si="6"/>
        <v>2.14822771213749e-7</v>
      </c>
      <c r="P14" s="1">
        <f t="shared" si="7"/>
        <v>0.0227109961160043</v>
      </c>
      <c r="Q14" s="1">
        <f t="shared" si="8"/>
        <v>0.0255119785520945</v>
      </c>
      <c r="R14" s="1">
        <f t="shared" si="9"/>
        <v>0.0283008355230935</v>
      </c>
      <c r="T14" s="2">
        <v>44642</v>
      </c>
      <c r="U14" s="1">
        <v>78.39454693473</v>
      </c>
      <c r="V14" s="1">
        <v>0.0255119785520945</v>
      </c>
      <c r="W14" s="1">
        <v>35.3346458334773</v>
      </c>
      <c r="X14" s="1">
        <v>176.126136412891</v>
      </c>
      <c r="Y14" s="1">
        <v>0.0227109961160043</v>
      </c>
      <c r="Z14" s="1">
        <v>0.0283008355230935</v>
      </c>
    </row>
    <row r="15" spans="1:26">
      <c r="A15" s="2">
        <v>44643</v>
      </c>
      <c r="B15" s="1">
        <v>0.5708232</v>
      </c>
      <c r="C15" s="1">
        <v>1</v>
      </c>
      <c r="D15" s="1">
        <v>9310000</v>
      </c>
      <c r="E15" s="1">
        <f t="shared" si="0"/>
        <v>174.156738701837</v>
      </c>
      <c r="F15" s="1">
        <f t="shared" si="1"/>
        <v>77.5179590276951</v>
      </c>
      <c r="G15" s="1">
        <f t="shared" si="2"/>
        <v>34.9395428008291</v>
      </c>
      <c r="H15" s="6">
        <v>0</v>
      </c>
      <c r="I15" s="6">
        <v>1</v>
      </c>
      <c r="K15" s="1">
        <f t="shared" si="3"/>
        <v>106915.18536</v>
      </c>
      <c r="L15" s="1">
        <f t="shared" si="4"/>
        <v>120101.20128</v>
      </c>
      <c r="M15" s="1">
        <f t="shared" si="5"/>
        <v>133230.13488</v>
      </c>
      <c r="O15" s="1">
        <f t="shared" si="6"/>
        <v>1.07411385606874e-7</v>
      </c>
      <c r="P15" s="1">
        <f t="shared" si="7"/>
        <v>0.0114839082019334</v>
      </c>
      <c r="Q15" s="1">
        <f t="shared" si="8"/>
        <v>0.0129002364425349</v>
      </c>
      <c r="R15" s="1">
        <f t="shared" si="9"/>
        <v>0.0143104333920516</v>
      </c>
      <c r="T15" s="2">
        <v>44643</v>
      </c>
      <c r="U15" s="1">
        <v>77.5179590276951</v>
      </c>
      <c r="V15" s="1">
        <v>0.0129002364425349</v>
      </c>
      <c r="W15" s="1">
        <v>34.9395428008291</v>
      </c>
      <c r="X15" s="1">
        <v>174.156738701837</v>
      </c>
      <c r="Y15" s="1">
        <v>0.0114839082019334</v>
      </c>
      <c r="Z15" s="1">
        <v>0.0143104333920516</v>
      </c>
    </row>
    <row r="16" spans="1:26">
      <c r="A16" s="2">
        <v>44644</v>
      </c>
      <c r="B16" s="1">
        <v>0.5826492</v>
      </c>
      <c r="C16" s="1">
        <v>2</v>
      </c>
      <c r="D16" s="1">
        <v>9310000</v>
      </c>
      <c r="E16" s="1">
        <f t="shared" si="0"/>
        <v>170.621888586385</v>
      </c>
      <c r="F16" s="1">
        <f t="shared" si="1"/>
        <v>75.9445811127138</v>
      </c>
      <c r="G16" s="1">
        <f t="shared" si="2"/>
        <v>34.2303767483183</v>
      </c>
      <c r="H16" s="6">
        <v>0</v>
      </c>
      <c r="I16" s="6">
        <v>2</v>
      </c>
      <c r="K16" s="1">
        <f t="shared" si="3"/>
        <v>109130.19516</v>
      </c>
      <c r="L16" s="1">
        <f t="shared" si="4"/>
        <v>122589.39168</v>
      </c>
      <c r="M16" s="1">
        <f t="shared" si="5"/>
        <v>135990.32328</v>
      </c>
      <c r="O16" s="1">
        <f t="shared" si="6"/>
        <v>2.14822771213749e-7</v>
      </c>
      <c r="P16" s="1">
        <f t="shared" si="7"/>
        <v>0.0234436509473684</v>
      </c>
      <c r="Q16" s="1">
        <f t="shared" si="8"/>
        <v>0.0263349928421053</v>
      </c>
      <c r="R16" s="1">
        <f t="shared" si="9"/>
        <v>0.0292138181052632</v>
      </c>
      <c r="T16" s="2">
        <v>44644</v>
      </c>
      <c r="U16" s="1">
        <v>75.9445811127138</v>
      </c>
      <c r="V16" s="1">
        <v>0.0263349928421053</v>
      </c>
      <c r="W16" s="1">
        <v>34.2303767483183</v>
      </c>
      <c r="X16" s="1">
        <v>170.621888586385</v>
      </c>
      <c r="Y16" s="1">
        <v>0.0234436509473684</v>
      </c>
      <c r="Z16" s="1">
        <v>0.0292138181052632</v>
      </c>
    </row>
    <row r="17" spans="1:26">
      <c r="A17" s="2">
        <v>44645</v>
      </c>
      <c r="B17" s="1">
        <v>0.5263704</v>
      </c>
      <c r="C17" s="1">
        <v>0</v>
      </c>
      <c r="D17" s="1">
        <v>9310000</v>
      </c>
      <c r="E17" s="1">
        <f t="shared" si="0"/>
        <v>188.864546500613</v>
      </c>
      <c r="F17" s="1">
        <f t="shared" si="1"/>
        <v>84.0644713867987</v>
      </c>
      <c r="G17" s="1">
        <f t="shared" si="2"/>
        <v>37.8902416019333</v>
      </c>
      <c r="H17" s="6">
        <v>0</v>
      </c>
      <c r="I17" s="6">
        <v>0</v>
      </c>
      <c r="K17" s="1">
        <f t="shared" si="3"/>
        <v>98589.17592</v>
      </c>
      <c r="L17" s="1">
        <f t="shared" si="4"/>
        <v>110748.33216</v>
      </c>
      <c r="M17" s="1">
        <f t="shared" si="5"/>
        <v>122854.85136</v>
      </c>
      <c r="O17" s="1">
        <f t="shared" si="6"/>
        <v>0</v>
      </c>
      <c r="P17" s="1">
        <f t="shared" si="7"/>
        <v>0</v>
      </c>
      <c r="Q17" s="1">
        <f t="shared" si="8"/>
        <v>0</v>
      </c>
      <c r="R17" s="1">
        <f t="shared" si="9"/>
        <v>0</v>
      </c>
      <c r="T17" s="2">
        <v>44645</v>
      </c>
      <c r="U17" s="1">
        <v>84.0644713867987</v>
      </c>
      <c r="V17" s="1">
        <v>0</v>
      </c>
      <c r="W17" s="1">
        <v>37.8902416019333</v>
      </c>
      <c r="X17" s="1">
        <v>188.864546500613</v>
      </c>
      <c r="Y17" s="1">
        <v>0</v>
      </c>
      <c r="Z17" s="1">
        <v>0</v>
      </c>
    </row>
    <row r="18" spans="1:26">
      <c r="A18" s="2">
        <v>44646</v>
      </c>
      <c r="B18" s="1">
        <v>0.5484672</v>
      </c>
      <c r="C18" s="1">
        <v>1</v>
      </c>
      <c r="D18" s="1">
        <v>9310000</v>
      </c>
      <c r="E18" s="1">
        <f t="shared" si="0"/>
        <v>181.255518811966</v>
      </c>
      <c r="F18" s="1">
        <f t="shared" si="1"/>
        <v>80.6776584445848</v>
      </c>
      <c r="G18" s="1">
        <f t="shared" si="2"/>
        <v>36.3637089476021</v>
      </c>
      <c r="H18" s="6">
        <v>0</v>
      </c>
      <c r="I18" s="6">
        <v>1</v>
      </c>
      <c r="K18" s="1">
        <f t="shared" si="3"/>
        <v>102727.90656</v>
      </c>
      <c r="L18" s="1">
        <f t="shared" si="4"/>
        <v>115397.49888</v>
      </c>
      <c r="M18" s="1">
        <f t="shared" si="5"/>
        <v>128012.24448</v>
      </c>
      <c r="O18" s="1">
        <f t="shared" si="6"/>
        <v>1.07411385606874e-7</v>
      </c>
      <c r="P18" s="1">
        <f t="shared" si="7"/>
        <v>0.0110341467841031</v>
      </c>
      <c r="Q18" s="1">
        <f t="shared" si="8"/>
        <v>0.0123950052502685</v>
      </c>
      <c r="R18" s="1">
        <f t="shared" si="9"/>
        <v>0.0137499725542428</v>
      </c>
      <c r="T18" s="2">
        <v>44646</v>
      </c>
      <c r="U18" s="1">
        <v>80.6776584445848</v>
      </c>
      <c r="V18" s="1">
        <v>0.0123950052502685</v>
      </c>
      <c r="W18" s="1">
        <v>36.3637089476021</v>
      </c>
      <c r="X18" s="1">
        <v>181.255518811966</v>
      </c>
      <c r="Y18" s="1">
        <v>0.0110341467841031</v>
      </c>
      <c r="Z18" s="1">
        <v>0.0137499725542427</v>
      </c>
    </row>
    <row r="19" spans="1:26">
      <c r="A19" s="2">
        <v>44647</v>
      </c>
      <c r="B19" s="1">
        <v>0.4805244</v>
      </c>
      <c r="C19" s="1">
        <v>1</v>
      </c>
      <c r="D19" s="1">
        <v>9310000</v>
      </c>
      <c r="E19" s="1">
        <f t="shared" si="0"/>
        <v>206.883785479669</v>
      </c>
      <c r="F19" s="1">
        <f t="shared" si="1"/>
        <v>92.0849168734362</v>
      </c>
      <c r="G19" s="1">
        <f t="shared" si="2"/>
        <v>41.5052838692609</v>
      </c>
      <c r="H19" s="6">
        <v>0</v>
      </c>
      <c r="I19" s="6">
        <v>1</v>
      </c>
      <c r="K19" s="1">
        <f t="shared" si="3"/>
        <v>90002.22012</v>
      </c>
      <c r="L19" s="1">
        <f t="shared" si="4"/>
        <v>101102.33376</v>
      </c>
      <c r="M19" s="1">
        <f t="shared" si="5"/>
        <v>112154.39496</v>
      </c>
      <c r="O19" s="1">
        <f t="shared" si="6"/>
        <v>1.07411385606874e-7</v>
      </c>
      <c r="P19" s="1">
        <f t="shared" si="7"/>
        <v>0.0096672631707841</v>
      </c>
      <c r="Q19" s="1">
        <f t="shared" si="8"/>
        <v>0.0108595417572503</v>
      </c>
      <c r="R19" s="1">
        <f t="shared" si="9"/>
        <v>0.0120466589645542</v>
      </c>
      <c r="T19" s="2">
        <v>44647</v>
      </c>
      <c r="U19" s="1">
        <v>92.0849168734362</v>
      </c>
      <c r="V19" s="1">
        <v>0.0108595417572503</v>
      </c>
      <c r="W19" s="1">
        <v>41.5052838692609</v>
      </c>
      <c r="X19" s="1">
        <v>206.883785479669</v>
      </c>
      <c r="Y19" s="1">
        <v>0.0096672631707841</v>
      </c>
      <c r="Z19" s="1">
        <v>0.0120466589645542</v>
      </c>
    </row>
    <row r="20" spans="1:26">
      <c r="A20" s="2">
        <v>44648</v>
      </c>
      <c r="B20" s="1">
        <v>0.5287356</v>
      </c>
      <c r="C20" s="1">
        <v>1</v>
      </c>
      <c r="D20" s="1">
        <v>9310000</v>
      </c>
      <c r="E20" s="1">
        <f t="shared" si="0"/>
        <v>188.019696209876</v>
      </c>
      <c r="F20" s="1">
        <f t="shared" si="1"/>
        <v>83.6884246675613</v>
      </c>
      <c r="G20" s="1">
        <f t="shared" si="2"/>
        <v>37.7207466796377</v>
      </c>
      <c r="H20" s="3">
        <v>0</v>
      </c>
      <c r="I20" s="6">
        <v>1</v>
      </c>
      <c r="K20" s="1">
        <f t="shared" si="3"/>
        <v>99032.17788</v>
      </c>
      <c r="L20" s="1">
        <f t="shared" si="4"/>
        <v>111245.97024</v>
      </c>
      <c r="M20" s="1">
        <f t="shared" si="5"/>
        <v>123406.88904</v>
      </c>
      <c r="O20" s="1">
        <f t="shared" si="6"/>
        <v>1.07411385606874e-7</v>
      </c>
      <c r="P20" s="1">
        <f t="shared" si="7"/>
        <v>0.0106371834457573</v>
      </c>
      <c r="Q20" s="1">
        <f t="shared" si="8"/>
        <v>0.0119490838066595</v>
      </c>
      <c r="R20" s="1">
        <f t="shared" si="9"/>
        <v>0.0132553049452202</v>
      </c>
      <c r="T20" s="2">
        <v>44648</v>
      </c>
      <c r="U20" s="1">
        <v>83.6884246675613</v>
      </c>
      <c r="V20" s="1">
        <v>0.0119490838066595</v>
      </c>
      <c r="W20" s="1">
        <v>37.7207466796377</v>
      </c>
      <c r="X20" s="1">
        <v>188.019696209876</v>
      </c>
      <c r="Y20" s="1">
        <v>0.0106371834457573</v>
      </c>
      <c r="Z20" s="1">
        <v>0.0132553049452202</v>
      </c>
    </row>
    <row r="21" spans="1:26">
      <c r="A21" s="2">
        <v>44649</v>
      </c>
      <c r="B21" s="1">
        <v>0.509328</v>
      </c>
      <c r="C21" s="1">
        <v>1</v>
      </c>
      <c r="D21" s="1">
        <v>9310000</v>
      </c>
      <c r="E21" s="1">
        <f t="shared" si="0"/>
        <v>195.184059952224</v>
      </c>
      <c r="F21" s="1">
        <f t="shared" si="1"/>
        <v>86.8773156583926</v>
      </c>
      <c r="G21" s="1">
        <f t="shared" si="2"/>
        <v>39.1580702967562</v>
      </c>
      <c r="H21" s="3">
        <v>0</v>
      </c>
      <c r="I21" s="6">
        <v>1</v>
      </c>
      <c r="K21" s="1">
        <f t="shared" si="3"/>
        <v>95397.1344</v>
      </c>
      <c r="L21" s="1">
        <f t="shared" si="4"/>
        <v>107162.6112</v>
      </c>
      <c r="M21" s="1">
        <f t="shared" si="5"/>
        <v>118877.1552</v>
      </c>
      <c r="O21" s="1">
        <f t="shared" si="6"/>
        <v>1.07411385606874e-7</v>
      </c>
      <c r="P21" s="1">
        <f t="shared" si="7"/>
        <v>0.0102467383888292</v>
      </c>
      <c r="Q21" s="1">
        <f t="shared" si="8"/>
        <v>0.0115104845542428</v>
      </c>
      <c r="R21" s="1">
        <f t="shared" si="9"/>
        <v>0.0127687599570354</v>
      </c>
      <c r="T21" s="2">
        <v>44649</v>
      </c>
      <c r="U21" s="1">
        <v>86.8773156583926</v>
      </c>
      <c r="V21" s="1">
        <v>0.0115104845542428</v>
      </c>
      <c r="W21" s="1">
        <v>39.1580702967562</v>
      </c>
      <c r="X21" s="1">
        <v>195.184059952224</v>
      </c>
      <c r="Y21" s="1">
        <v>0.0102467383888292</v>
      </c>
      <c r="Z21" s="1">
        <v>0.0127687599570354</v>
      </c>
    </row>
    <row r="22" spans="1:26">
      <c r="A22" s="2">
        <v>44650</v>
      </c>
      <c r="B22" s="1">
        <v>0.5617512</v>
      </c>
      <c r="C22" s="1">
        <v>1</v>
      </c>
      <c r="D22" s="1">
        <v>9310000</v>
      </c>
      <c r="E22" s="1">
        <f t="shared" si="0"/>
        <v>176.969282642114</v>
      </c>
      <c r="F22" s="1">
        <f t="shared" si="1"/>
        <v>78.7698351684123</v>
      </c>
      <c r="G22" s="1">
        <f t="shared" si="2"/>
        <v>35.5037988848199</v>
      </c>
      <c r="H22" s="1">
        <v>0</v>
      </c>
      <c r="I22" s="6">
        <v>1</v>
      </c>
      <c r="K22" s="1">
        <f t="shared" si="3"/>
        <v>105215.99976</v>
      </c>
      <c r="L22" s="1">
        <f t="shared" si="4"/>
        <v>118192.45248</v>
      </c>
      <c r="M22" s="1">
        <f t="shared" si="5"/>
        <v>131112.73008</v>
      </c>
      <c r="O22" s="1">
        <f t="shared" si="6"/>
        <v>1.07411385606874e-7</v>
      </c>
      <c r="P22" s="1">
        <f t="shared" si="7"/>
        <v>0.0113013963222342</v>
      </c>
      <c r="Q22" s="1">
        <f t="shared" si="8"/>
        <v>0.0126952150891515</v>
      </c>
      <c r="R22" s="1">
        <f t="shared" si="9"/>
        <v>0.0140830000085929</v>
      </c>
      <c r="T22" s="2">
        <v>44650</v>
      </c>
      <c r="U22" s="1">
        <v>78.7698351684123</v>
      </c>
      <c r="V22" s="1">
        <v>0.0126952150891515</v>
      </c>
      <c r="W22" s="1">
        <v>35.5037988848199</v>
      </c>
      <c r="X22" s="1">
        <v>176.969282642114</v>
      </c>
      <c r="Y22" s="1">
        <v>0.0113013963222342</v>
      </c>
      <c r="Z22" s="1">
        <v>0.0140830000085929</v>
      </c>
    </row>
    <row r="23" spans="1:26">
      <c r="A23" s="2">
        <v>44651</v>
      </c>
      <c r="B23" s="1">
        <v>0.4403808</v>
      </c>
      <c r="C23" s="1">
        <v>0</v>
      </c>
      <c r="D23" s="1">
        <v>9310000</v>
      </c>
      <c r="E23" s="1">
        <f t="shared" si="0"/>
        <v>225.742600239035</v>
      </c>
      <c r="F23" s="1">
        <f t="shared" si="1"/>
        <v>100.479061370654</v>
      </c>
      <c r="G23" s="1">
        <f t="shared" si="2"/>
        <v>45.2887628800035</v>
      </c>
      <c r="I23" s="6"/>
      <c r="K23" s="1">
        <f t="shared" si="3"/>
        <v>82483.32384</v>
      </c>
      <c r="L23" s="1">
        <f t="shared" si="4"/>
        <v>92656.12032</v>
      </c>
      <c r="M23" s="1">
        <f t="shared" si="5"/>
        <v>102784.87872</v>
      </c>
      <c r="O23" s="1">
        <f t="shared" si="6"/>
        <v>0</v>
      </c>
      <c r="P23" s="1">
        <f t="shared" si="7"/>
        <v>0</v>
      </c>
      <c r="Q23" s="1">
        <f t="shared" si="8"/>
        <v>0</v>
      </c>
      <c r="R23" s="1">
        <f t="shared" si="9"/>
        <v>0</v>
      </c>
      <c r="T23" s="2">
        <v>44651</v>
      </c>
      <c r="U23" s="1">
        <v>100.479061370654</v>
      </c>
      <c r="V23" s="1">
        <v>0</v>
      </c>
      <c r="W23" s="1">
        <v>45.2887628800035</v>
      </c>
      <c r="X23" s="1">
        <v>225.742600239035</v>
      </c>
      <c r="Y23" s="1">
        <v>0</v>
      </c>
      <c r="Z23" s="1">
        <v>0</v>
      </c>
    </row>
    <row r="24" spans="1:20">
      <c r="A24" s="2"/>
      <c r="B24" s="1"/>
      <c r="C24" s="3"/>
      <c r="T24" s="2"/>
    </row>
    <row r="25" spans="1:20">
      <c r="A25" s="2"/>
      <c r="B25" s="1"/>
      <c r="C25" s="3"/>
      <c r="T25" s="2"/>
    </row>
    <row r="26" spans="1:20">
      <c r="A26" s="2"/>
      <c r="B26" s="1"/>
      <c r="C26" s="3"/>
      <c r="T26" s="2"/>
    </row>
    <row r="29" spans="8:8">
      <c r="H29" s="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5"/>
  <sheetViews>
    <sheetView topLeftCell="A19" workbookViewId="0">
      <selection activeCell="F30" sqref="F30"/>
    </sheetView>
  </sheetViews>
  <sheetFormatPr defaultColWidth="9.14285714285714" defaultRowHeight="17.6"/>
  <cols>
    <col min="1" max="1" width="10.7857142857143" style="1"/>
    <col min="2" max="2" width="10.5714285714286" style="1"/>
    <col min="3" max="3" width="9.14285714285714" style="1"/>
    <col min="4" max="4" width="9.57142857142857" style="1"/>
    <col min="5" max="8" width="12.7857142857143" style="1"/>
    <col min="9" max="9" width="20.9285714285714" style="1" customWidth="1"/>
    <col min="10" max="10" width="9.14285714285714" style="1"/>
    <col min="11" max="13" width="12.7857142857143" style="1"/>
    <col min="14" max="14" width="9.14285714285714" style="1"/>
    <col min="15" max="18" width="12.7857142857143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11</v>
      </c>
      <c r="Q1" s="1" t="s">
        <v>9</v>
      </c>
      <c r="R1" s="1" t="s">
        <v>10</v>
      </c>
    </row>
    <row r="2" spans="1:18">
      <c r="A2" s="2">
        <v>44602</v>
      </c>
      <c r="B2" s="1">
        <v>4.0536288</v>
      </c>
      <c r="C2" s="3">
        <v>1</v>
      </c>
      <c r="D2" s="1">
        <v>12748262</v>
      </c>
      <c r="E2" s="1">
        <f t="shared" ref="E2:E22" si="0">D2/(B2*187300)*2</f>
        <v>33.5814327911116</v>
      </c>
      <c r="F2" s="1">
        <f t="shared" ref="F2:F22" si="1">D2/(B2*210400)</f>
        <v>14.9472489585913</v>
      </c>
      <c r="G2" s="1">
        <f t="shared" ref="G2:G22" si="2">D2/(B2*233400)/2</f>
        <v>6.73714905931363</v>
      </c>
      <c r="H2" s="3">
        <f>0</f>
        <v>0</v>
      </c>
      <c r="I2" s="3">
        <v>1</v>
      </c>
      <c r="K2" s="1">
        <f t="shared" ref="K2:K22" si="3">B2*187300</f>
        <v>759244.67424</v>
      </c>
      <c r="L2" s="1">
        <f t="shared" ref="L2:L22" si="4">B2*210400</f>
        <v>852883.49952</v>
      </c>
      <c r="M2" s="1">
        <f t="shared" ref="M2:M22" si="5">B2*233400</f>
        <v>946116.96192</v>
      </c>
      <c r="O2" s="1">
        <f t="shared" ref="O2:O22" si="6">C2/D2</f>
        <v>7.8442065279173e-8</v>
      </c>
      <c r="P2" s="1">
        <f t="shared" ref="P2:P22" si="7">O2*K2</f>
        <v>0.0595567202995985</v>
      </c>
      <c r="Q2" s="5">
        <f t="shared" ref="Q2:Q22" si="8">L2*O2</f>
        <v>0.0669019431448773</v>
      </c>
      <c r="R2" s="1">
        <f t="shared" ref="R2:R22" si="9">M2*O2</f>
        <v>0.0742153684886614</v>
      </c>
    </row>
    <row r="3" spans="1:18">
      <c r="A3" s="2">
        <v>44603</v>
      </c>
      <c r="B3" s="1">
        <v>4.1089032</v>
      </c>
      <c r="C3" s="3">
        <v>0</v>
      </c>
      <c r="D3" s="1">
        <v>12748262</v>
      </c>
      <c r="E3" s="1">
        <f t="shared" si="0"/>
        <v>33.1296836360892</v>
      </c>
      <c r="F3" s="1">
        <f t="shared" si="1"/>
        <v>14.7461733484779</v>
      </c>
      <c r="G3" s="1">
        <f t="shared" si="2"/>
        <v>6.64651857866271</v>
      </c>
      <c r="H3" s="3">
        <f>0</f>
        <v>0</v>
      </c>
      <c r="I3" s="3">
        <f>0</f>
        <v>0</v>
      </c>
      <c r="K3" s="1">
        <f t="shared" si="3"/>
        <v>769597.56936</v>
      </c>
      <c r="L3" s="1">
        <f t="shared" si="4"/>
        <v>864513.23328</v>
      </c>
      <c r="M3" s="1">
        <f t="shared" si="5"/>
        <v>959018.00688</v>
      </c>
      <c r="O3" s="1">
        <f t="shared" si="6"/>
        <v>0</v>
      </c>
      <c r="P3" s="1">
        <f t="shared" si="7"/>
        <v>0</v>
      </c>
      <c r="Q3" s="1">
        <f t="shared" si="8"/>
        <v>0</v>
      </c>
      <c r="R3" s="1">
        <f t="shared" si="9"/>
        <v>0</v>
      </c>
    </row>
    <row r="4" spans="1:18">
      <c r="A4" s="2">
        <v>44604</v>
      </c>
      <c r="B4" s="1">
        <v>4.073976</v>
      </c>
      <c r="C4" s="3">
        <v>0</v>
      </c>
      <c r="D4" s="1">
        <v>12748262</v>
      </c>
      <c r="E4" s="1">
        <f t="shared" si="0"/>
        <v>33.4137125764399</v>
      </c>
      <c r="F4" s="1">
        <f t="shared" si="1"/>
        <v>14.8725959257776</v>
      </c>
      <c r="G4" s="1">
        <f t="shared" si="2"/>
        <v>6.70350082001628</v>
      </c>
      <c r="H4" s="3">
        <f>0</f>
        <v>0</v>
      </c>
      <c r="I4" s="3">
        <f>0</f>
        <v>0</v>
      </c>
      <c r="K4" s="1">
        <f t="shared" si="3"/>
        <v>763055.7048</v>
      </c>
      <c r="L4" s="1">
        <f t="shared" si="4"/>
        <v>857164.5504</v>
      </c>
      <c r="M4" s="1">
        <f t="shared" si="5"/>
        <v>950865.9984</v>
      </c>
      <c r="O4" s="1">
        <f t="shared" si="6"/>
        <v>0</v>
      </c>
      <c r="P4" s="1">
        <f t="shared" si="7"/>
        <v>0</v>
      </c>
      <c r="Q4" s="1">
        <f t="shared" si="8"/>
        <v>0</v>
      </c>
      <c r="R4" s="1">
        <f t="shared" si="9"/>
        <v>0</v>
      </c>
    </row>
    <row r="5" spans="1:18">
      <c r="A5" s="2">
        <v>44605</v>
      </c>
      <c r="B5" s="1">
        <v>3.859974</v>
      </c>
      <c r="C5" s="3">
        <v>0</v>
      </c>
      <c r="D5" s="1">
        <v>12748262</v>
      </c>
      <c r="E5" s="1">
        <f t="shared" si="0"/>
        <v>35.2662124427041</v>
      </c>
      <c r="F5" s="1">
        <f t="shared" si="1"/>
        <v>15.6971520687226</v>
      </c>
      <c r="G5" s="1">
        <f t="shared" si="2"/>
        <v>7.07515166079529</v>
      </c>
      <c r="H5" s="3">
        <f>0</f>
        <v>0</v>
      </c>
      <c r="I5" s="3">
        <f>0</f>
        <v>0</v>
      </c>
      <c r="K5" s="1">
        <f t="shared" si="3"/>
        <v>722973.1302</v>
      </c>
      <c r="L5" s="1">
        <f t="shared" si="4"/>
        <v>812138.5296</v>
      </c>
      <c r="M5" s="1">
        <f t="shared" si="5"/>
        <v>900917.9316</v>
      </c>
      <c r="O5" s="1">
        <f t="shared" si="6"/>
        <v>0</v>
      </c>
      <c r="P5" s="1">
        <f t="shared" si="7"/>
        <v>0</v>
      </c>
      <c r="Q5" s="1">
        <f t="shared" si="8"/>
        <v>0</v>
      </c>
      <c r="R5" s="1">
        <f t="shared" si="9"/>
        <v>0</v>
      </c>
    </row>
    <row r="6" spans="1:18">
      <c r="A6" s="2">
        <v>44606</v>
      </c>
      <c r="B6" s="1">
        <v>5.1239952</v>
      </c>
      <c r="C6" s="3">
        <v>11</v>
      </c>
      <c r="D6" s="1">
        <v>12748262</v>
      </c>
      <c r="E6" s="1">
        <f t="shared" si="0"/>
        <v>26.5665087093201</v>
      </c>
      <c r="F6" s="1">
        <f t="shared" si="1"/>
        <v>11.8248742425277</v>
      </c>
      <c r="G6" s="1">
        <f t="shared" si="2"/>
        <v>5.32980621385567</v>
      </c>
      <c r="H6" s="3">
        <v>8</v>
      </c>
      <c r="I6" s="3">
        <v>3</v>
      </c>
      <c r="K6" s="1">
        <f t="shared" si="3"/>
        <v>959724.30096</v>
      </c>
      <c r="L6" s="1">
        <f t="shared" si="4"/>
        <v>1078088.59008</v>
      </c>
      <c r="M6" s="1">
        <f t="shared" si="5"/>
        <v>1195940.47968</v>
      </c>
      <c r="O6" s="1">
        <f t="shared" si="6"/>
        <v>8.62862718070902e-7</v>
      </c>
      <c r="P6" s="1">
        <f t="shared" si="7"/>
        <v>0.828110318925042</v>
      </c>
      <c r="Q6" s="1">
        <f t="shared" si="8"/>
        <v>0.930242451157656</v>
      </c>
      <c r="R6" s="1">
        <f t="shared" si="9"/>
        <v>1.0319324529477</v>
      </c>
    </row>
    <row r="7" spans="1:18">
      <c r="A7" s="2">
        <v>44607</v>
      </c>
      <c r="B7" s="1">
        <v>3.0090204</v>
      </c>
      <c r="C7" s="3">
        <v>19</v>
      </c>
      <c r="D7" s="1">
        <v>12748262</v>
      </c>
      <c r="E7" s="1">
        <f t="shared" si="0"/>
        <v>45.2395281558458</v>
      </c>
      <c r="F7" s="1">
        <f t="shared" si="1"/>
        <v>20.136320398265</v>
      </c>
      <c r="G7" s="1">
        <f t="shared" si="2"/>
        <v>9.07601073649306</v>
      </c>
      <c r="H7" s="3">
        <v>18</v>
      </c>
      <c r="I7" s="3">
        <v>1</v>
      </c>
      <c r="K7" s="1">
        <f t="shared" si="3"/>
        <v>563589.52092</v>
      </c>
      <c r="L7" s="1">
        <f t="shared" si="4"/>
        <v>633097.89216</v>
      </c>
      <c r="M7" s="1">
        <f t="shared" si="5"/>
        <v>702305.36136</v>
      </c>
      <c r="O7" s="1">
        <f t="shared" si="6"/>
        <v>1.49039924030429e-6</v>
      </c>
      <c r="P7" s="1">
        <f t="shared" si="7"/>
        <v>0.839973393822624</v>
      </c>
      <c r="Q7" s="1">
        <f t="shared" si="8"/>
        <v>0.943568617513509</v>
      </c>
      <c r="R7" s="1">
        <f t="shared" si="9"/>
        <v>1.04671537703257</v>
      </c>
    </row>
    <row r="8" spans="1:18">
      <c r="A8" s="2">
        <v>44608</v>
      </c>
      <c r="B8" s="1">
        <v>2.2565952</v>
      </c>
      <c r="C8" s="3">
        <v>22</v>
      </c>
      <c r="D8" s="1">
        <v>12748262</v>
      </c>
      <c r="E8" s="1">
        <f t="shared" si="0"/>
        <v>60.3239176912698</v>
      </c>
      <c r="F8" s="1">
        <f t="shared" si="1"/>
        <v>26.8504510065942</v>
      </c>
      <c r="G8" s="1">
        <f t="shared" si="2"/>
        <v>12.102259836734</v>
      </c>
      <c r="H8" s="3">
        <v>16</v>
      </c>
      <c r="I8" s="4">
        <v>6</v>
      </c>
      <c r="K8" s="1">
        <f t="shared" si="3"/>
        <v>422660.28096</v>
      </c>
      <c r="L8" s="1">
        <f t="shared" si="4"/>
        <v>474787.63008</v>
      </c>
      <c r="M8" s="1">
        <f t="shared" si="5"/>
        <v>526689.31968</v>
      </c>
      <c r="O8" s="1">
        <f t="shared" si="6"/>
        <v>1.7257254361418e-6</v>
      </c>
      <c r="P8" s="1">
        <f t="shared" si="7"/>
        <v>0.729395597699514</v>
      </c>
      <c r="Q8" s="1">
        <f t="shared" si="8"/>
        <v>0.819353089994542</v>
      </c>
      <c r="R8" s="1">
        <f t="shared" si="9"/>
        <v>0.908921155915998</v>
      </c>
    </row>
    <row r="9" spans="1:18">
      <c r="A9" s="2">
        <v>44609</v>
      </c>
      <c r="B9" s="1">
        <v>2.4989148</v>
      </c>
      <c r="C9" s="3">
        <v>14</v>
      </c>
      <c r="D9" s="1">
        <v>12748262</v>
      </c>
      <c r="E9" s="1">
        <f t="shared" si="0"/>
        <v>54.4743114520409</v>
      </c>
      <c r="F9" s="1">
        <f t="shared" si="1"/>
        <v>24.2467645792948</v>
      </c>
      <c r="G9" s="1">
        <f t="shared" si="2"/>
        <v>10.9287045147464</v>
      </c>
      <c r="H9" s="3">
        <v>4</v>
      </c>
      <c r="I9" s="4">
        <v>10</v>
      </c>
      <c r="K9" s="1">
        <f t="shared" si="3"/>
        <v>468046.74204</v>
      </c>
      <c r="L9" s="1">
        <f t="shared" si="4"/>
        <v>525771.67392</v>
      </c>
      <c r="M9" s="1">
        <f t="shared" si="5"/>
        <v>583246.71432</v>
      </c>
      <c r="O9" s="1">
        <f t="shared" si="6"/>
        <v>1.09818891390842e-6</v>
      </c>
      <c r="P9" s="1">
        <f t="shared" si="7"/>
        <v>0.514003743299283</v>
      </c>
      <c r="Q9" s="1">
        <f t="shared" si="8"/>
        <v>0.577396623546018</v>
      </c>
      <c r="R9" s="1">
        <f t="shared" si="9"/>
        <v>0.640515075739736</v>
      </c>
    </row>
    <row r="10" spans="1:18">
      <c r="A10" s="2">
        <v>44610</v>
      </c>
      <c r="B10" s="1">
        <v>2.2676112</v>
      </c>
      <c r="C10" s="3">
        <v>20</v>
      </c>
      <c r="D10" s="1">
        <v>12748262</v>
      </c>
      <c r="E10" s="1">
        <f t="shared" si="0"/>
        <v>60.0308655678339</v>
      </c>
      <c r="F10" s="1">
        <f t="shared" si="1"/>
        <v>26.7200121693329</v>
      </c>
      <c r="G10" s="1">
        <f t="shared" si="2"/>
        <v>12.0434673531012</v>
      </c>
      <c r="H10" s="3">
        <v>19</v>
      </c>
      <c r="I10" s="3">
        <v>7</v>
      </c>
      <c r="K10" s="1">
        <f t="shared" si="3"/>
        <v>424723.57776</v>
      </c>
      <c r="L10" s="1">
        <f t="shared" si="4"/>
        <v>477105.39648</v>
      </c>
      <c r="M10" s="1">
        <f t="shared" si="5"/>
        <v>529260.45408</v>
      </c>
      <c r="O10" s="1">
        <f t="shared" si="6"/>
        <v>1.56884130558346e-6</v>
      </c>
      <c r="P10" s="1">
        <f t="shared" si="7"/>
        <v>0.666323892245076</v>
      </c>
      <c r="Q10" s="1">
        <f t="shared" si="8"/>
        <v>0.748502653114597</v>
      </c>
      <c r="R10" s="1">
        <f t="shared" si="9"/>
        <v>0.830325661772562</v>
      </c>
    </row>
    <row r="11" spans="1:18">
      <c r="A11" s="2">
        <v>44611</v>
      </c>
      <c r="B11" s="1">
        <v>1.9362564</v>
      </c>
      <c r="C11" s="3">
        <v>16</v>
      </c>
      <c r="D11" s="1">
        <v>12748262</v>
      </c>
      <c r="E11" s="1">
        <f t="shared" si="0"/>
        <v>70.3040481143481</v>
      </c>
      <c r="F11" s="1">
        <f t="shared" si="1"/>
        <v>31.2926525946231</v>
      </c>
      <c r="G11" s="1">
        <f t="shared" si="2"/>
        <v>14.1044860880649</v>
      </c>
      <c r="H11" s="3">
        <v>16</v>
      </c>
      <c r="I11" s="3">
        <f>0</f>
        <v>0</v>
      </c>
      <c r="K11" s="1">
        <f t="shared" si="3"/>
        <v>362660.82372</v>
      </c>
      <c r="L11" s="1">
        <f t="shared" si="4"/>
        <v>407388.34656</v>
      </c>
      <c r="M11" s="1">
        <f t="shared" si="5"/>
        <v>451922.24376</v>
      </c>
      <c r="O11" s="1">
        <f t="shared" si="6"/>
        <v>1.25507304446677e-6</v>
      </c>
      <c r="P11" s="1">
        <f t="shared" si="7"/>
        <v>0.455165824135086</v>
      </c>
      <c r="Q11" s="1">
        <f t="shared" si="8"/>
        <v>0.511302132397342</v>
      </c>
      <c r="R11" s="1">
        <f t="shared" si="9"/>
        <v>0.567195426338116</v>
      </c>
    </row>
    <row r="12" spans="1:18">
      <c r="A12" s="2">
        <v>44612</v>
      </c>
      <c r="B12" s="1">
        <v>1.7159364</v>
      </c>
      <c r="C12" s="3">
        <v>11</v>
      </c>
      <c r="D12" s="1">
        <v>12748262</v>
      </c>
      <c r="E12" s="1">
        <f t="shared" si="0"/>
        <v>79.3308324873314</v>
      </c>
      <c r="F12" s="1">
        <f t="shared" si="1"/>
        <v>35.3105155058868</v>
      </c>
      <c r="G12" s="1">
        <f t="shared" si="2"/>
        <v>15.9154508621221</v>
      </c>
      <c r="H12" s="3">
        <v>10</v>
      </c>
      <c r="I12" s="3">
        <v>1</v>
      </c>
      <c r="K12" s="1">
        <f t="shared" si="3"/>
        <v>321394.88772</v>
      </c>
      <c r="L12" s="1">
        <f t="shared" si="4"/>
        <v>361033.01856</v>
      </c>
      <c r="M12" s="1">
        <f t="shared" si="5"/>
        <v>400499.55576</v>
      </c>
      <c r="O12" s="1">
        <f t="shared" si="6"/>
        <v>8.62862718070902e-7</v>
      </c>
      <c r="P12" s="1">
        <f t="shared" si="7"/>
        <v>0.277319666392172</v>
      </c>
      <c r="Q12" s="1">
        <f t="shared" si="8"/>
        <v>0.311521931708024</v>
      </c>
      <c r="R12" s="1">
        <f t="shared" si="9"/>
        <v>0.345576135269263</v>
      </c>
    </row>
    <row r="13" spans="1:18">
      <c r="A13" s="2">
        <v>44613</v>
      </c>
      <c r="B13" s="1">
        <v>2.592486</v>
      </c>
      <c r="C13" s="3">
        <v>11</v>
      </c>
      <c r="D13" s="1">
        <v>12748262</v>
      </c>
      <c r="E13" s="1">
        <f t="shared" si="0"/>
        <v>52.5081574624952</v>
      </c>
      <c r="F13" s="1">
        <f t="shared" si="1"/>
        <v>23.3716204675032</v>
      </c>
      <c r="G13" s="1">
        <f t="shared" si="2"/>
        <v>10.5342522415653</v>
      </c>
      <c r="H13" s="3">
        <v>10</v>
      </c>
      <c r="I13" s="3">
        <v>2</v>
      </c>
      <c r="K13" s="1">
        <f t="shared" si="3"/>
        <v>485572.6278</v>
      </c>
      <c r="L13" s="1">
        <f t="shared" si="4"/>
        <v>545459.0544</v>
      </c>
      <c r="M13" s="1">
        <f t="shared" si="5"/>
        <v>605086.2324</v>
      </c>
      <c r="O13" s="1">
        <f t="shared" si="6"/>
        <v>8.62862718070902e-7</v>
      </c>
      <c r="P13" s="1">
        <f t="shared" si="7"/>
        <v>0.418982517444339</v>
      </c>
      <c r="Q13" s="1">
        <f t="shared" si="8"/>
        <v>0.470656282275968</v>
      </c>
      <c r="R13" s="1">
        <f t="shared" si="9"/>
        <v>0.522106351155946</v>
      </c>
    </row>
    <row r="14" spans="1:18">
      <c r="A14" s="2">
        <v>44614</v>
      </c>
      <c r="B14" s="1">
        <v>2.040552</v>
      </c>
      <c r="C14" s="3">
        <v>3</v>
      </c>
      <c r="D14" s="1">
        <v>12748262</v>
      </c>
      <c r="E14" s="1">
        <f t="shared" si="0"/>
        <v>66.7107052931337</v>
      </c>
      <c r="F14" s="1">
        <f t="shared" si="1"/>
        <v>29.69323930942</v>
      </c>
      <c r="G14" s="1">
        <f t="shared" si="2"/>
        <v>13.3835851557454</v>
      </c>
      <c r="H14" s="3">
        <v>2</v>
      </c>
      <c r="I14" s="3">
        <v>1</v>
      </c>
      <c r="K14" s="1">
        <f t="shared" si="3"/>
        <v>382195.3896</v>
      </c>
      <c r="L14" s="1">
        <f t="shared" si="4"/>
        <v>429332.1408</v>
      </c>
      <c r="M14" s="1">
        <f t="shared" si="5"/>
        <v>476264.8368</v>
      </c>
      <c r="O14" s="1">
        <f t="shared" si="6"/>
        <v>2.35326195837519e-7</v>
      </c>
      <c r="P14" s="1">
        <f t="shared" si="7"/>
        <v>0.0899405871012064</v>
      </c>
      <c r="Q14" s="1">
        <f t="shared" si="8"/>
        <v>0.101033099445242</v>
      </c>
      <c r="R14" s="1">
        <f t="shared" si="9"/>
        <v>0.112077592255321</v>
      </c>
    </row>
    <row r="15" spans="1:18">
      <c r="A15" s="2">
        <v>44615</v>
      </c>
      <c r="B15" s="1">
        <v>1.9922436</v>
      </c>
      <c r="C15" s="3">
        <v>8</v>
      </c>
      <c r="D15" s="1">
        <v>12748262</v>
      </c>
      <c r="E15" s="1">
        <f t="shared" si="0"/>
        <v>68.3283224537976</v>
      </c>
      <c r="F15" s="1">
        <f t="shared" si="1"/>
        <v>30.4132480883942</v>
      </c>
      <c r="G15" s="1">
        <f t="shared" si="2"/>
        <v>13.7081135342719</v>
      </c>
      <c r="H15" s="3">
        <v>3</v>
      </c>
      <c r="I15" s="3">
        <v>5</v>
      </c>
      <c r="K15" s="1">
        <f t="shared" si="3"/>
        <v>373147.22628</v>
      </c>
      <c r="L15" s="1">
        <f t="shared" si="4"/>
        <v>419168.05344</v>
      </c>
      <c r="M15" s="1">
        <f t="shared" si="5"/>
        <v>464989.65624</v>
      </c>
      <c r="O15" s="1">
        <f t="shared" si="6"/>
        <v>6.27536522233384e-7</v>
      </c>
      <c r="P15" s="1">
        <f t="shared" si="7"/>
        <v>0.234163512660785</v>
      </c>
      <c r="Q15" s="1">
        <f t="shared" si="8"/>
        <v>0.263043262487075</v>
      </c>
      <c r="R15" s="1">
        <f t="shared" si="9"/>
        <v>0.291797991751346</v>
      </c>
    </row>
    <row r="16" spans="1:18">
      <c r="A16" s="2">
        <v>44616</v>
      </c>
      <c r="B16" s="1">
        <v>2.659392</v>
      </c>
      <c r="C16" s="3">
        <v>2</v>
      </c>
      <c r="D16" s="1">
        <v>12748262</v>
      </c>
      <c r="E16" s="1">
        <f t="shared" si="0"/>
        <v>51.1871371754576</v>
      </c>
      <c r="F16" s="1">
        <f t="shared" si="1"/>
        <v>22.7836283102738</v>
      </c>
      <c r="G16" s="1">
        <f t="shared" si="2"/>
        <v>10.2692274988895</v>
      </c>
      <c r="H16" s="3">
        <v>2</v>
      </c>
      <c r="I16" s="3">
        <f t="shared" ref="I16:I22" si="10">0</f>
        <v>0</v>
      </c>
      <c r="K16" s="1">
        <f t="shared" si="3"/>
        <v>498104.1216</v>
      </c>
      <c r="L16" s="1">
        <f t="shared" si="4"/>
        <v>559536.0768</v>
      </c>
      <c r="M16" s="1">
        <f t="shared" si="5"/>
        <v>620702.0928</v>
      </c>
      <c r="O16" s="1">
        <f t="shared" si="6"/>
        <v>1.56884130558346e-7</v>
      </c>
      <c r="P16" s="1">
        <f t="shared" si="7"/>
        <v>0.0781446320447446</v>
      </c>
      <c r="Q16" s="1">
        <f t="shared" si="8"/>
        <v>0.0877823309247959</v>
      </c>
      <c r="R16" s="1">
        <f t="shared" si="9"/>
        <v>0.0973783081646737</v>
      </c>
    </row>
    <row r="17" spans="1:18">
      <c r="A17" s="2">
        <v>44617</v>
      </c>
      <c r="B17" s="1">
        <v>2.4604884</v>
      </c>
      <c r="C17" s="3">
        <v>3</v>
      </c>
      <c r="D17" s="1">
        <v>12748262</v>
      </c>
      <c r="E17" s="1">
        <f t="shared" si="0"/>
        <v>55.3250578654687</v>
      </c>
      <c r="F17" s="1">
        <f t="shared" si="1"/>
        <v>24.6254356896442</v>
      </c>
      <c r="G17" s="1">
        <f t="shared" si="2"/>
        <v>11.0993823245526</v>
      </c>
      <c r="H17" s="3">
        <v>4</v>
      </c>
      <c r="I17" s="3">
        <f t="shared" si="10"/>
        <v>0</v>
      </c>
      <c r="K17" s="1">
        <f t="shared" si="3"/>
        <v>460849.47732</v>
      </c>
      <c r="L17" s="1">
        <f t="shared" si="4"/>
        <v>517686.75936</v>
      </c>
      <c r="M17" s="1">
        <f t="shared" si="5"/>
        <v>574277.99256</v>
      </c>
      <c r="O17" s="1">
        <f t="shared" si="6"/>
        <v>2.35326195837519e-7</v>
      </c>
      <c r="P17" s="1">
        <f t="shared" si="7"/>
        <v>0.108449954351425</v>
      </c>
      <c r="Q17" s="1">
        <f t="shared" si="8"/>
        <v>0.121825255715642</v>
      </c>
      <c r="R17" s="1">
        <f t="shared" si="9"/>
        <v>0.135142655342352</v>
      </c>
    </row>
    <row r="18" spans="1:18">
      <c r="A18" s="2">
        <v>44618</v>
      </c>
      <c r="B18" s="1">
        <v>2.27691</v>
      </c>
      <c r="C18" s="3">
        <v>2</v>
      </c>
      <c r="D18" s="1">
        <v>12748262</v>
      </c>
      <c r="E18" s="1">
        <f t="shared" si="0"/>
        <v>59.7857021609613</v>
      </c>
      <c r="F18" s="1">
        <f t="shared" si="1"/>
        <v>26.6108888183176</v>
      </c>
      <c r="G18" s="1">
        <f t="shared" si="2"/>
        <v>11.9942823636976</v>
      </c>
      <c r="H18" s="3">
        <v>2</v>
      </c>
      <c r="I18" s="3">
        <f t="shared" si="10"/>
        <v>0</v>
      </c>
      <c r="K18" s="1">
        <f t="shared" si="3"/>
        <v>426465.243</v>
      </c>
      <c r="L18" s="1">
        <f t="shared" si="4"/>
        <v>479061.864</v>
      </c>
      <c r="M18" s="1">
        <f t="shared" si="5"/>
        <v>531430.794</v>
      </c>
      <c r="O18" s="1">
        <f t="shared" si="6"/>
        <v>1.56884130558346e-7</v>
      </c>
      <c r="P18" s="1">
        <f t="shared" si="7"/>
        <v>0.0669056288614087</v>
      </c>
      <c r="Q18" s="1">
        <f t="shared" si="8"/>
        <v>0.0751572040173006</v>
      </c>
      <c r="R18" s="1">
        <f t="shared" si="9"/>
        <v>0.0833730580686214</v>
      </c>
    </row>
    <row r="19" spans="1:18">
      <c r="A19" s="2">
        <v>44619</v>
      </c>
      <c r="B19" s="1">
        <v>2.1821724</v>
      </c>
      <c r="C19" s="3">
        <v>0</v>
      </c>
      <c r="D19" s="1">
        <v>12748262</v>
      </c>
      <c r="E19" s="1">
        <f t="shared" si="0"/>
        <v>62.3812596600133</v>
      </c>
      <c r="F19" s="1">
        <f t="shared" si="1"/>
        <v>27.7661833039936</v>
      </c>
      <c r="G19" s="1">
        <f t="shared" si="2"/>
        <v>12.5150063563844</v>
      </c>
      <c r="H19" s="3">
        <f>0</f>
        <v>0</v>
      </c>
      <c r="I19" s="3">
        <f t="shared" si="10"/>
        <v>0</v>
      </c>
      <c r="K19" s="1">
        <f t="shared" si="3"/>
        <v>408720.89052</v>
      </c>
      <c r="L19" s="1">
        <f t="shared" si="4"/>
        <v>459129.07296</v>
      </c>
      <c r="M19" s="1">
        <f t="shared" si="5"/>
        <v>509319.03816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</row>
    <row r="20" spans="1:18">
      <c r="A20" s="2">
        <v>44620</v>
      </c>
      <c r="B20" s="1">
        <v>2.9766204</v>
      </c>
      <c r="C20" s="3">
        <v>3</v>
      </c>
      <c r="D20" s="1">
        <v>12748262</v>
      </c>
      <c r="E20" s="1">
        <f t="shared" si="0"/>
        <v>45.7319526222808</v>
      </c>
      <c r="F20" s="1">
        <f t="shared" si="1"/>
        <v>20.3555007750789</v>
      </c>
      <c r="G20" s="1">
        <f t="shared" si="2"/>
        <v>9.17480154900727</v>
      </c>
      <c r="H20" s="3">
        <v>3</v>
      </c>
      <c r="I20" s="3">
        <f t="shared" si="10"/>
        <v>0</v>
      </c>
      <c r="K20" s="1">
        <f t="shared" si="3"/>
        <v>557521.00092</v>
      </c>
      <c r="L20" s="1">
        <f t="shared" si="4"/>
        <v>626280.93216</v>
      </c>
      <c r="M20" s="1">
        <f t="shared" si="5"/>
        <v>694743.20136</v>
      </c>
      <c r="O20" s="1">
        <f t="shared" si="6"/>
        <v>2.35326195837519e-7</v>
      </c>
      <c r="P20" s="1">
        <f t="shared" si="7"/>
        <v>0.131199296246029</v>
      </c>
      <c r="Q20" s="1">
        <f t="shared" si="8"/>
        <v>0.147380309290788</v>
      </c>
      <c r="R20" s="1">
        <f t="shared" si="9"/>
        <v>0.163491274660028</v>
      </c>
    </row>
    <row r="21" spans="1:18">
      <c r="A21" s="2">
        <v>44621</v>
      </c>
      <c r="B21" s="1">
        <v>3.2802084</v>
      </c>
      <c r="C21" s="3">
        <v>0</v>
      </c>
      <c r="D21" s="1">
        <v>12748262</v>
      </c>
      <c r="E21" s="1">
        <f t="shared" si="0"/>
        <v>41.4993947053225</v>
      </c>
      <c r="F21" s="1">
        <f t="shared" si="1"/>
        <v>18.4715699341894</v>
      </c>
      <c r="G21" s="1">
        <f t="shared" si="2"/>
        <v>8.32566048447612</v>
      </c>
      <c r="H21" s="3">
        <f>0</f>
        <v>0</v>
      </c>
      <c r="I21" s="3">
        <f t="shared" si="10"/>
        <v>0</v>
      </c>
      <c r="K21" s="1">
        <f t="shared" si="3"/>
        <v>614383.03332</v>
      </c>
      <c r="L21" s="1">
        <f t="shared" si="4"/>
        <v>690155.84736</v>
      </c>
      <c r="M21" s="1">
        <f t="shared" si="5"/>
        <v>765600.64056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</row>
    <row r="22" spans="1:18">
      <c r="A22" s="2">
        <v>44622</v>
      </c>
      <c r="B22" s="1">
        <v>2.7845532</v>
      </c>
      <c r="C22" s="3">
        <v>1</v>
      </c>
      <c r="D22" s="1">
        <v>12748262</v>
      </c>
      <c r="E22" s="1">
        <f t="shared" si="0"/>
        <v>48.8863574620569</v>
      </c>
      <c r="F22" s="1">
        <f t="shared" si="1"/>
        <v>21.7595407619849</v>
      </c>
      <c r="G22" s="1">
        <f t="shared" si="2"/>
        <v>9.80764219434797</v>
      </c>
      <c r="H22" s="3">
        <v>1</v>
      </c>
      <c r="I22" s="3">
        <f t="shared" si="10"/>
        <v>0</v>
      </c>
      <c r="K22" s="1">
        <f t="shared" si="3"/>
        <v>521546.81436</v>
      </c>
      <c r="L22" s="1">
        <f t="shared" si="4"/>
        <v>585869.99328</v>
      </c>
      <c r="M22" s="1">
        <f t="shared" si="5"/>
        <v>649914.71688</v>
      </c>
      <c r="O22" s="1">
        <f t="shared" si="6"/>
        <v>7.8442065279173e-8</v>
      </c>
      <c r="P22" s="1">
        <f t="shared" si="7"/>
        <v>0.0409112092581718</v>
      </c>
      <c r="Q22" s="1">
        <f t="shared" si="8"/>
        <v>0.0459568522579784</v>
      </c>
      <c r="R22" s="1">
        <f t="shared" si="9"/>
        <v>0.0509806526473962</v>
      </c>
    </row>
    <row r="23" spans="1:1">
      <c r="A23" s="2"/>
    </row>
    <row r="24" spans="1:1">
      <c r="A24" s="2"/>
    </row>
    <row r="25" spans="1:1">
      <c r="A25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Shanghai</vt:lpstr>
      <vt:lpstr>Shenzhen</vt:lpstr>
      <vt:lpstr>Nanjing</vt:lpstr>
      <vt:lpstr>Suzhou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weihj</dc:creator>
  <dcterms:created xsi:type="dcterms:W3CDTF">2022-04-30T14:08:52Z</dcterms:created>
  <dcterms:modified xsi:type="dcterms:W3CDTF">2022-04-30T14:10:38Z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