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GRHYMET 2021\CH 2021\CH cycle fev-mars 2021\Consolidation régionale 2203-0104-2021\CH-RQ mars 2021\"/>
    </mc:Choice>
  </mc:AlternateContent>
  <bookViews>
    <workbookView xWindow="0" yWindow="0" windowWidth="19200" windowHeight="7310"/>
  </bookViews>
  <sheets>
    <sheet name="Synthèse-mars21" sheetId="4" r:id="rId1"/>
    <sheet name="Zones-mars21 (3)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0" i="4" l="1"/>
  <c r="AC30" i="4"/>
  <c r="AD30" i="4"/>
  <c r="AE30" i="4"/>
  <c r="AF30" i="4"/>
  <c r="AA30" i="4"/>
  <c r="O30" i="4"/>
  <c r="P30" i="4"/>
  <c r="Q30" i="4"/>
  <c r="R30" i="4"/>
  <c r="S30" i="4"/>
  <c r="N30" i="4"/>
  <c r="AF22" i="4"/>
  <c r="AE22" i="4"/>
  <c r="AD22" i="4"/>
  <c r="AC22" i="4"/>
  <c r="AB22" i="4"/>
  <c r="AA22" i="4"/>
  <c r="Z22" i="4"/>
  <c r="Y22" i="4"/>
  <c r="X22" i="4"/>
  <c r="W22" i="4"/>
  <c r="V22" i="4"/>
  <c r="U22" i="4"/>
  <c r="S22" i="4"/>
  <c r="R22" i="4"/>
  <c r="Q22" i="4"/>
  <c r="P22" i="4"/>
  <c r="O22" i="4"/>
  <c r="N22" i="4"/>
  <c r="M22" i="4"/>
  <c r="L22" i="4"/>
  <c r="K22" i="4"/>
  <c r="J22" i="4"/>
  <c r="I22" i="4"/>
  <c r="H22" i="4"/>
  <c r="F22" i="4"/>
  <c r="T22" i="4" s="1"/>
  <c r="T19" i="4"/>
  <c r="AF18" i="4"/>
  <c r="AE18" i="4"/>
  <c r="AD18" i="4"/>
  <c r="AC18" i="4"/>
  <c r="AB18" i="4"/>
  <c r="AA18" i="4"/>
  <c r="Z18" i="4"/>
  <c r="Y18" i="4"/>
  <c r="X18" i="4"/>
  <c r="W18" i="4"/>
  <c r="V18" i="4"/>
  <c r="U18" i="4"/>
  <c r="S18" i="4"/>
  <c r="R18" i="4"/>
  <c r="Q18" i="4"/>
  <c r="P18" i="4"/>
  <c r="O18" i="4"/>
  <c r="N18" i="4"/>
  <c r="M18" i="4"/>
  <c r="L18" i="4"/>
  <c r="K18" i="4"/>
  <c r="J18" i="4"/>
  <c r="I18" i="4"/>
  <c r="H18" i="4"/>
  <c r="F18" i="4"/>
  <c r="T18" i="4" s="1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F17" i="4"/>
  <c r="AF16" i="4"/>
  <c r="AE16" i="4"/>
  <c r="AD16" i="4"/>
  <c r="AC16" i="4"/>
  <c r="AB16" i="4"/>
  <c r="AA16" i="4"/>
  <c r="Z16" i="4"/>
  <c r="Y16" i="4"/>
  <c r="X16" i="4"/>
  <c r="W16" i="4"/>
  <c r="V16" i="4"/>
  <c r="U16" i="4"/>
  <c r="S16" i="4"/>
  <c r="R16" i="4"/>
  <c r="Q16" i="4"/>
  <c r="P16" i="4"/>
  <c r="O16" i="4"/>
  <c r="N16" i="4"/>
  <c r="M16" i="4"/>
  <c r="L16" i="4"/>
  <c r="K16" i="4"/>
  <c r="J16" i="4"/>
  <c r="I16" i="4"/>
  <c r="H16" i="4"/>
  <c r="F16" i="4"/>
  <c r="T16" i="4" s="1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F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F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F13" i="4"/>
  <c r="AF12" i="4"/>
  <c r="AE12" i="4"/>
  <c r="AD12" i="4"/>
  <c r="AC12" i="4"/>
  <c r="AB12" i="4"/>
  <c r="AA12" i="4"/>
  <c r="Z12" i="4"/>
  <c r="Y12" i="4"/>
  <c r="X12" i="4"/>
  <c r="W12" i="4"/>
  <c r="V12" i="4"/>
  <c r="U12" i="4"/>
  <c r="S12" i="4"/>
  <c r="R12" i="4"/>
  <c r="Q12" i="4"/>
  <c r="P12" i="4"/>
  <c r="O12" i="4"/>
  <c r="N12" i="4"/>
  <c r="M12" i="4"/>
  <c r="L12" i="4"/>
  <c r="K12" i="4"/>
  <c r="J12" i="4"/>
  <c r="I12" i="4"/>
  <c r="H12" i="4"/>
  <c r="F12" i="4"/>
  <c r="T12" i="4" s="1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F11" i="4"/>
  <c r="AF10" i="4"/>
  <c r="AE10" i="4"/>
  <c r="AD10" i="4"/>
  <c r="AC10" i="4"/>
  <c r="AB10" i="4"/>
  <c r="AA10" i="4"/>
  <c r="Z10" i="4"/>
  <c r="Y10" i="4"/>
  <c r="X10" i="4"/>
  <c r="W10" i="4"/>
  <c r="V10" i="4"/>
  <c r="U10" i="4"/>
  <c r="S10" i="4"/>
  <c r="R10" i="4"/>
  <c r="Q10" i="4"/>
  <c r="P10" i="4"/>
  <c r="O10" i="4"/>
  <c r="N10" i="4"/>
  <c r="M10" i="4"/>
  <c r="L10" i="4"/>
  <c r="K10" i="4"/>
  <c r="J10" i="4"/>
  <c r="I10" i="4"/>
  <c r="H10" i="4"/>
  <c r="F10" i="4"/>
  <c r="T10" i="4" s="1"/>
  <c r="AF9" i="4"/>
  <c r="AE9" i="4"/>
  <c r="AD9" i="4"/>
  <c r="AC9" i="4"/>
  <c r="AB9" i="4"/>
  <c r="AA9" i="4"/>
  <c r="Z9" i="4"/>
  <c r="Y9" i="4"/>
  <c r="X9" i="4"/>
  <c r="W9" i="4"/>
  <c r="V9" i="4"/>
  <c r="U9" i="4"/>
  <c r="S9" i="4"/>
  <c r="R9" i="4"/>
  <c r="Q9" i="4"/>
  <c r="P9" i="4"/>
  <c r="O9" i="4"/>
  <c r="N9" i="4"/>
  <c r="M9" i="4"/>
  <c r="L9" i="4"/>
  <c r="K9" i="4"/>
  <c r="J9" i="4"/>
  <c r="I9" i="4"/>
  <c r="H9" i="4"/>
  <c r="F9" i="4"/>
  <c r="T9" i="4" s="1"/>
  <c r="AF8" i="4"/>
  <c r="AE8" i="4"/>
  <c r="AD8" i="4"/>
  <c r="AC8" i="4"/>
  <c r="AB8" i="4"/>
  <c r="AA8" i="4"/>
  <c r="Z8" i="4"/>
  <c r="Y8" i="4"/>
  <c r="X8" i="4"/>
  <c r="W8" i="4"/>
  <c r="V8" i="4"/>
  <c r="U8" i="4"/>
  <c r="S8" i="4"/>
  <c r="R8" i="4"/>
  <c r="Q8" i="4"/>
  <c r="P8" i="4"/>
  <c r="O8" i="4"/>
  <c r="N8" i="4"/>
  <c r="M8" i="4"/>
  <c r="L8" i="4"/>
  <c r="K8" i="4"/>
  <c r="J8" i="4"/>
  <c r="I8" i="4"/>
  <c r="H8" i="4"/>
  <c r="F8" i="4"/>
  <c r="T8" i="4" s="1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F7" i="4"/>
  <c r="AF6" i="4"/>
  <c r="AE6" i="4"/>
  <c r="AD6" i="4"/>
  <c r="AC6" i="4"/>
  <c r="AB6" i="4"/>
  <c r="AA6" i="4"/>
  <c r="Z6" i="4"/>
  <c r="Y6" i="4"/>
  <c r="X6" i="4"/>
  <c r="W6" i="4"/>
  <c r="V6" i="4"/>
  <c r="U6" i="4"/>
  <c r="S6" i="4"/>
  <c r="R6" i="4"/>
  <c r="Q6" i="4"/>
  <c r="P6" i="4"/>
  <c r="O6" i="4"/>
  <c r="N6" i="4"/>
  <c r="M6" i="4"/>
  <c r="L6" i="4"/>
  <c r="K6" i="4"/>
  <c r="J6" i="4"/>
  <c r="I6" i="4"/>
  <c r="H6" i="4"/>
  <c r="F6" i="4"/>
  <c r="T6" i="4" s="1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F5" i="4"/>
  <c r="AF4" i="4"/>
  <c r="AE4" i="4"/>
  <c r="AD4" i="4"/>
  <c r="AC4" i="4"/>
  <c r="AB4" i="4"/>
  <c r="AA4" i="4"/>
  <c r="Z4" i="4"/>
  <c r="Y4" i="4"/>
  <c r="X4" i="4"/>
  <c r="W4" i="4"/>
  <c r="W20" i="4" s="1"/>
  <c r="W24" i="4" s="1"/>
  <c r="V4" i="4"/>
  <c r="U4" i="4"/>
  <c r="S4" i="4"/>
  <c r="R4" i="4"/>
  <c r="Q4" i="4"/>
  <c r="P4" i="4"/>
  <c r="O4" i="4"/>
  <c r="N4" i="4"/>
  <c r="M4" i="4"/>
  <c r="L4" i="4"/>
  <c r="K4" i="4"/>
  <c r="J4" i="4"/>
  <c r="I4" i="4"/>
  <c r="H4" i="4"/>
  <c r="F4" i="4"/>
  <c r="T4" i="4" s="1"/>
  <c r="AF3" i="4"/>
  <c r="AF20" i="4" s="1"/>
  <c r="AE3" i="4"/>
  <c r="AE20" i="4" s="1"/>
  <c r="AD3" i="4"/>
  <c r="AC3" i="4"/>
  <c r="AB3" i="4"/>
  <c r="AA3" i="4"/>
  <c r="Z3" i="4"/>
  <c r="Y3" i="4"/>
  <c r="X3" i="4"/>
  <c r="X20" i="4" s="1"/>
  <c r="X24" i="4" s="1"/>
  <c r="W3" i="4"/>
  <c r="V3" i="4"/>
  <c r="U3" i="4"/>
  <c r="S3" i="4"/>
  <c r="R3" i="4"/>
  <c r="Q3" i="4"/>
  <c r="P3" i="4"/>
  <c r="O3" i="4"/>
  <c r="O20" i="4" s="1"/>
  <c r="N3" i="4"/>
  <c r="F3" i="4"/>
  <c r="T3" i="4" s="1"/>
  <c r="AE24" i="4" l="1"/>
  <c r="O24" i="4"/>
  <c r="Q20" i="4"/>
  <c r="Z20" i="4"/>
  <c r="Z24" i="4" s="1"/>
  <c r="S20" i="4"/>
  <c r="AB20" i="4"/>
  <c r="J20" i="4"/>
  <c r="J24" i="4" s="1"/>
  <c r="AA20" i="4"/>
  <c r="U20" i="4"/>
  <c r="U24" i="4" s="1"/>
  <c r="AC20" i="4"/>
  <c r="K20" i="4"/>
  <c r="K24" i="4" s="1"/>
  <c r="I20" i="4"/>
  <c r="I24" i="4" s="1"/>
  <c r="T20" i="4"/>
  <c r="T24" i="4" s="1"/>
  <c r="V20" i="4"/>
  <c r="V24" i="4" s="1"/>
  <c r="AD20" i="4"/>
  <c r="L20" i="4"/>
  <c r="L24" i="4" s="1"/>
  <c r="H20" i="4"/>
  <c r="H24" i="4" s="1"/>
  <c r="R20" i="4"/>
  <c r="N20" i="4"/>
  <c r="M20" i="4"/>
  <c r="M24" i="4" s="1"/>
  <c r="P20" i="4"/>
  <c r="Y20" i="4"/>
  <c r="Y24" i="4" s="1"/>
  <c r="F20" i="4"/>
  <c r="F24" i="4" s="1"/>
  <c r="AF24" i="4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F24" i="2"/>
  <c r="T21" i="2"/>
  <c r="AF20" i="2"/>
  <c r="AE20" i="2"/>
  <c r="AD20" i="2"/>
  <c r="AC20" i="2"/>
  <c r="AB20" i="2"/>
  <c r="AA20" i="2"/>
  <c r="Z20" i="2"/>
  <c r="Y20" i="2"/>
  <c r="X20" i="2"/>
  <c r="W20" i="2"/>
  <c r="V20" i="2"/>
  <c r="U20" i="2"/>
  <c r="S20" i="2"/>
  <c r="R20" i="2"/>
  <c r="Q20" i="2"/>
  <c r="P20" i="2"/>
  <c r="O20" i="2"/>
  <c r="N20" i="2"/>
  <c r="M20" i="2"/>
  <c r="L20" i="2"/>
  <c r="K20" i="2"/>
  <c r="J20" i="2"/>
  <c r="I20" i="2"/>
  <c r="H20" i="2"/>
  <c r="F20" i="2"/>
  <c r="T20" i="2" s="1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AF18" i="2"/>
  <c r="AE18" i="2"/>
  <c r="AD18" i="2"/>
  <c r="AC18" i="2"/>
  <c r="AB18" i="2"/>
  <c r="AA18" i="2"/>
  <c r="Z18" i="2"/>
  <c r="Y18" i="2"/>
  <c r="X18" i="2"/>
  <c r="W18" i="2"/>
  <c r="V18" i="2"/>
  <c r="U18" i="2"/>
  <c r="S18" i="2"/>
  <c r="R18" i="2"/>
  <c r="Q18" i="2"/>
  <c r="P18" i="2"/>
  <c r="O18" i="2"/>
  <c r="N18" i="2"/>
  <c r="M18" i="2"/>
  <c r="L18" i="2"/>
  <c r="K18" i="2"/>
  <c r="J18" i="2"/>
  <c r="I18" i="2"/>
  <c r="H18" i="2"/>
  <c r="F18" i="2"/>
  <c r="T18" i="2" s="1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F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F15" i="2"/>
  <c r="AF14" i="2"/>
  <c r="AE14" i="2"/>
  <c r="AD14" i="2"/>
  <c r="AC14" i="2"/>
  <c r="AB14" i="2"/>
  <c r="AA14" i="2"/>
  <c r="Z14" i="2"/>
  <c r="Y14" i="2"/>
  <c r="X14" i="2"/>
  <c r="W14" i="2"/>
  <c r="V14" i="2"/>
  <c r="U14" i="2"/>
  <c r="S14" i="2"/>
  <c r="R14" i="2"/>
  <c r="Q14" i="2"/>
  <c r="P14" i="2"/>
  <c r="O14" i="2"/>
  <c r="N14" i="2"/>
  <c r="M14" i="2"/>
  <c r="L14" i="2"/>
  <c r="K14" i="2"/>
  <c r="J14" i="2"/>
  <c r="I14" i="2"/>
  <c r="H14" i="2"/>
  <c r="F14" i="2"/>
  <c r="T14" i="2" s="1"/>
  <c r="AF13" i="2"/>
  <c r="AE13" i="2"/>
  <c r="AD13" i="2"/>
  <c r="AC13" i="2"/>
  <c r="AB13" i="2"/>
  <c r="AA13" i="2"/>
  <c r="Z13" i="2"/>
  <c r="Y13" i="2"/>
  <c r="X13" i="2"/>
  <c r="W13" i="2"/>
  <c r="V13" i="2"/>
  <c r="U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T13" i="2" s="1"/>
  <c r="AF12" i="2"/>
  <c r="AE12" i="2"/>
  <c r="AD12" i="2"/>
  <c r="AC12" i="2"/>
  <c r="AB12" i="2"/>
  <c r="AA12" i="2"/>
  <c r="Z12" i="2"/>
  <c r="Y12" i="2"/>
  <c r="X12" i="2"/>
  <c r="W12" i="2"/>
  <c r="V12" i="2"/>
  <c r="U12" i="2"/>
  <c r="S12" i="2"/>
  <c r="R12" i="2"/>
  <c r="Q12" i="2"/>
  <c r="P12" i="2"/>
  <c r="O12" i="2"/>
  <c r="N12" i="2"/>
  <c r="M12" i="2"/>
  <c r="L12" i="2"/>
  <c r="K12" i="2"/>
  <c r="J12" i="2"/>
  <c r="I12" i="2"/>
  <c r="H12" i="2"/>
  <c r="F12" i="2"/>
  <c r="T12" i="2" s="1"/>
  <c r="Z11" i="2"/>
  <c r="Y11" i="2"/>
  <c r="X11" i="2"/>
  <c r="W11" i="2"/>
  <c r="V11" i="2"/>
  <c r="U11" i="2"/>
  <c r="M11" i="2"/>
  <c r="L11" i="2"/>
  <c r="K11" i="2"/>
  <c r="J11" i="2"/>
  <c r="I11" i="2"/>
  <c r="H11" i="2"/>
  <c r="AF10" i="2"/>
  <c r="AE10" i="2"/>
  <c r="AD10" i="2"/>
  <c r="AC10" i="2"/>
  <c r="AB10" i="2"/>
  <c r="AA10" i="2"/>
  <c r="Z10" i="2"/>
  <c r="Y10" i="2"/>
  <c r="X10" i="2"/>
  <c r="W10" i="2"/>
  <c r="V10" i="2"/>
  <c r="U10" i="2"/>
  <c r="S10" i="2"/>
  <c r="R10" i="2"/>
  <c r="Q10" i="2"/>
  <c r="P10" i="2"/>
  <c r="O10" i="2"/>
  <c r="N10" i="2"/>
  <c r="M10" i="2"/>
  <c r="L10" i="2"/>
  <c r="K10" i="2"/>
  <c r="J10" i="2"/>
  <c r="I10" i="2"/>
  <c r="H10" i="2"/>
  <c r="F10" i="2"/>
  <c r="T10" i="2" s="1"/>
  <c r="AF9" i="2"/>
  <c r="AE9" i="2"/>
  <c r="AD9" i="2"/>
  <c r="AC9" i="2"/>
  <c r="AB9" i="2"/>
  <c r="AA9" i="2"/>
  <c r="Z9" i="2"/>
  <c r="Y9" i="2"/>
  <c r="X9" i="2"/>
  <c r="W9" i="2"/>
  <c r="V9" i="2"/>
  <c r="U9" i="2"/>
  <c r="S9" i="2"/>
  <c r="R9" i="2"/>
  <c r="Q9" i="2"/>
  <c r="P9" i="2"/>
  <c r="O9" i="2"/>
  <c r="N9" i="2"/>
  <c r="M9" i="2"/>
  <c r="L9" i="2"/>
  <c r="K9" i="2"/>
  <c r="J9" i="2"/>
  <c r="I9" i="2"/>
  <c r="H9" i="2"/>
  <c r="F9" i="2"/>
  <c r="T9" i="2" s="1"/>
  <c r="AF8" i="2"/>
  <c r="AE8" i="2"/>
  <c r="AD8" i="2"/>
  <c r="AC8" i="2"/>
  <c r="AB8" i="2"/>
  <c r="AA8" i="2"/>
  <c r="Z8" i="2"/>
  <c r="Y8" i="2"/>
  <c r="X8" i="2"/>
  <c r="W8" i="2"/>
  <c r="V8" i="2"/>
  <c r="U8" i="2"/>
  <c r="S8" i="2"/>
  <c r="R8" i="2"/>
  <c r="Q8" i="2"/>
  <c r="P8" i="2"/>
  <c r="O8" i="2"/>
  <c r="N8" i="2"/>
  <c r="M8" i="2"/>
  <c r="L8" i="2"/>
  <c r="K8" i="2"/>
  <c r="J8" i="2"/>
  <c r="I8" i="2"/>
  <c r="H8" i="2"/>
  <c r="F8" i="2"/>
  <c r="T8" i="2" s="1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F7" i="2"/>
  <c r="AF6" i="2"/>
  <c r="AE6" i="2"/>
  <c r="AD6" i="2"/>
  <c r="AC6" i="2"/>
  <c r="AB6" i="2"/>
  <c r="AA6" i="2"/>
  <c r="Z6" i="2"/>
  <c r="Y6" i="2"/>
  <c r="X6" i="2"/>
  <c r="W6" i="2"/>
  <c r="V6" i="2"/>
  <c r="U6" i="2"/>
  <c r="S6" i="2"/>
  <c r="R6" i="2"/>
  <c r="Q6" i="2"/>
  <c r="P6" i="2"/>
  <c r="O6" i="2"/>
  <c r="N6" i="2"/>
  <c r="M6" i="2"/>
  <c r="L6" i="2"/>
  <c r="K6" i="2"/>
  <c r="J6" i="2"/>
  <c r="I6" i="2"/>
  <c r="H6" i="2"/>
  <c r="F6" i="2"/>
  <c r="T6" i="2" s="1"/>
  <c r="AF5" i="2"/>
  <c r="AE5" i="2"/>
  <c r="AD5" i="2"/>
  <c r="AC5" i="2"/>
  <c r="AB5" i="2"/>
  <c r="AA5" i="2"/>
  <c r="Z5" i="2"/>
  <c r="Y5" i="2"/>
  <c r="X5" i="2"/>
  <c r="W5" i="2"/>
  <c r="V5" i="2"/>
  <c r="U5" i="2"/>
  <c r="S5" i="2"/>
  <c r="R5" i="2"/>
  <c r="Q5" i="2"/>
  <c r="P5" i="2"/>
  <c r="O5" i="2"/>
  <c r="N5" i="2"/>
  <c r="F5" i="2"/>
  <c r="T5" i="2" s="1"/>
  <c r="S24" i="4" l="1"/>
  <c r="S28" i="4"/>
  <c r="N24" i="4"/>
  <c r="N28" i="4"/>
  <c r="Q24" i="4"/>
  <c r="Q28" i="4"/>
  <c r="P24" i="4"/>
  <c r="P28" i="4"/>
  <c r="R24" i="4"/>
  <c r="R28" i="4"/>
  <c r="AC24" i="4"/>
  <c r="AC28" i="4"/>
  <c r="AF28" i="4"/>
  <c r="O28" i="4"/>
  <c r="AA24" i="4"/>
  <c r="AA28" i="4"/>
  <c r="AD24" i="4"/>
  <c r="AD28" i="4"/>
  <c r="AE28" i="4"/>
  <c r="AB24" i="4"/>
  <c r="AB28" i="4"/>
  <c r="AE17" i="2" l="1"/>
  <c r="P17" i="2"/>
  <c r="V17" i="2"/>
  <c r="V22" i="2" s="1"/>
  <c r="V26" i="2" s="1"/>
  <c r="AD17" i="2"/>
  <c r="O17" i="2"/>
  <c r="W17" i="2"/>
  <c r="W22" i="2" s="1"/>
  <c r="W26" i="2" s="1"/>
  <c r="AC17" i="2"/>
  <c r="N17" i="2"/>
  <c r="X17" i="2"/>
  <c r="X22" i="2" s="1"/>
  <c r="X26" i="2" s="1"/>
  <c r="AB17" i="2"/>
  <c r="I17" i="2"/>
  <c r="I22" i="2" s="1"/>
  <c r="I26" i="2" s="1"/>
  <c r="Y17" i="2"/>
  <c r="Y22" i="2" s="1"/>
  <c r="Y26" i="2" s="1"/>
  <c r="AA17" i="2"/>
  <c r="J17" i="2"/>
  <c r="J22" i="2" s="1"/>
  <c r="J26" i="2" s="1"/>
  <c r="Z17" i="2"/>
  <c r="Z22" i="2" s="1"/>
  <c r="Z26" i="2" s="1"/>
  <c r="S17" i="2"/>
  <c r="K17" i="2"/>
  <c r="K22" i="2" s="1"/>
  <c r="K26" i="2" s="1"/>
  <c r="F17" i="2"/>
  <c r="R17" i="2"/>
  <c r="L17" i="2"/>
  <c r="L22" i="2" s="1"/>
  <c r="L26" i="2" s="1"/>
  <c r="AF17" i="2"/>
  <c r="Q17" i="2"/>
  <c r="M17" i="2"/>
  <c r="M22" i="2" s="1"/>
  <c r="M26" i="2" s="1"/>
  <c r="T17" i="2" l="1"/>
  <c r="U17" i="2"/>
  <c r="U22" i="2" s="1"/>
  <c r="U26" i="2" s="1"/>
  <c r="H17" i="2"/>
  <c r="H22" i="2" s="1"/>
  <c r="H26" i="2" s="1"/>
  <c r="AD11" i="2" l="1"/>
  <c r="AD22" i="2" s="1"/>
  <c r="AD26" i="2" s="1"/>
  <c r="AE11" i="2"/>
  <c r="AE22" i="2" s="1"/>
  <c r="AE26" i="2" s="1"/>
  <c r="F11" i="2"/>
  <c r="AB11" i="2"/>
  <c r="AB22" i="2" s="1"/>
  <c r="AB26" i="2" s="1"/>
  <c r="P11" i="2"/>
  <c r="P22" i="2" s="1"/>
  <c r="P26" i="2" s="1"/>
  <c r="AC11" i="2"/>
  <c r="AC22" i="2" s="1"/>
  <c r="AC26" i="2" s="1"/>
  <c r="O11" i="2"/>
  <c r="O22" i="2" s="1"/>
  <c r="O26" i="2" s="1"/>
  <c r="S11" i="2" l="1"/>
  <c r="S22" i="2" s="1"/>
  <c r="S26" i="2" s="1"/>
  <c r="T11" i="2"/>
  <c r="T22" i="2" s="1"/>
  <c r="T26" i="2" s="1"/>
  <c r="F22" i="2"/>
  <c r="F26" i="2" s="1"/>
  <c r="AA11" i="2"/>
  <c r="AA22" i="2" s="1"/>
  <c r="AA26" i="2" s="1"/>
  <c r="N11" i="2"/>
  <c r="N22" i="2" s="1"/>
  <c r="N26" i="2" s="1"/>
  <c r="R11" i="2"/>
  <c r="R22" i="2" s="1"/>
  <c r="R26" i="2" s="1"/>
  <c r="Q11" i="2"/>
  <c r="Q22" i="2" s="1"/>
  <c r="Q26" i="2" s="1"/>
  <c r="AF11" i="2" l="1"/>
  <c r="AF22" i="2" s="1"/>
  <c r="AF26" i="2" l="1"/>
  <c r="AF29" i="2"/>
</calcChain>
</file>

<file path=xl/sharedStrings.xml><?xml version="1.0" encoding="utf-8"?>
<sst xmlns="http://schemas.openxmlformats.org/spreadsheetml/2006/main" count="128" uniqueCount="56">
  <si>
    <t>1er niveau administratif</t>
  </si>
  <si>
    <r>
      <t>2</t>
    </r>
    <r>
      <rPr>
        <vertAlign val="superscript"/>
        <sz val="10"/>
        <color theme="1"/>
        <rFont val="Calibri"/>
        <family val="2"/>
        <scheme val="minor"/>
      </rPr>
      <t>ème</t>
    </r>
    <r>
      <rPr>
        <sz val="10"/>
        <color theme="1"/>
        <rFont val="Calibri"/>
        <family val="2"/>
        <scheme val="minor"/>
      </rPr>
      <t xml:space="preserve"> niveau administratif</t>
    </r>
  </si>
  <si>
    <r>
      <t>3</t>
    </r>
    <r>
      <rPr>
        <vertAlign val="superscript"/>
        <sz val="10"/>
        <color theme="1"/>
        <rFont val="Calibri"/>
        <family val="2"/>
        <scheme val="minor"/>
      </rPr>
      <t>ème</t>
    </r>
    <r>
      <rPr>
        <sz val="10"/>
        <color theme="1"/>
        <rFont val="Calibri"/>
        <family val="2"/>
        <scheme val="minor"/>
      </rPr>
      <t xml:space="preserve"> niveau administratif</t>
    </r>
  </si>
  <si>
    <t>Geocode</t>
  </si>
  <si>
    <t>Date du cycle</t>
  </si>
  <si>
    <t>Protocole d'analyse</t>
  </si>
  <si>
    <t>SITUATION COURANTE</t>
  </si>
  <si>
    <t>SITUATION PROJETEE</t>
  </si>
  <si>
    <t xml:space="preserve">Nombre de zones par phase en situation courante </t>
  </si>
  <si>
    <t>Population totale en Ph 1</t>
  </si>
  <si>
    <t>Population totale en Ph 2</t>
  </si>
  <si>
    <t>Population totale en Ph 3</t>
  </si>
  <si>
    <t>Population totale en Ph 4</t>
  </si>
  <si>
    <t>Population totale en Ph 5</t>
  </si>
  <si>
    <t>Population totale en Ph 3 à 5</t>
  </si>
  <si>
    <t>Population analysée</t>
  </si>
  <si>
    <t>Nombre de zones par phase en situation projetée</t>
  </si>
  <si>
    <t>Population totale en Phase 1</t>
  </si>
  <si>
    <t>Population totale en Phase 2</t>
  </si>
  <si>
    <t>Population totale en Phase 3</t>
  </si>
  <si>
    <t>Population totale en Phase 4</t>
  </si>
  <si>
    <t>Population totale en Phase 5</t>
  </si>
  <si>
    <t>Population totale en Phase 3 à 5</t>
  </si>
  <si>
    <t>mars - mai 2021</t>
  </si>
  <si>
    <t>projetée</t>
  </si>
  <si>
    <t>Juin - août 2021</t>
  </si>
  <si>
    <t>Pays</t>
  </si>
  <si>
    <t>Population totale</t>
  </si>
  <si>
    <t># zones analysées</t>
  </si>
  <si>
    <t>Ph 1</t>
  </si>
  <si>
    <t>Ph 2</t>
  </si>
  <si>
    <t>Ph 3</t>
  </si>
  <si>
    <t>Ph 4</t>
  </si>
  <si>
    <t>Ph 5</t>
  </si>
  <si>
    <t>Bénin</t>
  </si>
  <si>
    <t>Burkina Faso</t>
  </si>
  <si>
    <t>Hauts-Bassins</t>
  </si>
  <si>
    <t>Cote d'Ivoire</t>
  </si>
  <si>
    <t>Gambie</t>
  </si>
  <si>
    <t>Guinée</t>
  </si>
  <si>
    <t>Guinée Bissau</t>
  </si>
  <si>
    <t>Ghana</t>
  </si>
  <si>
    <t>Libéria</t>
  </si>
  <si>
    <t>Mauritanie</t>
  </si>
  <si>
    <t>Mali</t>
  </si>
  <si>
    <t>Niger</t>
  </si>
  <si>
    <t>Nigéria</t>
  </si>
  <si>
    <t>Sénégal</t>
  </si>
  <si>
    <t>Sierra Léone</t>
  </si>
  <si>
    <t>Tchad</t>
  </si>
  <si>
    <t>Togo</t>
  </si>
  <si>
    <t>Total</t>
  </si>
  <si>
    <t>Cameroun</t>
  </si>
  <si>
    <t>Total SAO et CMR</t>
  </si>
  <si>
    <t>SAO</t>
  </si>
  <si>
    <t>SAO+CMR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</si>
</sst>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[$-40C]d\-mmm\-yyyy;@"/>
    <numFmt numFmtId="166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CDFACD"/>
        <bgColor indexed="64"/>
      </patternFill>
    </fill>
    <fill>
      <patternFill patternType="solid">
        <fgColor rgb="FFFAE61E"/>
        <bgColor indexed="64"/>
      </patternFill>
    </fill>
    <fill>
      <patternFill patternType="solid">
        <fgColor rgb="FFE67800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DFACD"/>
        <bgColor rgb="FF000000"/>
      </patternFill>
    </fill>
    <fill>
      <patternFill patternType="solid">
        <fgColor rgb="FFFAE61E"/>
        <bgColor rgb="FF000000"/>
      </patternFill>
    </fill>
    <fill>
      <patternFill patternType="solid">
        <fgColor rgb="FFE678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640000"/>
        <bgColor rgb="FF000000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2F2F2"/>
      </right>
      <top/>
      <bottom/>
      <diagonal/>
    </border>
    <border>
      <left style="thick">
        <color rgb="FFF2F2F2"/>
      </left>
      <right/>
      <top/>
      <bottom/>
      <diagonal/>
    </border>
    <border>
      <left/>
      <right/>
      <top/>
      <bottom style="mediumDashed">
        <color rgb="FFD9D9D9"/>
      </bottom>
      <diagonal/>
    </border>
    <border>
      <left/>
      <right style="mediumDashed">
        <color rgb="FFC2D69B"/>
      </right>
      <top/>
      <bottom style="mediumDashed">
        <color rgb="FFD9D9D9"/>
      </bottom>
      <diagonal/>
    </border>
    <border>
      <left style="mediumDashed">
        <color rgb="FFC2D69B"/>
      </left>
      <right/>
      <top/>
      <bottom style="mediumDashed">
        <color rgb="FFD9D9D9"/>
      </bottom>
      <diagonal/>
    </border>
    <border>
      <left style="thick">
        <color rgb="FFF2F2F2"/>
      </left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/>
      <top style="mediumDashed">
        <color rgb="FFD9D9D9"/>
      </top>
      <bottom/>
      <diagonal/>
    </border>
    <border>
      <left/>
      <right/>
      <top style="mediumDashed">
        <color rgb="FFD9D9D9"/>
      </top>
      <bottom/>
      <diagonal/>
    </border>
    <border>
      <left/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 style="mediumDashed">
        <color rgb="FFC2D69B"/>
      </right>
      <top style="mediumDashed">
        <color rgb="FFD9D9D9"/>
      </top>
      <bottom/>
      <diagonal/>
    </border>
    <border>
      <left/>
      <right style="thick">
        <color rgb="FFD9D9D9"/>
      </right>
      <top/>
      <bottom/>
      <diagonal/>
    </border>
    <border>
      <left style="thick">
        <color rgb="FFD9D9D9"/>
      </left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/>
      <top/>
      <bottom/>
      <diagonal/>
    </border>
    <border>
      <left style="thick">
        <color rgb="FFD9D9D9"/>
      </left>
      <right style="mediumDashed">
        <color rgb="FFC2D69B"/>
      </right>
      <top/>
      <bottom/>
      <diagonal/>
    </border>
    <border>
      <left style="thick">
        <color rgb="FFD9D9D9"/>
      </left>
      <right style="thick">
        <color rgb="FFD9D9D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ed">
        <color rgb="FFC2D69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wrapText="1"/>
    </xf>
    <xf numFmtId="0" fontId="6" fillId="3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/>
    <xf numFmtId="164" fontId="9" fillId="0" borderId="19" xfId="1" applyNumberFormat="1" applyFont="1" applyFill="1" applyBorder="1" applyAlignment="1">
      <alignment horizontal="center" vertical="center" wrapText="1"/>
    </xf>
    <xf numFmtId="164" fontId="10" fillId="0" borderId="19" xfId="1" applyNumberFormat="1" applyFont="1" applyFill="1" applyBorder="1" applyAlignment="1">
      <alignment vertical="center" wrapText="1"/>
    </xf>
    <xf numFmtId="164" fontId="10" fillId="0" borderId="19" xfId="1" applyNumberFormat="1" applyFont="1" applyFill="1" applyBorder="1" applyAlignment="1">
      <alignment horizontal="center" vertical="center" wrapText="1"/>
    </xf>
    <xf numFmtId="164" fontId="11" fillId="11" borderId="19" xfId="1" applyNumberFormat="1" applyFont="1" applyFill="1" applyBorder="1" applyAlignment="1">
      <alignment horizontal="center" vertical="center" wrapText="1"/>
    </xf>
    <xf numFmtId="164" fontId="10" fillId="0" borderId="19" xfId="1" applyNumberFormat="1" applyFont="1" applyFill="1" applyBorder="1" applyAlignment="1">
      <alignment horizontal="center"/>
    </xf>
    <xf numFmtId="164" fontId="12" fillId="12" borderId="19" xfId="1" applyNumberFormat="1" applyFont="1" applyFill="1" applyBorder="1" applyAlignment="1">
      <alignment horizontal="center" vertical="center" wrapText="1"/>
    </xf>
    <xf numFmtId="164" fontId="12" fillId="13" borderId="19" xfId="1" applyNumberFormat="1" applyFont="1" applyFill="1" applyBorder="1" applyAlignment="1">
      <alignment horizontal="center" vertical="center" wrapText="1"/>
    </xf>
    <xf numFmtId="164" fontId="13" fillId="14" borderId="19" xfId="1" applyNumberFormat="1" applyFont="1" applyFill="1" applyBorder="1" applyAlignment="1">
      <alignment horizontal="center" vertical="center" wrapText="1"/>
    </xf>
    <xf numFmtId="164" fontId="14" fillId="15" borderId="19" xfId="1" applyNumberFormat="1" applyFont="1" applyFill="1" applyBorder="1" applyAlignment="1">
      <alignment horizontal="center" vertical="center" wrapText="1"/>
    </xf>
    <xf numFmtId="164" fontId="15" fillId="16" borderId="19" xfId="1" applyNumberFormat="1" applyFont="1" applyFill="1" applyBorder="1" applyAlignment="1">
      <alignment horizontal="center" vertical="center" wrapText="1"/>
    </xf>
    <xf numFmtId="164" fontId="16" fillId="0" borderId="19" xfId="1" applyNumberFormat="1" applyFont="1" applyFill="1" applyBorder="1" applyAlignment="1">
      <alignment vertical="center" wrapText="1"/>
    </xf>
    <xf numFmtId="0" fontId="10" fillId="0" borderId="19" xfId="0" applyFont="1" applyFill="1" applyBorder="1" applyAlignment="1">
      <alignment horizontal="center"/>
    </xf>
    <xf numFmtId="164" fontId="18" fillId="0" borderId="19" xfId="1" applyNumberFormat="1" applyFont="1" applyFill="1" applyBorder="1" applyAlignment="1">
      <alignment vertical="center" wrapText="1"/>
    </xf>
    <xf numFmtId="164" fontId="10" fillId="0" borderId="0" xfId="1" applyNumberFormat="1" applyFont="1" applyFill="1" applyBorder="1"/>
    <xf numFmtId="164" fontId="0" fillId="0" borderId="0" xfId="1" applyNumberFormat="1" applyFont="1"/>
    <xf numFmtId="0" fontId="9" fillId="0" borderId="19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vertical="center" wrapText="1"/>
    </xf>
    <xf numFmtId="165" fontId="10" fillId="0" borderId="19" xfId="0" applyNumberFormat="1" applyFont="1" applyFill="1" applyBorder="1" applyAlignment="1">
      <alignment vertical="center" wrapText="1"/>
    </xf>
    <xf numFmtId="3" fontId="10" fillId="0" borderId="19" xfId="0" applyNumberFormat="1" applyFont="1" applyFill="1" applyBorder="1" applyAlignment="1">
      <alignment horizontal="center" vertical="center" wrapText="1"/>
    </xf>
    <xf numFmtId="3" fontId="11" fillId="11" borderId="19" xfId="0" applyNumberFormat="1" applyFont="1" applyFill="1" applyBorder="1" applyAlignment="1">
      <alignment horizontal="center" vertical="center" wrapText="1"/>
    </xf>
    <xf numFmtId="1" fontId="10" fillId="0" borderId="19" xfId="0" applyNumberFormat="1" applyFont="1" applyFill="1" applyBorder="1" applyAlignment="1">
      <alignment horizontal="center"/>
    </xf>
    <xf numFmtId="1" fontId="12" fillId="12" borderId="19" xfId="2" applyNumberFormat="1" applyFont="1" applyFill="1" applyBorder="1" applyAlignment="1">
      <alignment horizontal="center" vertical="center" wrapText="1"/>
    </xf>
    <xf numFmtId="1" fontId="12" fillId="13" borderId="19" xfId="2" applyNumberFormat="1" applyFont="1" applyFill="1" applyBorder="1" applyAlignment="1">
      <alignment horizontal="center" vertical="center" wrapText="1"/>
    </xf>
    <xf numFmtId="1" fontId="13" fillId="14" borderId="19" xfId="2" applyNumberFormat="1" applyFont="1" applyFill="1" applyBorder="1" applyAlignment="1">
      <alignment horizontal="center" vertical="center" wrapText="1"/>
    </xf>
    <xf numFmtId="1" fontId="14" fillId="15" borderId="19" xfId="0" applyNumberFormat="1" applyFont="1" applyFill="1" applyBorder="1" applyAlignment="1">
      <alignment horizontal="center" vertical="center" wrapText="1"/>
    </xf>
    <xf numFmtId="1" fontId="15" fillId="16" borderId="19" xfId="2" applyNumberFormat="1" applyFont="1" applyFill="1" applyBorder="1" applyAlignment="1">
      <alignment horizontal="center" vertical="center" wrapText="1"/>
    </xf>
    <xf numFmtId="164" fontId="10" fillId="0" borderId="19" xfId="0" applyNumberFormat="1" applyFont="1" applyFill="1" applyBorder="1" applyAlignment="1">
      <alignment vertical="center" wrapText="1"/>
    </xf>
    <xf numFmtId="0" fontId="10" fillId="0" borderId="0" xfId="0" applyFont="1" applyFill="1" applyBorder="1"/>
    <xf numFmtId="3" fontId="11" fillId="0" borderId="19" xfId="0" applyNumberFormat="1" applyFont="1" applyFill="1" applyBorder="1" applyAlignment="1">
      <alignment horizontal="center" vertical="center" wrapText="1"/>
    </xf>
    <xf numFmtId="9" fontId="12" fillId="0" borderId="19" xfId="2" applyFont="1" applyFill="1" applyBorder="1" applyAlignment="1">
      <alignment horizontal="center" vertical="center" wrapText="1"/>
    </xf>
    <xf numFmtId="9" fontId="13" fillId="0" borderId="19" xfId="2" applyFont="1" applyFill="1" applyBorder="1" applyAlignment="1">
      <alignment horizontal="center" vertical="center" wrapText="1"/>
    </xf>
    <xf numFmtId="9" fontId="14" fillId="0" borderId="19" xfId="0" applyNumberFormat="1" applyFont="1" applyFill="1" applyBorder="1" applyAlignment="1">
      <alignment horizontal="center" vertical="center" wrapText="1"/>
    </xf>
    <xf numFmtId="9" fontId="15" fillId="0" borderId="19" xfId="2" applyFont="1" applyFill="1" applyBorder="1" applyAlignment="1">
      <alignment horizontal="center" vertical="center" wrapText="1"/>
    </xf>
    <xf numFmtId="0" fontId="0" fillId="0" borderId="0" xfId="0" applyFill="1"/>
    <xf numFmtId="0" fontId="16" fillId="0" borderId="19" xfId="0" applyFont="1" applyFill="1" applyBorder="1" applyAlignment="1">
      <alignment vertical="center" wrapText="1"/>
    </xf>
    <xf numFmtId="165" fontId="16" fillId="0" borderId="19" xfId="0" applyNumberFormat="1" applyFont="1" applyFill="1" applyBorder="1" applyAlignment="1">
      <alignment vertical="center" wrapText="1"/>
    </xf>
    <xf numFmtId="3" fontId="16" fillId="0" borderId="19" xfId="0" applyNumberFormat="1" applyFont="1" applyFill="1" applyBorder="1" applyAlignment="1">
      <alignment horizontal="center" vertical="center" wrapText="1"/>
    </xf>
    <xf numFmtId="3" fontId="19" fillId="11" borderId="19" xfId="0" applyNumberFormat="1" applyFont="1" applyFill="1" applyBorder="1" applyAlignment="1">
      <alignment horizontal="center" vertical="center" wrapText="1"/>
    </xf>
    <xf numFmtId="1" fontId="16" fillId="0" borderId="19" xfId="0" applyNumberFormat="1" applyFont="1" applyFill="1" applyBorder="1" applyAlignment="1">
      <alignment horizontal="center"/>
    </xf>
    <xf numFmtId="1" fontId="20" fillId="14" borderId="19" xfId="2" applyNumberFormat="1" applyFont="1" applyFill="1" applyBorder="1" applyAlignment="1">
      <alignment horizontal="center" vertical="center" wrapText="1"/>
    </xf>
    <xf numFmtId="1" fontId="15" fillId="15" borderId="19" xfId="0" applyNumberFormat="1" applyFont="1" applyFill="1" applyBorder="1" applyAlignment="1">
      <alignment horizontal="center" vertical="center" wrapText="1"/>
    </xf>
    <xf numFmtId="164" fontId="16" fillId="0" borderId="19" xfId="0" applyNumberFormat="1" applyFont="1" applyFill="1" applyBorder="1" applyAlignment="1">
      <alignment vertical="center" wrapText="1"/>
    </xf>
    <xf numFmtId="0" fontId="16" fillId="0" borderId="19" xfId="0" applyFont="1" applyFill="1" applyBorder="1" applyAlignment="1">
      <alignment horizontal="center"/>
    </xf>
    <xf numFmtId="0" fontId="16" fillId="0" borderId="0" xfId="0" applyFont="1" applyFill="1" applyBorder="1"/>
    <xf numFmtId="0" fontId="0" fillId="0" borderId="19" xfId="0" applyFill="1" applyBorder="1"/>
    <xf numFmtId="0" fontId="0" fillId="0" borderId="19" xfId="0" applyBorder="1"/>
    <xf numFmtId="0" fontId="0" fillId="0" borderId="19" xfId="0" applyBorder="1" applyAlignment="1">
      <alignment horizontal="center"/>
    </xf>
    <xf numFmtId="3" fontId="21" fillId="0" borderId="19" xfId="0" applyNumberFormat="1" applyFont="1" applyBorder="1"/>
    <xf numFmtId="0" fontId="2" fillId="0" borderId="19" xfId="0" applyFon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4" borderId="12" xfId="0" applyFont="1" applyFill="1" applyBorder="1" applyAlignment="1">
      <alignment horizontal="center" wrapText="1"/>
    </xf>
    <xf numFmtId="0" fontId="6" fillId="4" borderId="8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0" fontId="6" fillId="3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12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6" fillId="3" borderId="15" xfId="0" applyFont="1" applyFill="1" applyBorder="1" applyAlignment="1">
      <alignment horizontal="center" wrapText="1"/>
    </xf>
    <xf numFmtId="0" fontId="6" fillId="4" borderId="14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12" xfId="0" applyFont="1" applyFill="1" applyBorder="1" applyAlignment="1">
      <alignment horizontal="center" wrapText="1"/>
    </xf>
    <xf numFmtId="0" fontId="7" fillId="6" borderId="17" xfId="0" applyFont="1" applyFill="1" applyBorder="1" applyAlignment="1">
      <alignment horizontal="center" wrapText="1"/>
    </xf>
    <xf numFmtId="0" fontId="7" fillId="7" borderId="17" xfId="0" applyFont="1" applyFill="1" applyBorder="1" applyAlignment="1">
      <alignment horizontal="center" wrapText="1"/>
    </xf>
    <xf numFmtId="0" fontId="7" fillId="8" borderId="17" xfId="0" applyFont="1" applyFill="1" applyBorder="1" applyAlignment="1">
      <alignment horizontal="center" wrapText="1"/>
    </xf>
    <xf numFmtId="0" fontId="8" fillId="9" borderId="17" xfId="0" applyFont="1" applyFill="1" applyBorder="1" applyAlignment="1">
      <alignment horizontal="center" wrapText="1"/>
    </xf>
    <xf numFmtId="0" fontId="8" fillId="10" borderId="17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164" fontId="12" fillId="12" borderId="19" xfId="1" applyNumberFormat="1" applyFont="1" applyFill="1" applyBorder="1" applyAlignment="1">
      <alignment horizontal="center" wrapText="1"/>
    </xf>
    <xf numFmtId="164" fontId="12" fillId="13" borderId="19" xfId="1" applyNumberFormat="1" applyFont="1" applyFill="1" applyBorder="1" applyAlignment="1">
      <alignment horizontal="center" wrapText="1"/>
    </xf>
    <xf numFmtId="164" fontId="13" fillId="14" borderId="19" xfId="1" applyNumberFormat="1" applyFont="1" applyFill="1" applyBorder="1" applyAlignment="1">
      <alignment horizontal="center" wrapText="1"/>
    </xf>
    <xf numFmtId="164" fontId="14" fillId="15" borderId="19" xfId="1" applyNumberFormat="1" applyFont="1" applyFill="1" applyBorder="1" applyAlignment="1">
      <alignment horizontal="center" wrapText="1"/>
    </xf>
    <xf numFmtId="164" fontId="15" fillId="16" borderId="19" xfId="1" applyNumberFormat="1" applyFont="1" applyFill="1" applyBorder="1" applyAlignment="1">
      <alignment horizontal="center" wrapText="1"/>
    </xf>
    <xf numFmtId="164" fontId="10" fillId="0" borderId="19" xfId="1" applyNumberFormat="1" applyFont="1" applyFill="1" applyBorder="1" applyAlignment="1">
      <alignment horizontal="center" wrapText="1"/>
    </xf>
    <xf numFmtId="164" fontId="17" fillId="0" borderId="19" xfId="1" applyNumberFormat="1" applyFont="1" applyFill="1" applyBorder="1" applyAlignment="1">
      <alignment horizontal="center" wrapText="1"/>
    </xf>
    <xf numFmtId="1" fontId="12" fillId="12" borderId="19" xfId="2" applyNumberFormat="1" applyFont="1" applyFill="1" applyBorder="1" applyAlignment="1">
      <alignment horizontal="center" wrapText="1"/>
    </xf>
    <xf numFmtId="1" fontId="12" fillId="13" borderId="19" xfId="2" applyNumberFormat="1" applyFont="1" applyFill="1" applyBorder="1" applyAlignment="1">
      <alignment horizontal="center" wrapText="1"/>
    </xf>
    <xf numFmtId="1" fontId="13" fillId="14" borderId="19" xfId="2" applyNumberFormat="1" applyFont="1" applyFill="1" applyBorder="1" applyAlignment="1">
      <alignment horizontal="center" wrapText="1"/>
    </xf>
    <xf numFmtId="1" fontId="14" fillId="15" borderId="19" xfId="0" applyNumberFormat="1" applyFont="1" applyFill="1" applyBorder="1" applyAlignment="1">
      <alignment horizontal="center" wrapText="1"/>
    </xf>
    <xf numFmtId="1" fontId="15" fillId="16" borderId="19" xfId="2" applyNumberFormat="1" applyFont="1" applyFill="1" applyBorder="1" applyAlignment="1">
      <alignment horizontal="center" wrapText="1"/>
    </xf>
    <xf numFmtId="164" fontId="10" fillId="0" borderId="19" xfId="0" applyNumberFormat="1" applyFont="1" applyFill="1" applyBorder="1" applyAlignment="1">
      <alignment horizontal="center" wrapText="1"/>
    </xf>
    <xf numFmtId="164" fontId="18" fillId="0" borderId="19" xfId="1" applyNumberFormat="1" applyFont="1" applyFill="1" applyBorder="1" applyAlignment="1">
      <alignment horizontal="center" wrapText="1"/>
    </xf>
    <xf numFmtId="9" fontId="12" fillId="0" borderId="19" xfId="2" applyFont="1" applyFill="1" applyBorder="1" applyAlignment="1">
      <alignment horizontal="center" wrapText="1"/>
    </xf>
    <xf numFmtId="9" fontId="13" fillId="0" borderId="19" xfId="2" applyFont="1" applyFill="1" applyBorder="1" applyAlignment="1">
      <alignment horizontal="center" wrapText="1"/>
    </xf>
    <xf numFmtId="9" fontId="14" fillId="0" borderId="19" xfId="0" applyNumberFormat="1" applyFont="1" applyFill="1" applyBorder="1" applyAlignment="1">
      <alignment horizontal="center" wrapText="1"/>
    </xf>
    <xf numFmtId="9" fontId="15" fillId="0" borderId="19" xfId="2" applyFont="1" applyFill="1" applyBorder="1" applyAlignment="1">
      <alignment horizontal="center" wrapText="1"/>
    </xf>
    <xf numFmtId="1" fontId="20" fillId="14" borderId="19" xfId="2" applyNumberFormat="1" applyFont="1" applyFill="1" applyBorder="1" applyAlignment="1">
      <alignment horizontal="center" wrapText="1"/>
    </xf>
    <xf numFmtId="1" fontId="15" fillId="15" borderId="19" xfId="0" applyNumberFormat="1" applyFont="1" applyFill="1" applyBorder="1" applyAlignment="1">
      <alignment horizontal="center" wrapText="1"/>
    </xf>
    <xf numFmtId="164" fontId="16" fillId="0" borderId="19" xfId="1" applyNumberFormat="1" applyFont="1" applyFill="1" applyBorder="1" applyAlignment="1">
      <alignment horizontal="center" wrapText="1"/>
    </xf>
    <xf numFmtId="164" fontId="16" fillId="0" borderId="19" xfId="0" applyNumberFormat="1" applyFont="1" applyFill="1" applyBorder="1" applyAlignment="1">
      <alignment horizontal="center" wrapText="1"/>
    </xf>
    <xf numFmtId="3" fontId="21" fillId="0" borderId="19" xfId="0" applyNumberFormat="1" applyFont="1" applyBorder="1" applyAlignment="1">
      <alignment horizontal="center"/>
    </xf>
    <xf numFmtId="164" fontId="22" fillId="0" borderId="19" xfId="1" applyNumberFormat="1" applyFont="1" applyFill="1" applyBorder="1" applyAlignment="1">
      <alignment horizontal="center" vertical="center" wrapText="1"/>
    </xf>
    <xf numFmtId="166" fontId="2" fillId="0" borderId="0" xfId="2" applyNumberFormat="1" applyFont="1" applyAlignment="1">
      <alignment horizontal="center" vertical="center"/>
    </xf>
    <xf numFmtId="166" fontId="2" fillId="0" borderId="0" xfId="2" applyNumberFormat="1" applyFont="1" applyAlignment="1">
      <alignment horizontal="center"/>
    </xf>
    <xf numFmtId="0" fontId="6" fillId="5" borderId="11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9" fillId="17" borderId="19" xfId="0" applyFont="1" applyFill="1" applyBorder="1" applyAlignment="1">
      <alignment horizontal="center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86"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-Tableau%204-SAO-CMR%20mar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s-mars21 (3)"/>
      <sheetName val="Synthèse-Nov20"/>
      <sheetName val="Synthèse-mars21"/>
      <sheetName val="BF-mars21"/>
      <sheetName val="BN-nov20"/>
      <sheetName val="CMR-mars21"/>
      <sheetName val="CI-mars21"/>
      <sheetName val="GB-mars21"/>
      <sheetName val="GE-mars21"/>
      <sheetName val="GH-mars21"/>
      <sheetName val="GN-Déc20"/>
      <sheetName val="LB-mars21"/>
      <sheetName val="ML-mars21"/>
      <sheetName val="MR-mars21"/>
      <sheetName val="NE-mars21"/>
      <sheetName val="NG-mars21"/>
      <sheetName val="SN-mars21"/>
      <sheetName val="SL-mars21"/>
      <sheetName val="TD-mars21"/>
      <sheetName val="TG-mars21"/>
    </sheetNames>
    <sheetDataSet>
      <sheetData sheetId="0"/>
      <sheetData sheetId="1"/>
      <sheetData sheetId="2"/>
      <sheetData sheetId="3">
        <row r="50">
          <cell r="F50">
            <v>21706163.294491712</v>
          </cell>
          <cell r="N50">
            <v>15884068.240388989</v>
          </cell>
          <cell r="O50">
            <v>3745776.0924206283</v>
          </cell>
          <cell r="P50">
            <v>1898954.9099253495</v>
          </cell>
          <cell r="Q50">
            <v>177364.05175674902</v>
          </cell>
          <cell r="R50">
            <v>0</v>
          </cell>
          <cell r="S50">
            <v>2076318.9616820987</v>
          </cell>
          <cell r="Z50">
            <v>14074879.457836488</v>
          </cell>
          <cell r="AA50">
            <v>4764223.0502185766</v>
          </cell>
          <cell r="AB50">
            <v>2522690.8602556908</v>
          </cell>
          <cell r="AC50">
            <v>344369.92618095665</v>
          </cell>
          <cell r="AD50">
            <v>0</v>
          </cell>
          <cell r="AE50">
            <v>2867060.7864366476</v>
          </cell>
        </row>
        <row r="52">
          <cell r="H52">
            <v>45</v>
          </cell>
          <cell r="I52">
            <v>20</v>
          </cell>
          <cell r="J52">
            <v>16</v>
          </cell>
          <cell r="K52">
            <v>9</v>
          </cell>
          <cell r="L52">
            <v>0</v>
          </cell>
          <cell r="M52">
            <v>0</v>
          </cell>
          <cell r="T52">
            <v>45</v>
          </cell>
          <cell r="U52">
            <v>16</v>
          </cell>
          <cell r="V52">
            <v>16</v>
          </cell>
          <cell r="W52">
            <v>11</v>
          </cell>
          <cell r="X52">
            <v>2</v>
          </cell>
          <cell r="Y52">
            <v>0</v>
          </cell>
        </row>
      </sheetData>
      <sheetData sheetId="4">
        <row r="70">
          <cell r="E70">
            <v>9003837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Y70">
            <v>7285823.3300000001</v>
          </cell>
          <cell r="Z70">
            <v>1436375.3399999994</v>
          </cell>
          <cell r="AA70">
            <v>281638.33</v>
          </cell>
          <cell r="AB70">
            <v>0</v>
          </cell>
          <cell r="AC70">
            <v>0</v>
          </cell>
          <cell r="AD70">
            <v>281638.33</v>
          </cell>
        </row>
        <row r="74">
          <cell r="S74">
            <v>65</v>
          </cell>
          <cell r="T74">
            <v>50</v>
          </cell>
          <cell r="U74">
            <v>15</v>
          </cell>
          <cell r="V74">
            <v>0</v>
          </cell>
          <cell r="W74">
            <v>0</v>
          </cell>
          <cell r="X74">
            <v>0</v>
          </cell>
        </row>
      </sheetData>
      <sheetData sheetId="5">
        <row r="63">
          <cell r="F63">
            <v>25931267.996289276</v>
          </cell>
          <cell r="N63">
            <v>17458392.543152057</v>
          </cell>
          <cell r="O63">
            <v>5847403.3151356969</v>
          </cell>
          <cell r="P63">
            <v>2364913.6509211231</v>
          </cell>
          <cell r="Q63">
            <v>260558.48708039289</v>
          </cell>
          <cell r="R63">
            <v>0</v>
          </cell>
          <cell r="S63">
            <v>2625472.1380015155</v>
          </cell>
          <cell r="Z63">
            <v>19493118.807439111</v>
          </cell>
          <cell r="AA63">
            <v>4517347.5301865209</v>
          </cell>
          <cell r="AB63">
            <v>1700200.6144950867</v>
          </cell>
          <cell r="AC63">
            <v>220601.04416854566</v>
          </cell>
          <cell r="AD63">
            <v>0</v>
          </cell>
          <cell r="AE63">
            <v>1920801.6586636326</v>
          </cell>
        </row>
        <row r="66">
          <cell r="H66">
            <v>58</v>
          </cell>
          <cell r="I66">
            <v>11</v>
          </cell>
          <cell r="J66">
            <v>32</v>
          </cell>
          <cell r="K66">
            <v>15</v>
          </cell>
          <cell r="L66">
            <v>0</v>
          </cell>
          <cell r="M66">
            <v>0</v>
          </cell>
          <cell r="T66">
            <v>58</v>
          </cell>
          <cell r="U66">
            <v>31</v>
          </cell>
          <cell r="V66">
            <v>17</v>
          </cell>
          <cell r="W66">
            <v>10</v>
          </cell>
          <cell r="X66">
            <v>0</v>
          </cell>
          <cell r="Y66">
            <v>0</v>
          </cell>
        </row>
      </sheetData>
      <sheetData sheetId="6">
        <row r="24">
          <cell r="F24">
            <v>12757736</v>
          </cell>
          <cell r="N24">
            <v>10101534.35</v>
          </cell>
          <cell r="O24">
            <v>2168911.4999999995</v>
          </cell>
          <cell r="P24">
            <v>443748.59</v>
          </cell>
          <cell r="Q24">
            <v>43541.56</v>
          </cell>
          <cell r="R24">
            <v>0</v>
          </cell>
          <cell r="S24">
            <v>487290.15</v>
          </cell>
          <cell r="Z24">
            <v>9688097.7000000011</v>
          </cell>
          <cell r="AA24">
            <v>2489010.1600000006</v>
          </cell>
          <cell r="AB24">
            <v>521857.38</v>
          </cell>
          <cell r="AC24">
            <v>58770.76</v>
          </cell>
          <cell r="AD24">
            <v>0</v>
          </cell>
          <cell r="AE24">
            <v>580628.14</v>
          </cell>
        </row>
        <row r="27">
          <cell r="H27">
            <v>19</v>
          </cell>
          <cell r="I27">
            <v>13</v>
          </cell>
          <cell r="J27">
            <v>4</v>
          </cell>
          <cell r="K27">
            <v>2</v>
          </cell>
          <cell r="L27">
            <v>0</v>
          </cell>
          <cell r="M27">
            <v>0</v>
          </cell>
          <cell r="T27">
            <v>19</v>
          </cell>
          <cell r="U27">
            <v>11</v>
          </cell>
          <cell r="V27">
            <v>6</v>
          </cell>
          <cell r="W27">
            <v>2</v>
          </cell>
          <cell r="X27">
            <v>0</v>
          </cell>
          <cell r="Y27">
            <v>0</v>
          </cell>
        </row>
      </sheetData>
      <sheetData sheetId="7">
        <row r="13">
          <cell r="F13">
            <v>1319425</v>
          </cell>
          <cell r="N13">
            <v>1085967.33</v>
          </cell>
          <cell r="O13">
            <v>165330.52000000002</v>
          </cell>
          <cell r="P13">
            <v>68127.150000000009</v>
          </cell>
          <cell r="Q13">
            <v>0</v>
          </cell>
          <cell r="R13">
            <v>0</v>
          </cell>
          <cell r="S13">
            <v>68127.150000000009</v>
          </cell>
          <cell r="Z13">
            <v>933275.2899999998</v>
          </cell>
          <cell r="AA13">
            <v>285567.42000000004</v>
          </cell>
          <cell r="AB13">
            <v>100582.29</v>
          </cell>
          <cell r="AC13">
            <v>0</v>
          </cell>
          <cell r="AD13">
            <v>0</v>
          </cell>
          <cell r="AE13">
            <v>100582.29</v>
          </cell>
        </row>
        <row r="16">
          <cell r="H16">
            <v>8</v>
          </cell>
          <cell r="I16">
            <v>7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T16">
            <v>8</v>
          </cell>
          <cell r="U16">
            <v>1</v>
          </cell>
          <cell r="V16">
            <v>7</v>
          </cell>
          <cell r="W16">
            <v>0</v>
          </cell>
          <cell r="X16">
            <v>0</v>
          </cell>
          <cell r="Y16">
            <v>0</v>
          </cell>
        </row>
      </sheetData>
      <sheetData sheetId="8">
        <row r="13">
          <cell r="E13">
            <v>2455839</v>
          </cell>
          <cell r="M13">
            <v>2025124.15</v>
          </cell>
          <cell r="N13">
            <v>365304.80000000005</v>
          </cell>
          <cell r="O13">
            <v>65410.05</v>
          </cell>
          <cell r="P13">
            <v>0</v>
          </cell>
          <cell r="Q13">
            <v>0</v>
          </cell>
          <cell r="R13">
            <v>65410.05</v>
          </cell>
          <cell r="Y13">
            <v>1855577.5</v>
          </cell>
          <cell r="Z13">
            <v>486541.86000000004</v>
          </cell>
          <cell r="AA13">
            <v>113719.64</v>
          </cell>
          <cell r="AB13">
            <v>0</v>
          </cell>
          <cell r="AC13">
            <v>0</v>
          </cell>
          <cell r="AD13">
            <v>113719.64</v>
          </cell>
        </row>
        <row r="16">
          <cell r="G16">
            <v>8</v>
          </cell>
          <cell r="H16">
            <v>4</v>
          </cell>
          <cell r="I16">
            <v>4</v>
          </cell>
          <cell r="J16">
            <v>0</v>
          </cell>
          <cell r="K16">
            <v>0</v>
          </cell>
          <cell r="L16">
            <v>0</v>
          </cell>
          <cell r="S16">
            <v>8</v>
          </cell>
          <cell r="T16">
            <v>3</v>
          </cell>
          <cell r="U16">
            <v>4</v>
          </cell>
          <cell r="V16">
            <v>1</v>
          </cell>
          <cell r="W16">
            <v>0</v>
          </cell>
          <cell r="X16">
            <v>0</v>
          </cell>
        </row>
      </sheetData>
      <sheetData sheetId="9">
        <row r="60">
          <cell r="F60">
            <v>30955204</v>
          </cell>
          <cell r="N60">
            <v>26542200.030000005</v>
          </cell>
          <cell r="O60">
            <v>3450101.8199999989</v>
          </cell>
          <cell r="P60">
            <v>935221.47</v>
          </cell>
          <cell r="Q60">
            <v>27680.680000000004</v>
          </cell>
          <cell r="R60">
            <v>0</v>
          </cell>
          <cell r="S60">
            <v>962902.14999999991</v>
          </cell>
          <cell r="Z60">
            <v>28231432.780000012</v>
          </cell>
          <cell r="AA60">
            <v>2314702.67</v>
          </cell>
          <cell r="AB60">
            <v>407745.72999999992</v>
          </cell>
          <cell r="AC60">
            <v>1322.82</v>
          </cell>
          <cell r="AD60">
            <v>0</v>
          </cell>
          <cell r="AE60">
            <v>409068.54999999993</v>
          </cell>
        </row>
        <row r="62">
          <cell r="H62">
            <v>55</v>
          </cell>
          <cell r="I62">
            <v>26</v>
          </cell>
          <cell r="J62">
            <v>21</v>
          </cell>
          <cell r="K62">
            <v>8</v>
          </cell>
          <cell r="L62">
            <v>0</v>
          </cell>
          <cell r="M62">
            <v>0</v>
          </cell>
          <cell r="T62">
            <v>55</v>
          </cell>
          <cell r="U62">
            <v>39</v>
          </cell>
          <cell r="V62">
            <v>16</v>
          </cell>
          <cell r="W62">
            <v>0</v>
          </cell>
          <cell r="X62">
            <v>0</v>
          </cell>
          <cell r="Y62">
            <v>0</v>
          </cell>
        </row>
      </sheetData>
      <sheetData sheetId="10">
        <row r="38">
          <cell r="E38">
            <v>11115573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Y38">
            <v>8262248.0599999996</v>
          </cell>
          <cell r="Z38">
            <v>2169692.1600000001</v>
          </cell>
          <cell r="AA38">
            <v>683632.78000000014</v>
          </cell>
          <cell r="AB38">
            <v>0</v>
          </cell>
          <cell r="AC38">
            <v>0</v>
          </cell>
          <cell r="AD38">
            <v>683632.78000000014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S43">
            <v>33</v>
          </cell>
          <cell r="T43">
            <v>14</v>
          </cell>
          <cell r="U43">
            <v>19</v>
          </cell>
          <cell r="V43">
            <v>0</v>
          </cell>
          <cell r="W43">
            <v>0</v>
          </cell>
          <cell r="X43">
            <v>0</v>
          </cell>
        </row>
      </sheetData>
      <sheetData sheetId="11">
        <row r="21">
          <cell r="F21">
            <v>4714178</v>
          </cell>
          <cell r="N21">
            <v>2541791.79</v>
          </cell>
          <cell r="O21">
            <v>1399512.81</v>
          </cell>
          <cell r="P21">
            <v>672601.89000000013</v>
          </cell>
          <cell r="Q21">
            <v>100271.51000000001</v>
          </cell>
          <cell r="R21">
            <v>0</v>
          </cell>
          <cell r="S21">
            <v>772873.4</v>
          </cell>
          <cell r="Z21">
            <v>2264674.4900000002</v>
          </cell>
          <cell r="AA21">
            <v>1510122.4200000002</v>
          </cell>
          <cell r="AB21">
            <v>776050.32999999984</v>
          </cell>
          <cell r="AC21">
            <v>163330.76</v>
          </cell>
          <cell r="AD21">
            <v>0</v>
          </cell>
          <cell r="AE21">
            <v>939381.09000000008</v>
          </cell>
        </row>
        <row r="24">
          <cell r="H24">
            <v>16</v>
          </cell>
          <cell r="I24">
            <v>0</v>
          </cell>
          <cell r="J24">
            <v>9</v>
          </cell>
          <cell r="K24">
            <v>7</v>
          </cell>
          <cell r="L24">
            <v>0</v>
          </cell>
          <cell r="M24">
            <v>0</v>
          </cell>
          <cell r="T24">
            <v>16</v>
          </cell>
          <cell r="U24">
            <v>0</v>
          </cell>
          <cell r="V24">
            <v>5</v>
          </cell>
          <cell r="W24">
            <v>11</v>
          </cell>
          <cell r="X24">
            <v>0</v>
          </cell>
          <cell r="Y24">
            <v>0</v>
          </cell>
        </row>
      </sheetData>
      <sheetData sheetId="12">
        <row r="62">
          <cell r="F62">
            <v>21112001</v>
          </cell>
          <cell r="N62">
            <v>16988771.110000003</v>
          </cell>
          <cell r="O62">
            <v>3256239.4000000013</v>
          </cell>
          <cell r="P62">
            <v>837143.69000000006</v>
          </cell>
          <cell r="Q62">
            <v>29846.800000000003</v>
          </cell>
          <cell r="R62">
            <v>0</v>
          </cell>
          <cell r="S62">
            <v>866990.49</v>
          </cell>
          <cell r="Z62">
            <v>15720651.689999999</v>
          </cell>
          <cell r="AA62">
            <v>4084276.09</v>
          </cell>
          <cell r="AB62">
            <v>1245568.82</v>
          </cell>
          <cell r="AC62">
            <v>61504.400000000009</v>
          </cell>
          <cell r="AD62">
            <v>0</v>
          </cell>
          <cell r="AE62">
            <v>1307073.2200000002</v>
          </cell>
        </row>
        <row r="64">
          <cell r="H64">
            <v>57</v>
          </cell>
          <cell r="I64">
            <v>39</v>
          </cell>
          <cell r="J64">
            <v>12</v>
          </cell>
          <cell r="K64">
            <v>6</v>
          </cell>
          <cell r="L64">
            <v>0</v>
          </cell>
          <cell r="M64">
            <v>0</v>
          </cell>
          <cell r="T64">
            <v>57</v>
          </cell>
          <cell r="U64">
            <v>32</v>
          </cell>
          <cell r="V64">
            <v>13</v>
          </cell>
          <cell r="W64">
            <v>12</v>
          </cell>
          <cell r="X64">
            <v>0</v>
          </cell>
          <cell r="Y64">
            <v>0</v>
          </cell>
        </row>
      </sheetData>
      <sheetData sheetId="13">
        <row r="52">
          <cell r="F52">
            <v>4154580.7098330827</v>
          </cell>
          <cell r="N52">
            <v>3263159.5305668949</v>
          </cell>
          <cell r="O52">
            <v>695578.49766638118</v>
          </cell>
          <cell r="P52">
            <v>195842.6815998074</v>
          </cell>
          <cell r="Q52">
            <v>0</v>
          </cell>
          <cell r="R52">
            <v>0</v>
          </cell>
          <cell r="S52">
            <v>195842.6815998074</v>
          </cell>
          <cell r="Z52">
            <v>2825279.0129136159</v>
          </cell>
          <cell r="AA52">
            <v>871972.82276531705</v>
          </cell>
          <cell r="AB52">
            <v>436686.81381267181</v>
          </cell>
          <cell r="AC52">
            <v>20642.060341478391</v>
          </cell>
          <cell r="AD52">
            <v>0</v>
          </cell>
          <cell r="AE52">
            <v>457328.87415415019</v>
          </cell>
        </row>
        <row r="54">
          <cell r="H54">
            <v>47</v>
          </cell>
          <cell r="I54">
            <v>28</v>
          </cell>
          <cell r="J54">
            <v>19</v>
          </cell>
          <cell r="K54">
            <v>0</v>
          </cell>
          <cell r="L54">
            <v>0</v>
          </cell>
          <cell r="M54">
            <v>0</v>
          </cell>
          <cell r="T54">
            <v>47</v>
          </cell>
          <cell r="U54">
            <v>1</v>
          </cell>
          <cell r="V54">
            <v>33</v>
          </cell>
          <cell r="W54">
            <v>13</v>
          </cell>
          <cell r="X54">
            <v>0</v>
          </cell>
          <cell r="Y54">
            <v>0</v>
          </cell>
        </row>
      </sheetData>
      <sheetData sheetId="14">
        <row r="78">
          <cell r="F78">
            <v>22969215</v>
          </cell>
          <cell r="N78">
            <v>16924961.960000008</v>
          </cell>
          <cell r="O78">
            <v>4441230.3100000024</v>
          </cell>
          <cell r="P78">
            <v>1501151.7100000004</v>
          </cell>
          <cell r="Q78">
            <v>101871.02</v>
          </cell>
          <cell r="R78">
            <v>0</v>
          </cell>
          <cell r="S78">
            <v>1603022.7300000002</v>
          </cell>
          <cell r="Z78">
            <v>14893153.829999998</v>
          </cell>
          <cell r="AA78">
            <v>5793528.709999999</v>
          </cell>
          <cell r="AB78">
            <v>2068113.4799999997</v>
          </cell>
          <cell r="AC78">
            <v>214418.97999999998</v>
          </cell>
          <cell r="AD78">
            <v>0</v>
          </cell>
          <cell r="AE78">
            <v>2282532.4599999995</v>
          </cell>
        </row>
        <row r="80">
          <cell r="H80">
            <v>73</v>
          </cell>
          <cell r="I80">
            <v>27</v>
          </cell>
          <cell r="J80">
            <v>32</v>
          </cell>
          <cell r="K80">
            <v>14</v>
          </cell>
          <cell r="L80">
            <v>0</v>
          </cell>
          <cell r="M80">
            <v>0</v>
          </cell>
          <cell r="T80">
            <v>73</v>
          </cell>
          <cell r="U80">
            <v>9</v>
          </cell>
          <cell r="V80">
            <v>44</v>
          </cell>
          <cell r="W80">
            <v>20</v>
          </cell>
          <cell r="X80">
            <v>0</v>
          </cell>
          <cell r="Y80">
            <v>0</v>
          </cell>
        </row>
      </sheetData>
      <sheetData sheetId="15">
        <row r="23">
          <cell r="H23">
            <v>332</v>
          </cell>
          <cell r="I23">
            <v>148</v>
          </cell>
          <cell r="J23">
            <v>130</v>
          </cell>
          <cell r="K23">
            <v>50</v>
          </cell>
          <cell r="L23">
            <v>4</v>
          </cell>
          <cell r="M23">
            <v>0</v>
          </cell>
          <cell r="T23">
            <v>369</v>
          </cell>
          <cell r="U23">
            <v>88</v>
          </cell>
          <cell r="V23">
            <v>204</v>
          </cell>
          <cell r="W23">
            <v>68</v>
          </cell>
          <cell r="X23">
            <v>9</v>
          </cell>
          <cell r="Y23">
            <v>0</v>
          </cell>
        </row>
        <row r="31">
          <cell r="F31">
            <v>99161438.162641436</v>
          </cell>
          <cell r="N31">
            <v>66919551.373129174</v>
          </cell>
          <cell r="O31">
            <v>23045764.481871821</v>
          </cell>
          <cell r="P31">
            <v>8702777.117740443</v>
          </cell>
          <cell r="Q31">
            <v>493345.1899</v>
          </cell>
          <cell r="R31">
            <v>0</v>
          </cell>
          <cell r="S31">
            <v>9196122.3076404426</v>
          </cell>
          <cell r="Z31">
            <v>64049922.635594875</v>
          </cell>
          <cell r="AA31">
            <v>30719160.814529154</v>
          </cell>
          <cell r="AB31">
            <v>12018139.744167402</v>
          </cell>
          <cell r="AC31">
            <v>798481.9683500001</v>
          </cell>
          <cell r="AD31">
            <v>0</v>
          </cell>
          <cell r="AE31">
            <v>12816621.712517401</v>
          </cell>
        </row>
        <row r="33">
          <cell r="F33">
            <v>107585705.16264144</v>
          </cell>
        </row>
      </sheetData>
      <sheetData sheetId="16">
        <row r="50">
          <cell r="F50">
            <v>17215426</v>
          </cell>
          <cell r="N50">
            <v>14515567.334000001</v>
          </cell>
          <cell r="O50">
            <v>2403219.7999999998</v>
          </cell>
          <cell r="P50">
            <v>294881.62599999993</v>
          </cell>
          <cell r="Q50">
            <v>3797.08</v>
          </cell>
          <cell r="R50">
            <v>0</v>
          </cell>
          <cell r="S50">
            <v>298678.70599999989</v>
          </cell>
          <cell r="Z50">
            <v>13597338.089000002</v>
          </cell>
          <cell r="AA50">
            <v>3130039.77</v>
          </cell>
          <cell r="AB50">
            <v>481553.77099999983</v>
          </cell>
          <cell r="AC50">
            <v>6494.3700000000008</v>
          </cell>
          <cell r="AD50">
            <v>0</v>
          </cell>
          <cell r="AE50">
            <v>488048.14099999989</v>
          </cell>
        </row>
        <row r="53">
          <cell r="H53">
            <v>45</v>
          </cell>
          <cell r="I53">
            <v>37</v>
          </cell>
          <cell r="J53">
            <v>8</v>
          </cell>
          <cell r="K53">
            <v>0</v>
          </cell>
          <cell r="L53">
            <v>0</v>
          </cell>
          <cell r="M53">
            <v>0</v>
          </cell>
          <cell r="T53">
            <v>44</v>
          </cell>
          <cell r="U53">
            <v>22</v>
          </cell>
          <cell r="V53">
            <v>20</v>
          </cell>
          <cell r="W53">
            <v>2</v>
          </cell>
          <cell r="X53">
            <v>0</v>
          </cell>
          <cell r="Y53">
            <v>0</v>
          </cell>
        </row>
      </sheetData>
      <sheetData sheetId="17">
        <row r="19">
          <cell r="F19">
            <v>8100318</v>
          </cell>
          <cell r="N19">
            <v>4195687.24</v>
          </cell>
          <cell r="O19">
            <v>2403509.5799999996</v>
          </cell>
          <cell r="P19">
            <v>1501121.1800000004</v>
          </cell>
          <cell r="Q19">
            <v>0</v>
          </cell>
          <cell r="R19">
            <v>0</v>
          </cell>
          <cell r="S19">
            <v>1501121.1800000004</v>
          </cell>
          <cell r="Z19">
            <v>3512038.69</v>
          </cell>
          <cell r="AA19">
            <v>2825744.9699999997</v>
          </cell>
          <cell r="AB19">
            <v>1672543.59</v>
          </cell>
          <cell r="AC19">
            <v>89990.75</v>
          </cell>
          <cell r="AD19">
            <v>0</v>
          </cell>
          <cell r="AE19">
            <v>1762534.3399999999</v>
          </cell>
        </row>
        <row r="21">
          <cell r="H21">
            <v>14</v>
          </cell>
          <cell r="I21">
            <v>0</v>
          </cell>
          <cell r="J21">
            <v>6</v>
          </cell>
          <cell r="K21">
            <v>8</v>
          </cell>
          <cell r="L21">
            <v>0</v>
          </cell>
          <cell r="M21">
            <v>0</v>
          </cell>
          <cell r="T21">
            <v>14</v>
          </cell>
          <cell r="U21">
            <v>0</v>
          </cell>
          <cell r="V21">
            <v>6</v>
          </cell>
          <cell r="W21">
            <v>8</v>
          </cell>
          <cell r="X21">
            <v>0</v>
          </cell>
          <cell r="Y21">
            <v>0</v>
          </cell>
        </row>
      </sheetData>
      <sheetData sheetId="18">
        <row r="74">
          <cell r="F74">
            <v>15375866</v>
          </cell>
          <cell r="N74">
            <v>11416303.459999993</v>
          </cell>
          <cell r="O74">
            <v>2683371.8100000005</v>
          </cell>
          <cell r="P74">
            <v>1180174.9299999997</v>
          </cell>
          <cell r="Q74">
            <v>96015.8</v>
          </cell>
          <cell r="R74">
            <v>0</v>
          </cell>
          <cell r="S74">
            <v>1276190.7299999995</v>
          </cell>
          <cell r="Z74">
            <v>10265854.439999999</v>
          </cell>
          <cell r="AA74">
            <v>3331381.7699999996</v>
          </cell>
          <cell r="AB74">
            <v>1613219.65</v>
          </cell>
          <cell r="AC74">
            <v>165410.13999999993</v>
          </cell>
          <cell r="AD74">
            <v>0</v>
          </cell>
          <cell r="AE74">
            <v>1778629.79</v>
          </cell>
        </row>
        <row r="77">
          <cell r="H77">
            <v>69</v>
          </cell>
          <cell r="I77">
            <v>21</v>
          </cell>
          <cell r="J77">
            <v>39</v>
          </cell>
          <cell r="K77">
            <v>9</v>
          </cell>
          <cell r="L77">
            <v>0</v>
          </cell>
          <cell r="M77">
            <v>0</v>
          </cell>
          <cell r="T77">
            <v>69</v>
          </cell>
          <cell r="U77">
            <v>12</v>
          </cell>
          <cell r="V77">
            <v>33</v>
          </cell>
          <cell r="W77">
            <v>24</v>
          </cell>
          <cell r="X77">
            <v>0</v>
          </cell>
          <cell r="Y77">
            <v>0</v>
          </cell>
        </row>
      </sheetData>
      <sheetData sheetId="19">
        <row r="42">
          <cell r="F42">
            <v>5932378</v>
          </cell>
          <cell r="N42">
            <v>4684374.84</v>
          </cell>
          <cell r="O42">
            <v>1010069.52</v>
          </cell>
          <cell r="P42">
            <v>236419.83999999997</v>
          </cell>
          <cell r="Q42">
            <v>1513.8</v>
          </cell>
          <cell r="R42">
            <v>0</v>
          </cell>
          <cell r="S42">
            <v>237933.63999999998</v>
          </cell>
          <cell r="Z42">
            <v>4769693.63</v>
          </cell>
          <cell r="AA42">
            <v>958549.63000000024</v>
          </cell>
          <cell r="AB42">
            <v>202620.94</v>
          </cell>
          <cell r="AC42">
            <v>1513.8</v>
          </cell>
          <cell r="AD42">
            <v>0</v>
          </cell>
          <cell r="AE42">
            <v>204134.74</v>
          </cell>
        </row>
        <row r="46">
          <cell r="H46">
            <v>37</v>
          </cell>
          <cell r="I46">
            <v>20</v>
          </cell>
          <cell r="J46">
            <v>16</v>
          </cell>
          <cell r="K46">
            <v>1</v>
          </cell>
          <cell r="L46">
            <v>0</v>
          </cell>
          <cell r="M46">
            <v>0</v>
          </cell>
          <cell r="T46">
            <v>37</v>
          </cell>
          <cell r="U46">
            <v>23</v>
          </cell>
          <cell r="V46">
            <v>13</v>
          </cell>
          <cell r="W46">
            <v>1</v>
          </cell>
          <cell r="X46">
            <v>0</v>
          </cell>
          <cell r="Y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abSelected="1" zoomScaleNormal="100" workbookViewId="0">
      <pane xSplit="2" topLeftCell="N1" activePane="topRight" state="frozen"/>
      <selection pane="topRight" activeCell="P9" sqref="P9"/>
    </sheetView>
  </sheetViews>
  <sheetFormatPr baseColWidth="10" defaultColWidth="9.1796875" defaultRowHeight="14.5" x14ac:dyDescent="0.35"/>
  <cols>
    <col min="1" max="1" width="19.1796875" bestFit="1" customWidth="1"/>
    <col min="2" max="2" width="19.6328125" hidden="1" customWidth="1"/>
    <col min="3" max="3" width="12.54296875" hidden="1" customWidth="1"/>
    <col min="4" max="4" width="12.81640625" hidden="1" customWidth="1"/>
    <col min="5" max="5" width="15.453125" hidden="1" customWidth="1"/>
    <col min="6" max="6" width="12.453125" customWidth="1"/>
    <col min="7" max="7" width="18.54296875" hidden="1" customWidth="1"/>
    <col min="8" max="8" width="11.54296875" style="76" hidden="1" customWidth="1"/>
    <col min="9" max="12" width="0" hidden="1" customWidth="1"/>
    <col min="13" max="13" width="9.54296875" hidden="1" customWidth="1"/>
    <col min="14" max="14" width="15" customWidth="1"/>
    <col min="15" max="15" width="14.08984375" customWidth="1"/>
    <col min="16" max="16" width="12.6328125" customWidth="1"/>
    <col min="17" max="18" width="11.453125" bestFit="1" customWidth="1"/>
    <col min="19" max="19" width="13.26953125" customWidth="1"/>
    <col min="20" max="20" width="13.08984375" customWidth="1"/>
    <col min="21" max="26" width="0" hidden="1" customWidth="1"/>
    <col min="27" max="30" width="14" bestFit="1" customWidth="1"/>
    <col min="32" max="32" width="13.36328125" customWidth="1"/>
  </cols>
  <sheetData>
    <row r="1" spans="1:33" ht="16" customHeight="1" thickBot="1" x14ac:dyDescent="0.4">
      <c r="A1" s="1"/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/>
      <c r="U1" s="8" t="s">
        <v>7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3" s="26" customFormat="1" ht="39" x14ac:dyDescent="0.35">
      <c r="A2" s="18" t="s">
        <v>26</v>
      </c>
      <c r="B2" s="2"/>
      <c r="C2" s="2"/>
      <c r="D2" s="2"/>
      <c r="E2" s="2"/>
      <c r="F2" s="3" t="s">
        <v>27</v>
      </c>
      <c r="G2" s="4"/>
      <c r="H2" s="19" t="s">
        <v>28</v>
      </c>
      <c r="I2" s="20" t="s">
        <v>29</v>
      </c>
      <c r="J2" s="21" t="s">
        <v>30</v>
      </c>
      <c r="K2" s="22" t="s">
        <v>31</v>
      </c>
      <c r="L2" s="23" t="s">
        <v>32</v>
      </c>
      <c r="M2" s="24" t="s">
        <v>33</v>
      </c>
      <c r="N2" s="96" t="s">
        <v>9</v>
      </c>
      <c r="O2" s="97" t="s">
        <v>10</v>
      </c>
      <c r="P2" s="98" t="s">
        <v>11</v>
      </c>
      <c r="Q2" s="99" t="s">
        <v>12</v>
      </c>
      <c r="R2" s="100" t="s">
        <v>13</v>
      </c>
      <c r="S2" s="11" t="s">
        <v>14</v>
      </c>
      <c r="T2" s="11" t="s">
        <v>15</v>
      </c>
      <c r="U2" s="25" t="s">
        <v>28</v>
      </c>
      <c r="V2" s="20" t="s">
        <v>29</v>
      </c>
      <c r="W2" s="21" t="s">
        <v>30</v>
      </c>
      <c r="X2" s="22" t="s">
        <v>31</v>
      </c>
      <c r="Y2" s="23" t="s">
        <v>32</v>
      </c>
      <c r="Z2" s="24" t="s">
        <v>33</v>
      </c>
      <c r="AA2" s="96" t="s">
        <v>17</v>
      </c>
      <c r="AB2" s="97" t="s">
        <v>18</v>
      </c>
      <c r="AC2" s="98" t="s">
        <v>19</v>
      </c>
      <c r="AD2" s="99" t="s">
        <v>20</v>
      </c>
      <c r="AE2" s="100" t="s">
        <v>21</v>
      </c>
      <c r="AF2" s="130" t="s">
        <v>22</v>
      </c>
    </row>
    <row r="3" spans="1:33" s="41" customFormat="1" x14ac:dyDescent="0.35">
      <c r="A3" s="27" t="s">
        <v>34</v>
      </c>
      <c r="B3" s="27"/>
      <c r="C3" s="28"/>
      <c r="D3" s="28"/>
      <c r="E3" s="28"/>
      <c r="F3" s="127">
        <f>'[1]BN-nov20'!E70</f>
        <v>9003837</v>
      </c>
      <c r="G3" s="30"/>
      <c r="H3" s="31">
        <v>0</v>
      </c>
      <c r="I3" s="32">
        <v>0</v>
      </c>
      <c r="J3" s="33">
        <v>0</v>
      </c>
      <c r="K3" s="34">
        <v>0</v>
      </c>
      <c r="L3" s="35">
        <v>0</v>
      </c>
      <c r="M3" s="36">
        <v>0</v>
      </c>
      <c r="N3" s="28">
        <f>'[1]BN-nov20'!M70</f>
        <v>0</v>
      </c>
      <c r="O3" s="28">
        <f>'[1]BN-nov20'!N70</f>
        <v>0</v>
      </c>
      <c r="P3" s="28">
        <f>'[1]BN-nov20'!O70</f>
        <v>0</v>
      </c>
      <c r="Q3" s="28">
        <f>'[1]BN-nov20'!P70</f>
        <v>0</v>
      </c>
      <c r="R3" s="28">
        <f>'[1]BN-nov20'!Q70</f>
        <v>0</v>
      </c>
      <c r="S3" s="28">
        <f>'[1]BN-nov20'!R70</f>
        <v>0</v>
      </c>
      <c r="T3" s="28">
        <f>F3</f>
        <v>9003837</v>
      </c>
      <c r="U3" s="38">
        <f>'[1]BN-nov20'!S74</f>
        <v>65</v>
      </c>
      <c r="V3" s="32">
        <f>'[1]BN-nov20'!T74</f>
        <v>50</v>
      </c>
      <c r="W3" s="33">
        <f>'[1]BN-nov20'!U74</f>
        <v>15</v>
      </c>
      <c r="X3" s="34">
        <f>'[1]BN-nov20'!V74</f>
        <v>0</v>
      </c>
      <c r="Y3" s="35">
        <f>'[1]BN-nov20'!W74</f>
        <v>0</v>
      </c>
      <c r="Z3" s="36">
        <f>'[1]BN-nov20'!X74</f>
        <v>0</v>
      </c>
      <c r="AA3" s="28">
        <f>'[1]BN-nov20'!Y70</f>
        <v>7285823.3300000001</v>
      </c>
      <c r="AB3" s="28">
        <f>'[1]BN-nov20'!Z70</f>
        <v>1436375.3399999994</v>
      </c>
      <c r="AC3" s="28">
        <f>'[1]BN-nov20'!AA70</f>
        <v>281638.33</v>
      </c>
      <c r="AD3" s="28">
        <f>'[1]BN-nov20'!AB70</f>
        <v>0</v>
      </c>
      <c r="AE3" s="28">
        <f>'[1]BN-nov20'!AC70</f>
        <v>0</v>
      </c>
      <c r="AF3" s="39">
        <f>'[1]BN-nov20'!AD70</f>
        <v>281638.33</v>
      </c>
      <c r="AG3" s="40"/>
    </row>
    <row r="4" spans="1:33" x14ac:dyDescent="0.35">
      <c r="A4" s="42" t="s">
        <v>35</v>
      </c>
      <c r="B4" s="42" t="s">
        <v>36</v>
      </c>
      <c r="C4" s="43"/>
      <c r="D4" s="43"/>
      <c r="E4" s="44"/>
      <c r="F4" s="45">
        <f>'[1]BF-mars21'!F50</f>
        <v>21706163.294491712</v>
      </c>
      <c r="G4" s="46"/>
      <c r="H4" s="47">
        <f>'[1]BF-mars21'!H52</f>
        <v>45</v>
      </c>
      <c r="I4" s="48">
        <f>'[1]BF-mars21'!I52</f>
        <v>20</v>
      </c>
      <c r="J4" s="49">
        <f>'[1]BF-mars21'!J52</f>
        <v>16</v>
      </c>
      <c r="K4" s="50">
        <f>'[1]BF-mars21'!K52</f>
        <v>9</v>
      </c>
      <c r="L4" s="51">
        <f>'[1]BF-mars21'!L52</f>
        <v>0</v>
      </c>
      <c r="M4" s="52">
        <f>'[1]BF-mars21'!M52</f>
        <v>0</v>
      </c>
      <c r="N4" s="28">
        <f>'[1]BF-mars21'!N50</f>
        <v>15884068.240388989</v>
      </c>
      <c r="O4" s="53">
        <f>'[1]BF-mars21'!O50</f>
        <v>3745776.0924206283</v>
      </c>
      <c r="P4" s="53">
        <f>'[1]BF-mars21'!P50</f>
        <v>1898954.9099253495</v>
      </c>
      <c r="Q4" s="53">
        <f>'[1]BF-mars21'!Q50</f>
        <v>177364.05175674902</v>
      </c>
      <c r="R4" s="53">
        <f>'[1]BF-mars21'!R50</f>
        <v>0</v>
      </c>
      <c r="S4" s="39">
        <f>'[1]BF-mars21'!S50</f>
        <v>2076318.9616820987</v>
      </c>
      <c r="T4" s="28">
        <f>F4</f>
        <v>21706163.294491712</v>
      </c>
      <c r="U4" s="38">
        <f>'[1]BF-mars21'!T52</f>
        <v>45</v>
      </c>
      <c r="V4" s="48">
        <f>'[1]BF-mars21'!U52</f>
        <v>16</v>
      </c>
      <c r="W4" s="49">
        <f>'[1]BF-mars21'!V52</f>
        <v>16</v>
      </c>
      <c r="X4" s="50">
        <f>'[1]BF-mars21'!W52</f>
        <v>11</v>
      </c>
      <c r="Y4" s="51">
        <f>'[1]BF-mars21'!X52</f>
        <v>2</v>
      </c>
      <c r="Z4" s="52">
        <f>'[1]BF-mars21'!Y52</f>
        <v>0</v>
      </c>
      <c r="AA4" s="28">
        <f>'[1]BF-mars21'!Z50</f>
        <v>14074879.457836488</v>
      </c>
      <c r="AB4" s="28">
        <f>'[1]BF-mars21'!AA50</f>
        <v>4764223.0502185766</v>
      </c>
      <c r="AC4" s="28">
        <f>'[1]BF-mars21'!AB50</f>
        <v>2522690.8602556908</v>
      </c>
      <c r="AD4" s="28">
        <f>'[1]BF-mars21'!AC50</f>
        <v>344369.92618095665</v>
      </c>
      <c r="AE4" s="28">
        <f>'[1]BF-mars21'!AD50</f>
        <v>0</v>
      </c>
      <c r="AF4" s="39">
        <f>'[1]BF-mars21'!AE50</f>
        <v>2867060.7864366476</v>
      </c>
      <c r="AG4" s="54"/>
    </row>
    <row r="5" spans="1:33" x14ac:dyDescent="0.35">
      <c r="A5" s="42" t="s">
        <v>37</v>
      </c>
      <c r="B5" s="42"/>
      <c r="C5" s="43"/>
      <c r="D5" s="43"/>
      <c r="E5" s="44"/>
      <c r="F5" s="45">
        <f>'[1]CI-mars21'!F24</f>
        <v>12757736</v>
      </c>
      <c r="G5" s="46"/>
      <c r="H5" s="47">
        <f>'[1]CI-mars21'!H27</f>
        <v>19</v>
      </c>
      <c r="I5" s="48">
        <f>'[1]CI-mars21'!I27</f>
        <v>13</v>
      </c>
      <c r="J5" s="49">
        <f>'[1]CI-mars21'!J27</f>
        <v>4</v>
      </c>
      <c r="K5" s="50">
        <f>'[1]CI-mars21'!K27</f>
        <v>2</v>
      </c>
      <c r="L5" s="51">
        <f>'[1]CI-mars21'!L27</f>
        <v>0</v>
      </c>
      <c r="M5" s="52">
        <f>'[1]CI-mars21'!M27</f>
        <v>0</v>
      </c>
      <c r="N5" s="28">
        <f>'[1]CI-mars21'!N24</f>
        <v>10101534.35</v>
      </c>
      <c r="O5" s="53">
        <f>'[1]CI-mars21'!O24</f>
        <v>2168911.4999999995</v>
      </c>
      <c r="P5" s="53">
        <f>'[1]CI-mars21'!P24</f>
        <v>443748.59</v>
      </c>
      <c r="Q5" s="53">
        <f>'[1]CI-mars21'!Q24</f>
        <v>43541.56</v>
      </c>
      <c r="R5" s="53">
        <f>'[1]CI-mars21'!R24</f>
        <v>0</v>
      </c>
      <c r="S5" s="39">
        <f>'[1]CI-mars21'!S24</f>
        <v>487290.15</v>
      </c>
      <c r="T5" s="28">
        <f t="shared" ref="T5:T19" si="0">F5</f>
        <v>12757736</v>
      </c>
      <c r="U5" s="38">
        <f>'[1]CI-mars21'!T27</f>
        <v>19</v>
      </c>
      <c r="V5" s="48">
        <f>'[1]CI-mars21'!U27</f>
        <v>11</v>
      </c>
      <c r="W5" s="49">
        <f>'[1]CI-mars21'!V27</f>
        <v>6</v>
      </c>
      <c r="X5" s="50">
        <f>'[1]CI-mars21'!W27</f>
        <v>2</v>
      </c>
      <c r="Y5" s="51">
        <f>'[1]CI-mars21'!X27</f>
        <v>0</v>
      </c>
      <c r="Z5" s="52">
        <f>'[1]CI-mars21'!Y27</f>
        <v>0</v>
      </c>
      <c r="AA5" s="28">
        <f>'[1]CI-mars21'!Z24</f>
        <v>9688097.7000000011</v>
      </c>
      <c r="AB5" s="28">
        <f>'[1]CI-mars21'!AA24</f>
        <v>2489010.1600000006</v>
      </c>
      <c r="AC5" s="28">
        <f>'[1]CI-mars21'!AB24</f>
        <v>521857.38</v>
      </c>
      <c r="AD5" s="28">
        <f>'[1]CI-mars21'!AC24</f>
        <v>58770.76</v>
      </c>
      <c r="AE5" s="28">
        <f>'[1]CI-mars21'!AD24</f>
        <v>0</v>
      </c>
      <c r="AF5" s="39">
        <f>'[1]CI-mars21'!AE24</f>
        <v>580628.14</v>
      </c>
      <c r="AG5" s="54"/>
    </row>
    <row r="6" spans="1:33" x14ac:dyDescent="0.35">
      <c r="A6" s="42" t="s">
        <v>38</v>
      </c>
      <c r="B6" s="42"/>
      <c r="C6" s="43"/>
      <c r="D6" s="43"/>
      <c r="E6" s="44"/>
      <c r="F6" s="45">
        <f>'[1]GE-mars21'!E13</f>
        <v>2455839</v>
      </c>
      <c r="G6" s="46"/>
      <c r="H6" s="47">
        <f>'[1]GE-mars21'!G16</f>
        <v>8</v>
      </c>
      <c r="I6" s="48">
        <f>'[1]GE-mars21'!H16</f>
        <v>4</v>
      </c>
      <c r="J6" s="49">
        <f>'[1]GE-mars21'!I16</f>
        <v>4</v>
      </c>
      <c r="K6" s="50">
        <f>'[1]GE-mars21'!J16</f>
        <v>0</v>
      </c>
      <c r="L6" s="51">
        <f>'[1]GE-mars21'!K16</f>
        <v>0</v>
      </c>
      <c r="M6" s="52">
        <f>'[1]GE-mars21'!L16</f>
        <v>0</v>
      </c>
      <c r="N6" s="28">
        <f>'[1]GE-mars21'!M13</f>
        <v>2025124.15</v>
      </c>
      <c r="O6" s="53">
        <f>'[1]GE-mars21'!N13</f>
        <v>365304.80000000005</v>
      </c>
      <c r="P6" s="53">
        <f>'[1]GE-mars21'!O13</f>
        <v>65410.05</v>
      </c>
      <c r="Q6" s="53">
        <f>'[1]GE-mars21'!P13</f>
        <v>0</v>
      </c>
      <c r="R6" s="53">
        <f>'[1]GE-mars21'!Q13</f>
        <v>0</v>
      </c>
      <c r="S6" s="39">
        <f>'[1]GE-mars21'!R13</f>
        <v>65410.05</v>
      </c>
      <c r="T6" s="28">
        <f t="shared" si="0"/>
        <v>2455839</v>
      </c>
      <c r="U6" s="38">
        <f>'[1]GE-mars21'!S16</f>
        <v>8</v>
      </c>
      <c r="V6" s="48">
        <f>'[1]GE-mars21'!T16</f>
        <v>3</v>
      </c>
      <c r="W6" s="49">
        <f>'[1]GE-mars21'!U16</f>
        <v>4</v>
      </c>
      <c r="X6" s="50">
        <f>'[1]GE-mars21'!V16</f>
        <v>1</v>
      </c>
      <c r="Y6" s="51">
        <f>'[1]GE-mars21'!W16</f>
        <v>0</v>
      </c>
      <c r="Z6" s="52">
        <f>'[1]GE-mars21'!X16</f>
        <v>0</v>
      </c>
      <c r="AA6" s="28">
        <f>'[1]GE-mars21'!Y13</f>
        <v>1855577.5</v>
      </c>
      <c r="AB6" s="28">
        <f>'[1]GE-mars21'!Z13</f>
        <v>486541.86000000004</v>
      </c>
      <c r="AC6" s="28">
        <f>'[1]GE-mars21'!AA13</f>
        <v>113719.64</v>
      </c>
      <c r="AD6" s="28">
        <f>'[1]GE-mars21'!AB13</f>
        <v>0</v>
      </c>
      <c r="AE6" s="28">
        <f>'[1]GE-mars21'!AC13</f>
        <v>0</v>
      </c>
      <c r="AF6" s="39">
        <f>'[1]GE-mars21'!AD13</f>
        <v>113719.64</v>
      </c>
      <c r="AG6" s="54"/>
    </row>
    <row r="7" spans="1:33" s="41" customFormat="1" x14ac:dyDescent="0.35">
      <c r="A7" s="27" t="s">
        <v>39</v>
      </c>
      <c r="B7" s="27"/>
      <c r="C7" s="28"/>
      <c r="D7" s="28"/>
      <c r="E7" s="28"/>
      <c r="F7" s="127">
        <f>'[1]GN-Déc20'!E38</f>
        <v>11115573</v>
      </c>
      <c r="G7" s="30"/>
      <c r="H7" s="31">
        <f>'[1]GN-Déc20'!G43</f>
        <v>0</v>
      </c>
      <c r="I7" s="32">
        <f>'[1]GN-Déc20'!H43</f>
        <v>0</v>
      </c>
      <c r="J7" s="33">
        <f>'[1]GN-Déc20'!I43</f>
        <v>0</v>
      </c>
      <c r="K7" s="34">
        <f>'[1]GN-Déc20'!J43</f>
        <v>0</v>
      </c>
      <c r="L7" s="35">
        <f>'[1]GN-Déc20'!K43</f>
        <v>0</v>
      </c>
      <c r="M7" s="36">
        <f>'[1]GN-Déc20'!L43</f>
        <v>0</v>
      </c>
      <c r="N7" s="28">
        <f>'[1]GN-Déc20'!M38</f>
        <v>0</v>
      </c>
      <c r="O7" s="28">
        <f>'[1]GN-Déc20'!N38</f>
        <v>0</v>
      </c>
      <c r="P7" s="28">
        <f>'[1]GN-Déc20'!O38</f>
        <v>0</v>
      </c>
      <c r="Q7" s="28">
        <f>'[1]GN-Déc20'!P38</f>
        <v>0</v>
      </c>
      <c r="R7" s="28">
        <f>'[1]GN-Déc20'!Q38</f>
        <v>0</v>
      </c>
      <c r="S7" s="28">
        <f>'[1]GN-Déc20'!R38</f>
        <v>0</v>
      </c>
      <c r="T7" s="28">
        <f t="shared" si="0"/>
        <v>11115573</v>
      </c>
      <c r="U7" s="38">
        <f>'[1]GN-Déc20'!S43</f>
        <v>33</v>
      </c>
      <c r="V7" s="32">
        <f>'[1]GN-Déc20'!T43</f>
        <v>14</v>
      </c>
      <c r="W7" s="33">
        <f>'[1]GN-Déc20'!U43</f>
        <v>19</v>
      </c>
      <c r="X7" s="34">
        <f>'[1]GN-Déc20'!V43</f>
        <v>0</v>
      </c>
      <c r="Y7" s="35">
        <f>'[1]GN-Déc20'!W43</f>
        <v>0</v>
      </c>
      <c r="Z7" s="36">
        <f>'[1]GN-Déc20'!X43</f>
        <v>0</v>
      </c>
      <c r="AA7" s="28">
        <f>'[1]GN-Déc20'!Y38</f>
        <v>8262248.0599999996</v>
      </c>
      <c r="AB7" s="28">
        <f>'[1]GN-Déc20'!Z38</f>
        <v>2169692.1600000001</v>
      </c>
      <c r="AC7" s="28">
        <f>'[1]GN-Déc20'!AA38</f>
        <v>683632.78000000014</v>
      </c>
      <c r="AD7" s="28">
        <f>'[1]GN-Déc20'!AB38</f>
        <v>0</v>
      </c>
      <c r="AE7" s="28">
        <f>'[1]GN-Déc20'!AC38</f>
        <v>0</v>
      </c>
      <c r="AF7" s="39">
        <f>'[1]GN-Déc20'!AD38</f>
        <v>683632.78000000014</v>
      </c>
      <c r="AG7" s="40"/>
    </row>
    <row r="8" spans="1:33" x14ac:dyDescent="0.35">
      <c r="A8" s="42" t="s">
        <v>40</v>
      </c>
      <c r="B8" s="42"/>
      <c r="C8" s="43"/>
      <c r="D8" s="43"/>
      <c r="E8" s="44"/>
      <c r="F8" s="45">
        <f>'[1]GB-mars21'!F13</f>
        <v>1319425</v>
      </c>
      <c r="G8" s="46"/>
      <c r="H8" s="47">
        <f>'[1]GB-mars21'!H16</f>
        <v>8</v>
      </c>
      <c r="I8" s="48">
        <f>'[1]GB-mars21'!I16</f>
        <v>7</v>
      </c>
      <c r="J8" s="49">
        <f>'[1]GB-mars21'!J16</f>
        <v>1</v>
      </c>
      <c r="K8" s="50">
        <f>'[1]GB-mars21'!K16</f>
        <v>0</v>
      </c>
      <c r="L8" s="51">
        <f>'[1]GB-mars21'!L16</f>
        <v>0</v>
      </c>
      <c r="M8" s="52">
        <f>'[1]GB-mars21'!M16</f>
        <v>0</v>
      </c>
      <c r="N8" s="28">
        <f>'[1]GB-mars21'!N13</f>
        <v>1085967.33</v>
      </c>
      <c r="O8" s="53">
        <f>'[1]GB-mars21'!O13</f>
        <v>165330.52000000002</v>
      </c>
      <c r="P8" s="53">
        <f>'[1]GB-mars21'!P13</f>
        <v>68127.150000000009</v>
      </c>
      <c r="Q8" s="53">
        <f>'[1]GB-mars21'!Q13</f>
        <v>0</v>
      </c>
      <c r="R8" s="53">
        <f>'[1]GB-mars21'!R13</f>
        <v>0</v>
      </c>
      <c r="S8" s="39">
        <f>'[1]GB-mars21'!S13</f>
        <v>68127.150000000009</v>
      </c>
      <c r="T8" s="28">
        <f t="shared" si="0"/>
        <v>1319425</v>
      </c>
      <c r="U8" s="38">
        <f>'[1]GB-mars21'!T16</f>
        <v>8</v>
      </c>
      <c r="V8" s="48">
        <f>'[1]GB-mars21'!U16</f>
        <v>1</v>
      </c>
      <c r="W8" s="49">
        <f>'[1]GB-mars21'!V16</f>
        <v>7</v>
      </c>
      <c r="X8" s="50">
        <f>'[1]GB-mars21'!W16</f>
        <v>0</v>
      </c>
      <c r="Y8" s="51">
        <f>'[1]GB-mars21'!X16</f>
        <v>0</v>
      </c>
      <c r="Z8" s="52">
        <f>'[1]GB-mars21'!Y16</f>
        <v>0</v>
      </c>
      <c r="AA8" s="28">
        <f>'[1]GB-mars21'!Z13</f>
        <v>933275.2899999998</v>
      </c>
      <c r="AB8" s="28">
        <f>'[1]GB-mars21'!AA13</f>
        <v>285567.42000000004</v>
      </c>
      <c r="AC8" s="28">
        <f>'[1]GB-mars21'!AB13</f>
        <v>100582.29</v>
      </c>
      <c r="AD8" s="28">
        <f>'[1]GB-mars21'!AC13</f>
        <v>0</v>
      </c>
      <c r="AE8" s="28">
        <f>'[1]GB-mars21'!AD13</f>
        <v>0</v>
      </c>
      <c r="AF8" s="39">
        <f>'[1]GB-mars21'!AE13</f>
        <v>100582.29</v>
      </c>
      <c r="AG8" s="54"/>
    </row>
    <row r="9" spans="1:33" x14ac:dyDescent="0.35">
      <c r="A9" s="42" t="s">
        <v>41</v>
      </c>
      <c r="B9" s="42"/>
      <c r="C9" s="43"/>
      <c r="D9" s="43"/>
      <c r="E9" s="44"/>
      <c r="F9" s="45">
        <f>'[1]GH-mars21'!F60</f>
        <v>30955204</v>
      </c>
      <c r="G9" s="46"/>
      <c r="H9" s="47">
        <f>'[1]GH-mars21'!H62</f>
        <v>55</v>
      </c>
      <c r="I9" s="48">
        <f>'[1]GH-mars21'!I62</f>
        <v>26</v>
      </c>
      <c r="J9" s="49">
        <f>'[1]GH-mars21'!J62</f>
        <v>21</v>
      </c>
      <c r="K9" s="50">
        <f>'[1]GH-mars21'!K62</f>
        <v>8</v>
      </c>
      <c r="L9" s="51">
        <f>'[1]GH-mars21'!L62</f>
        <v>0</v>
      </c>
      <c r="M9" s="52">
        <f>'[1]GH-mars21'!M62</f>
        <v>0</v>
      </c>
      <c r="N9" s="28">
        <f>'[1]GH-mars21'!N60</f>
        <v>26542200.030000005</v>
      </c>
      <c r="O9" s="53">
        <f>'[1]GH-mars21'!O60</f>
        <v>3450101.8199999989</v>
      </c>
      <c r="P9" s="53">
        <f>'[1]GH-mars21'!P60</f>
        <v>935221.47</v>
      </c>
      <c r="Q9" s="53">
        <f>'[1]GH-mars21'!Q60</f>
        <v>27680.680000000004</v>
      </c>
      <c r="R9" s="53">
        <f>'[1]GH-mars21'!R60</f>
        <v>0</v>
      </c>
      <c r="S9" s="39">
        <f>'[1]GH-mars21'!S60</f>
        <v>962902.14999999991</v>
      </c>
      <c r="T9" s="28">
        <f t="shared" si="0"/>
        <v>30955204</v>
      </c>
      <c r="U9" s="38">
        <f>'[1]GH-mars21'!T62</f>
        <v>55</v>
      </c>
      <c r="V9" s="48">
        <f>'[1]GH-mars21'!U62</f>
        <v>39</v>
      </c>
      <c r="W9" s="49">
        <f>'[1]GH-mars21'!V62</f>
        <v>16</v>
      </c>
      <c r="X9" s="50">
        <f>'[1]GH-mars21'!W62</f>
        <v>0</v>
      </c>
      <c r="Y9" s="51">
        <f>'[1]GH-mars21'!X62</f>
        <v>0</v>
      </c>
      <c r="Z9" s="52">
        <f>'[1]GH-mars21'!Y62</f>
        <v>0</v>
      </c>
      <c r="AA9" s="28">
        <f>'[1]GH-mars21'!Z60</f>
        <v>28231432.780000012</v>
      </c>
      <c r="AB9" s="28">
        <f>'[1]GH-mars21'!AA60</f>
        <v>2314702.67</v>
      </c>
      <c r="AC9" s="28">
        <f>'[1]GH-mars21'!AB60</f>
        <v>407745.72999999992</v>
      </c>
      <c r="AD9" s="28">
        <f>'[1]GH-mars21'!AC60</f>
        <v>1322.82</v>
      </c>
      <c r="AE9" s="28">
        <f>'[1]GH-mars21'!AD60</f>
        <v>0</v>
      </c>
      <c r="AF9" s="39">
        <f>'[1]GH-mars21'!AE60</f>
        <v>409068.54999999993</v>
      </c>
      <c r="AG9" s="54"/>
    </row>
    <row r="10" spans="1:33" x14ac:dyDescent="0.35">
      <c r="A10" s="42" t="s">
        <v>42</v>
      </c>
      <c r="B10" s="42"/>
      <c r="C10" s="43"/>
      <c r="D10" s="43"/>
      <c r="E10" s="44"/>
      <c r="F10" s="45">
        <f>'[1]LB-mars21'!F21</f>
        <v>4714178</v>
      </c>
      <c r="G10" s="46"/>
      <c r="H10" s="47">
        <f>'[1]LB-mars21'!H24</f>
        <v>16</v>
      </c>
      <c r="I10" s="48">
        <f>'[1]LB-mars21'!I24</f>
        <v>0</v>
      </c>
      <c r="J10" s="49">
        <f>'[1]LB-mars21'!J24</f>
        <v>9</v>
      </c>
      <c r="K10" s="50">
        <f>'[1]LB-mars21'!K24</f>
        <v>7</v>
      </c>
      <c r="L10" s="51">
        <f>'[1]LB-mars21'!L24</f>
        <v>0</v>
      </c>
      <c r="M10" s="52">
        <f>'[1]LB-mars21'!M24</f>
        <v>0</v>
      </c>
      <c r="N10" s="28">
        <f>'[1]LB-mars21'!N21</f>
        <v>2541791.79</v>
      </c>
      <c r="O10" s="53">
        <f>'[1]LB-mars21'!O21</f>
        <v>1399512.81</v>
      </c>
      <c r="P10" s="53">
        <f>'[1]LB-mars21'!P21</f>
        <v>672601.89000000013</v>
      </c>
      <c r="Q10" s="53">
        <f>'[1]LB-mars21'!Q21</f>
        <v>100271.51000000001</v>
      </c>
      <c r="R10" s="53">
        <f>'[1]LB-mars21'!R21</f>
        <v>0</v>
      </c>
      <c r="S10" s="39">
        <f>'[1]LB-mars21'!S21</f>
        <v>772873.4</v>
      </c>
      <c r="T10" s="28">
        <f t="shared" si="0"/>
        <v>4714178</v>
      </c>
      <c r="U10" s="38">
        <f>'[1]LB-mars21'!T24</f>
        <v>16</v>
      </c>
      <c r="V10" s="48">
        <f>'[1]LB-mars21'!U24</f>
        <v>0</v>
      </c>
      <c r="W10" s="49">
        <f>'[1]LB-mars21'!V24</f>
        <v>5</v>
      </c>
      <c r="X10" s="50">
        <f>'[1]LB-mars21'!W24</f>
        <v>11</v>
      </c>
      <c r="Y10" s="51">
        <f>'[1]LB-mars21'!X24</f>
        <v>0</v>
      </c>
      <c r="Z10" s="52">
        <f>'[1]LB-mars21'!Y24</f>
        <v>0</v>
      </c>
      <c r="AA10" s="28">
        <f>'[1]LB-mars21'!Z21</f>
        <v>2264674.4900000002</v>
      </c>
      <c r="AB10" s="28">
        <f>'[1]LB-mars21'!AA21</f>
        <v>1510122.4200000002</v>
      </c>
      <c r="AC10" s="28">
        <f>'[1]LB-mars21'!AB21</f>
        <v>776050.32999999984</v>
      </c>
      <c r="AD10" s="28">
        <f>'[1]LB-mars21'!AC21</f>
        <v>163330.76</v>
      </c>
      <c r="AE10" s="28">
        <f>'[1]LB-mars21'!AD21</f>
        <v>0</v>
      </c>
      <c r="AF10" s="39">
        <f>'[1]LB-mars21'!AE21</f>
        <v>939381.09000000008</v>
      </c>
      <c r="AG10" s="54"/>
    </row>
    <row r="11" spans="1:33" x14ac:dyDescent="0.35">
      <c r="A11" s="42" t="s">
        <v>43</v>
      </c>
      <c r="B11" s="42"/>
      <c r="C11" s="43"/>
      <c r="D11" s="43"/>
      <c r="E11" s="44"/>
      <c r="F11" s="45">
        <f>'[1]MR-mars21'!F52</f>
        <v>4154580.7098330827</v>
      </c>
      <c r="G11" s="46"/>
      <c r="H11" s="47">
        <f>'[1]MR-mars21'!H54</f>
        <v>47</v>
      </c>
      <c r="I11" s="48">
        <f>'[1]MR-mars21'!I54</f>
        <v>28</v>
      </c>
      <c r="J11" s="49">
        <f>'[1]MR-mars21'!J54</f>
        <v>19</v>
      </c>
      <c r="K11" s="50">
        <f>'[1]MR-mars21'!K54</f>
        <v>0</v>
      </c>
      <c r="L11" s="51">
        <f>'[1]MR-mars21'!L54</f>
        <v>0</v>
      </c>
      <c r="M11" s="52">
        <f>'[1]MR-mars21'!M54</f>
        <v>0</v>
      </c>
      <c r="N11" s="28">
        <f>'[1]MR-mars21'!N52</f>
        <v>3263159.5305668949</v>
      </c>
      <c r="O11" s="53">
        <f>'[1]MR-mars21'!O52</f>
        <v>695578.49766638118</v>
      </c>
      <c r="P11" s="53">
        <f>'[1]MR-mars21'!P52</f>
        <v>195842.6815998074</v>
      </c>
      <c r="Q11" s="53">
        <f>'[1]MR-mars21'!Q52</f>
        <v>0</v>
      </c>
      <c r="R11" s="53">
        <f>'[1]MR-mars21'!R52</f>
        <v>0</v>
      </c>
      <c r="S11" s="39">
        <f>'[1]MR-mars21'!S52</f>
        <v>195842.6815998074</v>
      </c>
      <c r="T11" s="28">
        <f t="shared" si="0"/>
        <v>4154580.7098330827</v>
      </c>
      <c r="U11" s="38">
        <f>'[1]MR-mars21'!T54</f>
        <v>47</v>
      </c>
      <c r="V11" s="48">
        <f>'[1]MR-mars21'!U54</f>
        <v>1</v>
      </c>
      <c r="W11" s="49">
        <f>'[1]MR-mars21'!V54</f>
        <v>33</v>
      </c>
      <c r="X11" s="50">
        <f>'[1]MR-mars21'!W54</f>
        <v>13</v>
      </c>
      <c r="Y11" s="51">
        <f>'[1]MR-mars21'!X54</f>
        <v>0</v>
      </c>
      <c r="Z11" s="52">
        <f>'[1]MR-mars21'!Y54</f>
        <v>0</v>
      </c>
      <c r="AA11" s="28">
        <f>'[1]MR-mars21'!Z52</f>
        <v>2825279.0129136159</v>
      </c>
      <c r="AB11" s="28">
        <f>'[1]MR-mars21'!AA52</f>
        <v>871972.82276531705</v>
      </c>
      <c r="AC11" s="28">
        <f>'[1]MR-mars21'!AB52</f>
        <v>436686.81381267181</v>
      </c>
      <c r="AD11" s="28">
        <f>'[1]MR-mars21'!AC52</f>
        <v>20642.060341478391</v>
      </c>
      <c r="AE11" s="28">
        <f>'[1]MR-mars21'!AD52</f>
        <v>0</v>
      </c>
      <c r="AF11" s="39">
        <f>'[1]MR-mars21'!AE52</f>
        <v>457328.87415415019</v>
      </c>
      <c r="AG11" s="54"/>
    </row>
    <row r="12" spans="1:33" x14ac:dyDescent="0.35">
      <c r="A12" s="42" t="s">
        <v>44</v>
      </c>
      <c r="B12" s="42"/>
      <c r="C12" s="43"/>
      <c r="D12" s="43"/>
      <c r="E12" s="44"/>
      <c r="F12" s="45">
        <f>'[1]ML-mars21'!F62</f>
        <v>21112001</v>
      </c>
      <c r="G12" s="46"/>
      <c r="H12" s="47">
        <f>'[1]ML-mars21'!H64</f>
        <v>57</v>
      </c>
      <c r="I12" s="48">
        <f>'[1]ML-mars21'!I64</f>
        <v>39</v>
      </c>
      <c r="J12" s="49">
        <f>'[1]ML-mars21'!J64</f>
        <v>12</v>
      </c>
      <c r="K12" s="50">
        <f>'[1]ML-mars21'!K64</f>
        <v>6</v>
      </c>
      <c r="L12" s="51">
        <f>'[1]ML-mars21'!L64</f>
        <v>0</v>
      </c>
      <c r="M12" s="52">
        <f>'[1]ML-mars21'!M64</f>
        <v>0</v>
      </c>
      <c r="N12" s="28">
        <f>'[1]ML-mars21'!N62</f>
        <v>16988771.110000003</v>
      </c>
      <c r="O12" s="53">
        <f>'[1]ML-mars21'!O62</f>
        <v>3256239.4000000013</v>
      </c>
      <c r="P12" s="53">
        <f>'[1]ML-mars21'!P62</f>
        <v>837143.69000000006</v>
      </c>
      <c r="Q12" s="53">
        <f>'[1]ML-mars21'!Q62</f>
        <v>29846.800000000003</v>
      </c>
      <c r="R12" s="53">
        <f>'[1]ML-mars21'!R62</f>
        <v>0</v>
      </c>
      <c r="S12" s="39">
        <f>'[1]ML-mars21'!S62</f>
        <v>866990.49</v>
      </c>
      <c r="T12" s="28">
        <f t="shared" si="0"/>
        <v>21112001</v>
      </c>
      <c r="U12" s="38">
        <f>'[1]ML-mars21'!T64</f>
        <v>57</v>
      </c>
      <c r="V12" s="48">
        <f>'[1]ML-mars21'!U64</f>
        <v>32</v>
      </c>
      <c r="W12" s="49">
        <f>'[1]ML-mars21'!V64</f>
        <v>13</v>
      </c>
      <c r="X12" s="50">
        <f>'[1]ML-mars21'!W64</f>
        <v>12</v>
      </c>
      <c r="Y12" s="51">
        <f>'[1]ML-mars21'!X64</f>
        <v>0</v>
      </c>
      <c r="Z12" s="52">
        <f>'[1]ML-mars21'!Y64</f>
        <v>0</v>
      </c>
      <c r="AA12" s="28">
        <f>'[1]ML-mars21'!Z62</f>
        <v>15720651.689999999</v>
      </c>
      <c r="AB12" s="28">
        <f>'[1]ML-mars21'!AA62</f>
        <v>4084276.09</v>
      </c>
      <c r="AC12" s="28">
        <f>'[1]ML-mars21'!AB62</f>
        <v>1245568.82</v>
      </c>
      <c r="AD12" s="28">
        <f>'[1]ML-mars21'!AC62</f>
        <v>61504.400000000009</v>
      </c>
      <c r="AE12" s="28">
        <f>'[1]ML-mars21'!AD62</f>
        <v>0</v>
      </c>
      <c r="AF12" s="39">
        <f>'[1]ML-mars21'!AE62</f>
        <v>1307073.2200000002</v>
      </c>
      <c r="AG12" s="54"/>
    </row>
    <row r="13" spans="1:33" x14ac:dyDescent="0.35">
      <c r="A13" s="42" t="s">
        <v>45</v>
      </c>
      <c r="B13" s="42"/>
      <c r="C13" s="43"/>
      <c r="D13" s="43"/>
      <c r="E13" s="44"/>
      <c r="F13" s="45">
        <f>'[1]NE-mars21'!F78</f>
        <v>22969215</v>
      </c>
      <c r="G13" s="46"/>
      <c r="H13" s="47">
        <f>'[1]NE-mars21'!H80</f>
        <v>73</v>
      </c>
      <c r="I13" s="48">
        <f>'[1]NE-mars21'!I80</f>
        <v>27</v>
      </c>
      <c r="J13" s="49">
        <f>'[1]NE-mars21'!J80</f>
        <v>32</v>
      </c>
      <c r="K13" s="50">
        <f>'[1]NE-mars21'!K80</f>
        <v>14</v>
      </c>
      <c r="L13" s="51">
        <f>'[1]NE-mars21'!L80</f>
        <v>0</v>
      </c>
      <c r="M13" s="52">
        <f>'[1]NE-mars21'!M80</f>
        <v>0</v>
      </c>
      <c r="N13" s="28">
        <f>'[1]NE-mars21'!N78</f>
        <v>16924961.960000008</v>
      </c>
      <c r="O13" s="53">
        <f>'[1]NE-mars21'!O78</f>
        <v>4441230.3100000024</v>
      </c>
      <c r="P13" s="53">
        <f>'[1]NE-mars21'!P78</f>
        <v>1501151.7100000004</v>
      </c>
      <c r="Q13" s="53">
        <f>'[1]NE-mars21'!Q78</f>
        <v>101871.02</v>
      </c>
      <c r="R13" s="53">
        <f>'[1]NE-mars21'!R78</f>
        <v>0</v>
      </c>
      <c r="S13" s="39">
        <f>'[1]NE-mars21'!S78</f>
        <v>1603022.7300000002</v>
      </c>
      <c r="T13" s="28">
        <f t="shared" si="0"/>
        <v>22969215</v>
      </c>
      <c r="U13" s="38">
        <f>'[1]NE-mars21'!T80</f>
        <v>73</v>
      </c>
      <c r="V13" s="48">
        <f>'[1]NE-mars21'!U80</f>
        <v>9</v>
      </c>
      <c r="W13" s="49">
        <f>'[1]NE-mars21'!V80</f>
        <v>44</v>
      </c>
      <c r="X13" s="50">
        <f>'[1]NE-mars21'!W80</f>
        <v>20</v>
      </c>
      <c r="Y13" s="51">
        <f>'[1]NE-mars21'!X80</f>
        <v>0</v>
      </c>
      <c r="Z13" s="52">
        <f>'[1]NE-mars21'!Y80</f>
        <v>0</v>
      </c>
      <c r="AA13" s="28">
        <f>'[1]NE-mars21'!Z78</f>
        <v>14893153.829999998</v>
      </c>
      <c r="AB13" s="28">
        <f>'[1]NE-mars21'!AA78</f>
        <v>5793528.709999999</v>
      </c>
      <c r="AC13" s="28">
        <f>'[1]NE-mars21'!AB78</f>
        <v>2068113.4799999997</v>
      </c>
      <c r="AD13" s="28">
        <f>'[1]NE-mars21'!AC78</f>
        <v>214418.97999999998</v>
      </c>
      <c r="AE13" s="28">
        <f>'[1]NE-mars21'!AD78</f>
        <v>0</v>
      </c>
      <c r="AF13" s="39">
        <f>'[1]NE-mars21'!AE78</f>
        <v>2282532.4599999995</v>
      </c>
      <c r="AG13" s="54"/>
    </row>
    <row r="14" spans="1:33" x14ac:dyDescent="0.35">
      <c r="A14" s="42" t="s">
        <v>46</v>
      </c>
      <c r="B14" s="42"/>
      <c r="C14" s="43"/>
      <c r="D14" s="43"/>
      <c r="E14" s="44"/>
      <c r="F14" s="45">
        <f>'[1]NG-mars21'!F31</f>
        <v>99161438.162641436</v>
      </c>
      <c r="G14" s="46"/>
      <c r="H14" s="47">
        <f>'[1]NG-mars21'!H23</f>
        <v>332</v>
      </c>
      <c r="I14" s="48">
        <f>'[1]NG-mars21'!I23</f>
        <v>148</v>
      </c>
      <c r="J14" s="49">
        <f>'[1]NG-mars21'!J23</f>
        <v>130</v>
      </c>
      <c r="K14" s="50">
        <f>'[1]NG-mars21'!K23</f>
        <v>50</v>
      </c>
      <c r="L14" s="51">
        <f>'[1]NG-mars21'!L23</f>
        <v>4</v>
      </c>
      <c r="M14" s="52">
        <f>'[1]NG-mars21'!M23</f>
        <v>0</v>
      </c>
      <c r="N14" s="28">
        <f>'[1]NG-mars21'!N31</f>
        <v>66919551.373129174</v>
      </c>
      <c r="O14" s="53">
        <f>'[1]NG-mars21'!O31</f>
        <v>23045764.481871821</v>
      </c>
      <c r="P14" s="53">
        <f>'[1]NG-mars21'!P31</f>
        <v>8702777.117740443</v>
      </c>
      <c r="Q14" s="53">
        <f>'[1]NG-mars21'!Q31</f>
        <v>493345.1899</v>
      </c>
      <c r="R14" s="53">
        <f>'[1]NG-mars21'!R31</f>
        <v>0</v>
      </c>
      <c r="S14" s="39">
        <f>'[1]NG-mars21'!S31</f>
        <v>9196122.3076404426</v>
      </c>
      <c r="T14" s="28">
        <f>'[1]NG-mars21'!F33</f>
        <v>107585705.16264144</v>
      </c>
      <c r="U14" s="38">
        <f>'[1]NG-mars21'!T23</f>
        <v>369</v>
      </c>
      <c r="V14" s="48">
        <f>'[1]NG-mars21'!U23</f>
        <v>88</v>
      </c>
      <c r="W14" s="49">
        <f>'[1]NG-mars21'!V23</f>
        <v>204</v>
      </c>
      <c r="X14" s="50">
        <f>'[1]NG-mars21'!W23</f>
        <v>68</v>
      </c>
      <c r="Y14" s="51">
        <f>'[1]NG-mars21'!X23</f>
        <v>9</v>
      </c>
      <c r="Z14" s="52">
        <f>'[1]NG-mars21'!Y23</f>
        <v>0</v>
      </c>
      <c r="AA14" s="28">
        <f>'[1]NG-mars21'!Z31</f>
        <v>64049922.635594875</v>
      </c>
      <c r="AB14" s="28">
        <f>'[1]NG-mars21'!AA31</f>
        <v>30719160.814529154</v>
      </c>
      <c r="AC14" s="28">
        <f>'[1]NG-mars21'!AB31</f>
        <v>12018139.744167402</v>
      </c>
      <c r="AD14" s="28">
        <f>'[1]NG-mars21'!AC31</f>
        <v>798481.9683500001</v>
      </c>
      <c r="AE14" s="28">
        <f>'[1]NG-mars21'!AD31</f>
        <v>0</v>
      </c>
      <c r="AF14" s="39">
        <f>'[1]NG-mars21'!AE31</f>
        <v>12816621.712517401</v>
      </c>
      <c r="AG14" s="54"/>
    </row>
    <row r="15" spans="1:33" x14ac:dyDescent="0.35">
      <c r="A15" s="42" t="s">
        <v>47</v>
      </c>
      <c r="B15" s="42"/>
      <c r="C15" s="43"/>
      <c r="D15" s="43"/>
      <c r="E15" s="44"/>
      <c r="F15" s="45">
        <f>'[1]SN-mars21'!F50</f>
        <v>17215426</v>
      </c>
      <c r="G15" s="46"/>
      <c r="H15" s="47">
        <f>'[1]SN-mars21'!H53</f>
        <v>45</v>
      </c>
      <c r="I15" s="48">
        <f>'[1]SN-mars21'!I53</f>
        <v>37</v>
      </c>
      <c r="J15" s="49">
        <f>'[1]SN-mars21'!J53</f>
        <v>8</v>
      </c>
      <c r="K15" s="50">
        <f>'[1]SN-mars21'!K53</f>
        <v>0</v>
      </c>
      <c r="L15" s="51">
        <f>'[1]SN-mars21'!L53</f>
        <v>0</v>
      </c>
      <c r="M15" s="52">
        <f>'[1]SN-mars21'!M53</f>
        <v>0</v>
      </c>
      <c r="N15" s="28">
        <f>'[1]SN-mars21'!N50</f>
        <v>14515567.334000001</v>
      </c>
      <c r="O15" s="53">
        <f>'[1]SN-mars21'!O50</f>
        <v>2403219.7999999998</v>
      </c>
      <c r="P15" s="53">
        <f>'[1]SN-mars21'!P50</f>
        <v>294881.62599999993</v>
      </c>
      <c r="Q15" s="53">
        <f>'[1]SN-mars21'!Q50</f>
        <v>3797.08</v>
      </c>
      <c r="R15" s="53">
        <f>'[1]SN-mars21'!R50</f>
        <v>0</v>
      </c>
      <c r="S15" s="39">
        <f>'[1]SN-mars21'!S50</f>
        <v>298678.70599999989</v>
      </c>
      <c r="T15" s="28">
        <f t="shared" si="0"/>
        <v>17215426</v>
      </c>
      <c r="U15" s="38">
        <f>'[1]SN-mars21'!T53</f>
        <v>44</v>
      </c>
      <c r="V15" s="48">
        <f>'[1]SN-mars21'!U53</f>
        <v>22</v>
      </c>
      <c r="W15" s="49">
        <f>'[1]SN-mars21'!V53</f>
        <v>20</v>
      </c>
      <c r="X15" s="50">
        <f>'[1]SN-mars21'!W53</f>
        <v>2</v>
      </c>
      <c r="Y15" s="51">
        <f>'[1]SN-mars21'!X53</f>
        <v>0</v>
      </c>
      <c r="Z15" s="52">
        <f>'[1]SN-mars21'!Y53</f>
        <v>0</v>
      </c>
      <c r="AA15" s="28">
        <f>'[1]SN-mars21'!Z50</f>
        <v>13597338.089000002</v>
      </c>
      <c r="AB15" s="28">
        <f>'[1]SN-mars21'!AA50</f>
        <v>3130039.77</v>
      </c>
      <c r="AC15" s="28">
        <f>'[1]SN-mars21'!AB50</f>
        <v>481553.77099999983</v>
      </c>
      <c r="AD15" s="28">
        <f>'[1]SN-mars21'!AC50</f>
        <v>6494.3700000000008</v>
      </c>
      <c r="AE15" s="28">
        <f>'[1]SN-mars21'!AD50</f>
        <v>0</v>
      </c>
      <c r="AF15" s="39">
        <f>'[1]SN-mars21'!AE50</f>
        <v>488048.14099999989</v>
      </c>
      <c r="AG15" s="54"/>
    </row>
    <row r="16" spans="1:33" x14ac:dyDescent="0.35">
      <c r="A16" s="42" t="s">
        <v>48</v>
      </c>
      <c r="B16" s="42"/>
      <c r="C16" s="43"/>
      <c r="D16" s="43"/>
      <c r="E16" s="44"/>
      <c r="F16" s="45">
        <f>'[1]SL-mars21'!F19</f>
        <v>8100318</v>
      </c>
      <c r="G16" s="46"/>
      <c r="H16" s="47">
        <f>'[1]SL-mars21'!H21</f>
        <v>14</v>
      </c>
      <c r="I16" s="48">
        <f>'[1]SL-mars21'!I21</f>
        <v>0</v>
      </c>
      <c r="J16" s="49">
        <f>'[1]SL-mars21'!J21</f>
        <v>6</v>
      </c>
      <c r="K16" s="50">
        <f>'[1]SL-mars21'!K21</f>
        <v>8</v>
      </c>
      <c r="L16" s="51">
        <f>'[1]SL-mars21'!L21</f>
        <v>0</v>
      </c>
      <c r="M16" s="52">
        <f>'[1]SL-mars21'!M21</f>
        <v>0</v>
      </c>
      <c r="N16" s="28">
        <f>'[1]SL-mars21'!N19</f>
        <v>4195687.24</v>
      </c>
      <c r="O16" s="53">
        <f>'[1]SL-mars21'!O19</f>
        <v>2403509.5799999996</v>
      </c>
      <c r="P16" s="53">
        <f>'[1]SL-mars21'!P19</f>
        <v>1501121.1800000004</v>
      </c>
      <c r="Q16" s="53">
        <f>'[1]SL-mars21'!Q19</f>
        <v>0</v>
      </c>
      <c r="R16" s="53">
        <f>'[1]SL-mars21'!R19</f>
        <v>0</v>
      </c>
      <c r="S16" s="39">
        <f>'[1]SL-mars21'!S19</f>
        <v>1501121.1800000004</v>
      </c>
      <c r="T16" s="28">
        <f t="shared" si="0"/>
        <v>8100318</v>
      </c>
      <c r="U16" s="38">
        <f>'[1]SL-mars21'!T21</f>
        <v>14</v>
      </c>
      <c r="V16" s="48">
        <f>'[1]SL-mars21'!U21</f>
        <v>0</v>
      </c>
      <c r="W16" s="49">
        <f>'[1]SL-mars21'!V21</f>
        <v>6</v>
      </c>
      <c r="X16" s="50">
        <f>'[1]SL-mars21'!W21</f>
        <v>8</v>
      </c>
      <c r="Y16" s="51">
        <f>'[1]SL-mars21'!X21</f>
        <v>0</v>
      </c>
      <c r="Z16" s="52">
        <f>'[1]SL-mars21'!Y21</f>
        <v>0</v>
      </c>
      <c r="AA16" s="28">
        <f>'[1]SL-mars21'!Z19</f>
        <v>3512038.69</v>
      </c>
      <c r="AB16" s="28">
        <f>'[1]SL-mars21'!AA19</f>
        <v>2825744.9699999997</v>
      </c>
      <c r="AC16" s="28">
        <f>'[1]SL-mars21'!AB19</f>
        <v>1672543.59</v>
      </c>
      <c r="AD16" s="28">
        <f>'[1]SL-mars21'!AC19</f>
        <v>89990.75</v>
      </c>
      <c r="AE16" s="28">
        <f>'[1]SL-mars21'!AD19</f>
        <v>0</v>
      </c>
      <c r="AF16" s="39">
        <f>'[1]SL-mars21'!AE19</f>
        <v>1762534.3399999999</v>
      </c>
      <c r="AG16" s="54"/>
    </row>
    <row r="17" spans="1:33" x14ac:dyDescent="0.35">
      <c r="A17" s="42" t="s">
        <v>49</v>
      </c>
      <c r="B17" s="42"/>
      <c r="C17" s="43"/>
      <c r="D17" s="43"/>
      <c r="E17" s="44"/>
      <c r="F17" s="45">
        <f>'[1]TD-mars21'!F74</f>
        <v>15375866</v>
      </c>
      <c r="G17" s="46"/>
      <c r="H17" s="47">
        <f>'[1]TD-mars21'!H77</f>
        <v>69</v>
      </c>
      <c r="I17" s="48">
        <f>'[1]TD-mars21'!I77</f>
        <v>21</v>
      </c>
      <c r="J17" s="49">
        <f>'[1]TD-mars21'!J77</f>
        <v>39</v>
      </c>
      <c r="K17" s="50">
        <f>'[1]TD-mars21'!K77</f>
        <v>9</v>
      </c>
      <c r="L17" s="51">
        <f>'[1]TD-mars21'!L77</f>
        <v>0</v>
      </c>
      <c r="M17" s="52">
        <f>'[1]TD-mars21'!M77</f>
        <v>0</v>
      </c>
      <c r="N17" s="28">
        <f>'[1]TD-mars21'!N74</f>
        <v>11416303.459999993</v>
      </c>
      <c r="O17" s="53">
        <f>'[1]TD-mars21'!O74</f>
        <v>2683371.8100000005</v>
      </c>
      <c r="P17" s="53">
        <f>'[1]TD-mars21'!P74</f>
        <v>1180174.9299999997</v>
      </c>
      <c r="Q17" s="53">
        <f>'[1]TD-mars21'!Q74</f>
        <v>96015.8</v>
      </c>
      <c r="R17" s="53">
        <f>'[1]TD-mars21'!R74</f>
        <v>0</v>
      </c>
      <c r="S17" s="39">
        <f>'[1]TD-mars21'!S74</f>
        <v>1276190.7299999995</v>
      </c>
      <c r="T17" s="28">
        <f t="shared" si="0"/>
        <v>15375866</v>
      </c>
      <c r="U17" s="38">
        <f>'[1]TD-mars21'!T77</f>
        <v>69</v>
      </c>
      <c r="V17" s="48">
        <f>'[1]TD-mars21'!U77</f>
        <v>12</v>
      </c>
      <c r="W17" s="49">
        <f>'[1]TD-mars21'!V77</f>
        <v>33</v>
      </c>
      <c r="X17" s="50">
        <f>'[1]TD-mars21'!W77</f>
        <v>24</v>
      </c>
      <c r="Y17" s="51">
        <f>'[1]TD-mars21'!X77</f>
        <v>0</v>
      </c>
      <c r="Z17" s="52">
        <f>'[1]TD-mars21'!Y77</f>
        <v>0</v>
      </c>
      <c r="AA17" s="28">
        <f>'[1]TD-mars21'!Z74</f>
        <v>10265854.439999999</v>
      </c>
      <c r="AB17" s="28">
        <f>'[1]TD-mars21'!AA74</f>
        <v>3331381.7699999996</v>
      </c>
      <c r="AC17" s="28">
        <f>'[1]TD-mars21'!AB74</f>
        <v>1613219.65</v>
      </c>
      <c r="AD17" s="28">
        <f>'[1]TD-mars21'!AC74</f>
        <v>165410.13999999993</v>
      </c>
      <c r="AE17" s="28">
        <f>'[1]TD-mars21'!AD74</f>
        <v>0</v>
      </c>
      <c r="AF17" s="39">
        <f>'[1]TD-mars21'!AE74</f>
        <v>1778629.79</v>
      </c>
      <c r="AG17" s="54"/>
    </row>
    <row r="18" spans="1:33" x14ac:dyDescent="0.35">
      <c r="A18" s="42" t="s">
        <v>50</v>
      </c>
      <c r="B18" s="42"/>
      <c r="C18" s="43"/>
      <c r="D18" s="43"/>
      <c r="E18" s="44"/>
      <c r="F18" s="45">
        <f>'[1]TG-mars21'!F42</f>
        <v>5932378</v>
      </c>
      <c r="G18" s="46"/>
      <c r="H18" s="47">
        <f>'[1]TG-mars21'!H46</f>
        <v>37</v>
      </c>
      <c r="I18" s="48">
        <f>'[1]TG-mars21'!I46</f>
        <v>20</v>
      </c>
      <c r="J18" s="49">
        <f>'[1]TG-mars21'!J46</f>
        <v>16</v>
      </c>
      <c r="K18" s="50">
        <f>'[1]TG-mars21'!K46</f>
        <v>1</v>
      </c>
      <c r="L18" s="51">
        <f>'[1]TG-mars21'!L46</f>
        <v>0</v>
      </c>
      <c r="M18" s="52">
        <f>'[1]TG-mars21'!M46</f>
        <v>0</v>
      </c>
      <c r="N18" s="28">
        <f>'[1]TG-mars21'!N42</f>
        <v>4684374.84</v>
      </c>
      <c r="O18" s="53">
        <f>'[1]TG-mars21'!O42</f>
        <v>1010069.52</v>
      </c>
      <c r="P18" s="53">
        <f>'[1]TG-mars21'!P42</f>
        <v>236419.83999999997</v>
      </c>
      <c r="Q18" s="53">
        <f>'[1]TG-mars21'!Q42</f>
        <v>1513.8</v>
      </c>
      <c r="R18" s="53">
        <f>'[1]TG-mars21'!R42</f>
        <v>0</v>
      </c>
      <c r="S18" s="39">
        <f>'[1]TG-mars21'!S42</f>
        <v>237933.63999999998</v>
      </c>
      <c r="T18" s="28">
        <f t="shared" si="0"/>
        <v>5932378</v>
      </c>
      <c r="U18" s="38">
        <f>'[1]TG-mars21'!T46</f>
        <v>37</v>
      </c>
      <c r="V18" s="48">
        <f>'[1]TG-mars21'!U46</f>
        <v>23</v>
      </c>
      <c r="W18" s="49">
        <f>'[1]TG-mars21'!V46</f>
        <v>13</v>
      </c>
      <c r="X18" s="50">
        <f>'[1]TG-mars21'!W46</f>
        <v>1</v>
      </c>
      <c r="Y18" s="51">
        <f>'[1]TG-mars21'!X46</f>
        <v>0</v>
      </c>
      <c r="Z18" s="52">
        <f>'[1]TG-mars21'!Y46</f>
        <v>0</v>
      </c>
      <c r="AA18" s="28">
        <f>'[1]TG-mars21'!Z42</f>
        <v>4769693.63</v>
      </c>
      <c r="AB18" s="28">
        <f>'[1]TG-mars21'!AA42</f>
        <v>958549.63000000024</v>
      </c>
      <c r="AC18" s="28">
        <f>'[1]TG-mars21'!AB42</f>
        <v>202620.94</v>
      </c>
      <c r="AD18" s="28">
        <f>'[1]TG-mars21'!AC42</f>
        <v>1513.8</v>
      </c>
      <c r="AE18" s="28">
        <f>'[1]TG-mars21'!AD42</f>
        <v>0</v>
      </c>
      <c r="AF18" s="39">
        <f>'[1]TG-mars21'!AE42</f>
        <v>204134.74</v>
      </c>
      <c r="AG18" s="54"/>
    </row>
    <row r="19" spans="1:33" s="60" customFormat="1" x14ac:dyDescent="0.35">
      <c r="A19" s="42"/>
      <c r="B19" s="42"/>
      <c r="C19" s="43"/>
      <c r="D19" s="43"/>
      <c r="E19" s="44"/>
      <c r="F19" s="45"/>
      <c r="G19" s="55"/>
      <c r="H19" s="47"/>
      <c r="I19" s="56"/>
      <c r="J19" s="56"/>
      <c r="K19" s="57"/>
      <c r="L19" s="58"/>
      <c r="M19" s="59"/>
      <c r="N19" s="28"/>
      <c r="O19" s="53"/>
      <c r="P19" s="53"/>
      <c r="Q19" s="53"/>
      <c r="R19" s="53"/>
      <c r="S19" s="39"/>
      <c r="T19" s="28">
        <f t="shared" si="0"/>
        <v>0</v>
      </c>
      <c r="U19" s="38"/>
      <c r="V19" s="56"/>
      <c r="W19" s="56"/>
      <c r="X19" s="57"/>
      <c r="Y19" s="58"/>
      <c r="Z19" s="59"/>
      <c r="AA19" s="28"/>
      <c r="AB19" s="28"/>
      <c r="AC19" s="28"/>
      <c r="AD19" s="28"/>
      <c r="AE19" s="28"/>
      <c r="AF19" s="39"/>
      <c r="AG19" s="54"/>
    </row>
    <row r="20" spans="1:33" s="26" customFormat="1" x14ac:dyDescent="0.35">
      <c r="A20" s="132" t="s">
        <v>51</v>
      </c>
      <c r="B20" s="42"/>
      <c r="C20" s="61"/>
      <c r="D20" s="61"/>
      <c r="E20" s="62"/>
      <c r="F20" s="63">
        <f>SUM(F3:F18)-(F3+F7)</f>
        <v>267929768.1669662</v>
      </c>
      <c r="G20" s="64"/>
      <c r="H20" s="65">
        <f t="shared" ref="H20:AF20" si="1">SUM(H3:H18)</f>
        <v>825</v>
      </c>
      <c r="I20" s="48">
        <f t="shared" si="1"/>
        <v>390</v>
      </c>
      <c r="J20" s="49">
        <f t="shared" si="1"/>
        <v>317</v>
      </c>
      <c r="K20" s="66">
        <f t="shared" si="1"/>
        <v>114</v>
      </c>
      <c r="L20" s="67">
        <f t="shared" si="1"/>
        <v>4</v>
      </c>
      <c r="M20" s="52">
        <f t="shared" si="1"/>
        <v>0</v>
      </c>
      <c r="N20" s="37">
        <f t="shared" si="1"/>
        <v>197089062.73808506</v>
      </c>
      <c r="O20" s="68">
        <f t="shared" si="1"/>
        <v>51233920.941958837</v>
      </c>
      <c r="P20" s="68">
        <f t="shared" si="1"/>
        <v>18533576.835265599</v>
      </c>
      <c r="Q20" s="68">
        <f t="shared" si="1"/>
        <v>1075247.491656749</v>
      </c>
      <c r="R20" s="68">
        <f t="shared" si="1"/>
        <v>0</v>
      </c>
      <c r="S20" s="39">
        <f t="shared" si="1"/>
        <v>19608824.32692235</v>
      </c>
      <c r="T20" s="37">
        <f t="shared" si="1"/>
        <v>296473445.1669662</v>
      </c>
      <c r="U20" s="69">
        <f t="shared" si="1"/>
        <v>959</v>
      </c>
      <c r="V20" s="48">
        <f t="shared" si="1"/>
        <v>321</v>
      </c>
      <c r="W20" s="49">
        <f t="shared" si="1"/>
        <v>454</v>
      </c>
      <c r="X20" s="66">
        <f t="shared" si="1"/>
        <v>173</v>
      </c>
      <c r="Y20" s="67">
        <f t="shared" si="1"/>
        <v>11</v>
      </c>
      <c r="Z20" s="52">
        <f t="shared" si="1"/>
        <v>0</v>
      </c>
      <c r="AA20" s="37">
        <f t="shared" si="1"/>
        <v>202229940.62534499</v>
      </c>
      <c r="AB20" s="37">
        <f t="shared" si="1"/>
        <v>67170889.657513052</v>
      </c>
      <c r="AC20" s="37">
        <f t="shared" si="1"/>
        <v>25146364.149235766</v>
      </c>
      <c r="AD20" s="37">
        <f t="shared" si="1"/>
        <v>1926250.7348724352</v>
      </c>
      <c r="AE20" s="37">
        <f t="shared" si="1"/>
        <v>0</v>
      </c>
      <c r="AF20" s="39">
        <f t="shared" si="1"/>
        <v>27072614.884108197</v>
      </c>
      <c r="AG20" s="70"/>
    </row>
    <row r="21" spans="1:33" x14ac:dyDescent="0.35">
      <c r="A21" s="71"/>
      <c r="B21" s="71"/>
      <c r="C21" s="71"/>
      <c r="D21" s="71"/>
      <c r="E21" s="71"/>
      <c r="F21" s="71"/>
      <c r="G21" s="72"/>
      <c r="H21" s="73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4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</row>
    <row r="22" spans="1:33" x14ac:dyDescent="0.35">
      <c r="A22" s="42" t="s">
        <v>52</v>
      </c>
      <c r="B22" s="42"/>
      <c r="C22" s="43"/>
      <c r="D22" s="43"/>
      <c r="E22" s="44"/>
      <c r="F22" s="45">
        <f>'[1]CMR-mars21'!F63</f>
        <v>25931267.996289276</v>
      </c>
      <c r="G22" s="46"/>
      <c r="H22" s="65">
        <f>'[1]CMR-mars21'!H66</f>
        <v>58</v>
      </c>
      <c r="I22" s="48">
        <f>'[1]CMR-mars21'!I66</f>
        <v>11</v>
      </c>
      <c r="J22" s="49">
        <f>'[1]CMR-mars21'!J66</f>
        <v>32</v>
      </c>
      <c r="K22" s="50">
        <f>'[1]CMR-mars21'!K66</f>
        <v>15</v>
      </c>
      <c r="L22" s="51">
        <f>'[1]CMR-mars21'!L66</f>
        <v>0</v>
      </c>
      <c r="M22" s="52">
        <f>'[1]CMR-mars21'!M66</f>
        <v>0</v>
      </c>
      <c r="N22" s="28">
        <f>'[1]CMR-mars21'!N63</f>
        <v>17458392.543152057</v>
      </c>
      <c r="O22" s="53">
        <f>'[1]CMR-mars21'!O63</f>
        <v>5847403.3151356969</v>
      </c>
      <c r="P22" s="53">
        <f>'[1]CMR-mars21'!P63</f>
        <v>2364913.6509211231</v>
      </c>
      <c r="Q22" s="53">
        <f>'[1]CMR-mars21'!Q63</f>
        <v>260558.48708039289</v>
      </c>
      <c r="R22" s="53">
        <f>'[1]CMR-mars21'!R63</f>
        <v>0</v>
      </c>
      <c r="S22" s="39">
        <f>'[1]CMR-mars21'!S63</f>
        <v>2625472.1380015155</v>
      </c>
      <c r="T22" s="74">
        <f t="shared" ref="T22" si="2">F22</f>
        <v>25931267.996289276</v>
      </c>
      <c r="U22" s="38">
        <f>'[1]CMR-mars21'!T66</f>
        <v>58</v>
      </c>
      <c r="V22" s="48">
        <f>'[1]CMR-mars21'!U66</f>
        <v>31</v>
      </c>
      <c r="W22" s="49">
        <f>'[1]CMR-mars21'!V66</f>
        <v>17</v>
      </c>
      <c r="X22" s="50">
        <f>'[1]CMR-mars21'!W66</f>
        <v>10</v>
      </c>
      <c r="Y22" s="51">
        <f>'[1]CMR-mars21'!X66</f>
        <v>0</v>
      </c>
      <c r="Z22" s="52">
        <f>'[1]CMR-mars21'!Y66</f>
        <v>0</v>
      </c>
      <c r="AA22" s="28">
        <f>'[1]CMR-mars21'!Z63</f>
        <v>19493118.807439111</v>
      </c>
      <c r="AB22" s="28">
        <f>'[1]CMR-mars21'!AA63</f>
        <v>4517347.5301865209</v>
      </c>
      <c r="AC22" s="28">
        <f>'[1]CMR-mars21'!AB63</f>
        <v>1700200.6144950867</v>
      </c>
      <c r="AD22" s="28">
        <f>'[1]CMR-mars21'!AC63</f>
        <v>220601.04416854566</v>
      </c>
      <c r="AE22" s="28">
        <f>'[1]CMR-mars21'!AD63</f>
        <v>0</v>
      </c>
      <c r="AF22" s="39">
        <f>'[1]CMR-mars21'!AE63</f>
        <v>1920801.6586636326</v>
      </c>
      <c r="AG22" s="54"/>
    </row>
    <row r="23" spans="1:33" x14ac:dyDescent="0.35">
      <c r="A23" s="71"/>
      <c r="B23" s="71"/>
      <c r="C23" s="71"/>
      <c r="D23" s="71"/>
      <c r="E23" s="71"/>
      <c r="F23" s="71"/>
      <c r="G23" s="72"/>
      <c r="H23" s="75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</row>
    <row r="24" spans="1:33" s="26" customFormat="1" x14ac:dyDescent="0.35">
      <c r="A24" s="42" t="s">
        <v>53</v>
      </c>
      <c r="B24" s="42"/>
      <c r="C24" s="61"/>
      <c r="D24" s="61"/>
      <c r="E24" s="62"/>
      <c r="F24" s="63">
        <f t="shared" ref="F24:AF24" si="3">F20+F22</f>
        <v>293861036.16325545</v>
      </c>
      <c r="G24" s="64"/>
      <c r="H24" s="65">
        <f t="shared" si="3"/>
        <v>883</v>
      </c>
      <c r="I24" s="48">
        <f t="shared" si="3"/>
        <v>401</v>
      </c>
      <c r="J24" s="49">
        <f t="shared" si="3"/>
        <v>349</v>
      </c>
      <c r="K24" s="66">
        <f t="shared" si="3"/>
        <v>129</v>
      </c>
      <c r="L24" s="67">
        <f t="shared" si="3"/>
        <v>4</v>
      </c>
      <c r="M24" s="52">
        <f t="shared" si="3"/>
        <v>0</v>
      </c>
      <c r="N24" s="37">
        <f t="shared" si="3"/>
        <v>214547455.28123713</v>
      </c>
      <c r="O24" s="68">
        <f t="shared" si="3"/>
        <v>57081324.257094532</v>
      </c>
      <c r="P24" s="68">
        <f t="shared" si="3"/>
        <v>20898490.48618672</v>
      </c>
      <c r="Q24" s="68">
        <f t="shared" si="3"/>
        <v>1335805.9787371419</v>
      </c>
      <c r="R24" s="68">
        <f t="shared" si="3"/>
        <v>0</v>
      </c>
      <c r="S24" s="39">
        <f t="shared" si="3"/>
        <v>22234296.464923866</v>
      </c>
      <c r="T24" s="74">
        <f t="shared" si="3"/>
        <v>322404713.16325545</v>
      </c>
      <c r="U24" s="69">
        <f t="shared" si="3"/>
        <v>1017</v>
      </c>
      <c r="V24" s="48">
        <f t="shared" si="3"/>
        <v>352</v>
      </c>
      <c r="W24" s="49">
        <f t="shared" si="3"/>
        <v>471</v>
      </c>
      <c r="X24" s="66">
        <f t="shared" si="3"/>
        <v>183</v>
      </c>
      <c r="Y24" s="67">
        <f t="shared" si="3"/>
        <v>11</v>
      </c>
      <c r="Z24" s="52">
        <f t="shared" si="3"/>
        <v>0</v>
      </c>
      <c r="AA24" s="37">
        <f t="shared" si="3"/>
        <v>221723059.43278411</v>
      </c>
      <c r="AB24" s="37">
        <f t="shared" si="3"/>
        <v>71688237.187699571</v>
      </c>
      <c r="AC24" s="37">
        <f t="shared" si="3"/>
        <v>26846564.763730854</v>
      </c>
      <c r="AD24" s="37">
        <f t="shared" si="3"/>
        <v>2146851.7790409811</v>
      </c>
      <c r="AE24" s="37">
        <f t="shared" si="3"/>
        <v>0</v>
      </c>
      <c r="AF24" s="39">
        <f t="shared" si="3"/>
        <v>28993416.542771831</v>
      </c>
      <c r="AG24" s="70"/>
    </row>
    <row r="26" spans="1:33" ht="15" thickBot="1" x14ac:dyDescent="0.4"/>
    <row r="27" spans="1:33" ht="39" x14ac:dyDescent="0.35">
      <c r="N27" s="96" t="s">
        <v>9</v>
      </c>
      <c r="O27" s="97" t="s">
        <v>10</v>
      </c>
      <c r="P27" s="98" t="s">
        <v>11</v>
      </c>
      <c r="Q27" s="99" t="s">
        <v>12</v>
      </c>
      <c r="R27" s="100" t="s">
        <v>13</v>
      </c>
      <c r="S27" s="11" t="s">
        <v>14</v>
      </c>
      <c r="AA27" s="96" t="s">
        <v>9</v>
      </c>
      <c r="AB27" s="97" t="s">
        <v>10</v>
      </c>
      <c r="AC27" s="98" t="s">
        <v>11</v>
      </c>
      <c r="AD27" s="99" t="s">
        <v>12</v>
      </c>
      <c r="AE27" s="100" t="s">
        <v>13</v>
      </c>
      <c r="AF27" s="131" t="s">
        <v>14</v>
      </c>
    </row>
    <row r="28" spans="1:33" x14ac:dyDescent="0.35">
      <c r="A28" s="26" t="s">
        <v>54</v>
      </c>
      <c r="N28" s="128">
        <f>N20/$F$20</f>
        <v>0.7355997211002876</v>
      </c>
      <c r="O28" s="128">
        <f t="shared" ref="O28:S28" si="4">O20/$F$20</f>
        <v>0.19122145811745456</v>
      </c>
      <c r="P28" s="128">
        <f t="shared" si="4"/>
        <v>6.9173264927083436E-2</v>
      </c>
      <c r="Q28" s="128">
        <f t="shared" si="4"/>
        <v>4.0131691936025763E-3</v>
      </c>
      <c r="R28" s="128">
        <f t="shared" si="4"/>
        <v>0</v>
      </c>
      <c r="S28" s="128">
        <f t="shared" si="4"/>
        <v>7.3186434120686011E-2</v>
      </c>
      <c r="AA28" s="129">
        <f>AA20/$T$20</f>
        <v>0.68211822651251042</v>
      </c>
      <c r="AB28" s="129">
        <f t="shared" ref="AB28:AF28" si="5">AB20/$T$20</f>
        <v>0.22656629371876505</v>
      </c>
      <c r="AC28" s="129">
        <f t="shared" si="5"/>
        <v>8.4818268074815212E-2</v>
      </c>
      <c r="AD28" s="129">
        <f t="shared" si="5"/>
        <v>6.4972116939094509E-3</v>
      </c>
      <c r="AE28" s="129">
        <f t="shared" si="5"/>
        <v>0</v>
      </c>
      <c r="AF28" s="129">
        <f t="shared" si="5"/>
        <v>9.1315479768724644E-2</v>
      </c>
    </row>
    <row r="30" spans="1:33" x14ac:dyDescent="0.35">
      <c r="A30" s="26" t="s">
        <v>55</v>
      </c>
      <c r="N30" s="128">
        <f>N24/$F$24</f>
        <v>0.7300983420001439</v>
      </c>
      <c r="O30" s="128">
        <f t="shared" ref="O30:S30" si="6">O24/$F$24</f>
        <v>0.19424597763067444</v>
      </c>
      <c r="P30" s="128">
        <f t="shared" si="6"/>
        <v>7.1116915529340533E-2</v>
      </c>
      <c r="Q30" s="128">
        <f t="shared" si="6"/>
        <v>4.5457063521515337E-3</v>
      </c>
      <c r="R30" s="128">
        <f t="shared" si="6"/>
        <v>0</v>
      </c>
      <c r="S30" s="128">
        <f t="shared" si="6"/>
        <v>7.5662621881492073E-2</v>
      </c>
      <c r="AA30" s="129">
        <f>AA24/$T$24</f>
        <v>0.68771655742051951</v>
      </c>
      <c r="AB30" s="129">
        <f t="shared" ref="AB30:AF30" si="7">AB24/$T$24</f>
        <v>0.22235480518983275</v>
      </c>
      <c r="AC30" s="129">
        <f t="shared" si="7"/>
        <v>8.3269765197683726E-2</v>
      </c>
      <c r="AD30" s="129">
        <f t="shared" si="7"/>
        <v>6.6588721919641535E-3</v>
      </c>
      <c r="AE30" s="129">
        <f t="shared" si="7"/>
        <v>0</v>
      </c>
      <c r="AF30" s="129">
        <f t="shared" si="7"/>
        <v>8.9928637389647875E-2</v>
      </c>
    </row>
  </sheetData>
  <mergeCells count="7">
    <mergeCell ref="U1:AF1"/>
    <mergeCell ref="B1:B2"/>
    <mergeCell ref="C1:C2"/>
    <mergeCell ref="D1:D2"/>
    <mergeCell ref="E1:E2"/>
    <mergeCell ref="G1:G2"/>
    <mergeCell ref="H1:S1"/>
  </mergeCells>
  <conditionalFormatting sqref="I2:R2 AA2:AE2">
    <cfRule type="containsText" dxfId="83" priority="44" operator="containsText" text="N/A">
      <formula>NOT(ISERROR(SEARCH("N/A",I2)))</formula>
    </cfRule>
  </conditionalFormatting>
  <conditionalFormatting sqref="V2:Z2">
    <cfRule type="containsText" dxfId="82" priority="43" operator="containsText" text="N/A">
      <formula>NOT(ISERROR(SEARCH("N/A",V2)))</formula>
    </cfRule>
  </conditionalFormatting>
  <conditionalFormatting sqref="Z19">
    <cfRule type="containsText" dxfId="81" priority="42" operator="containsText" text="N/A">
      <formula>NOT(ISERROR(SEARCH("N/A",Z19)))</formula>
    </cfRule>
  </conditionalFormatting>
  <conditionalFormatting sqref="M19">
    <cfRule type="containsText" dxfId="80" priority="41" operator="containsText" text="N/A">
      <formula>NOT(ISERROR(SEARCH("N/A",M19)))</formula>
    </cfRule>
  </conditionalFormatting>
  <conditionalFormatting sqref="M4">
    <cfRule type="containsText" dxfId="79" priority="40" operator="containsText" text="N/A">
      <formula>NOT(ISERROR(SEARCH("N/A",M4)))</formula>
    </cfRule>
  </conditionalFormatting>
  <conditionalFormatting sqref="Z4">
    <cfRule type="containsText" dxfId="78" priority="39" operator="containsText" text="N/A">
      <formula>NOT(ISERROR(SEARCH("N/A",Z4)))</formula>
    </cfRule>
  </conditionalFormatting>
  <conditionalFormatting sqref="M5">
    <cfRule type="containsText" dxfId="77" priority="38" operator="containsText" text="N/A">
      <formula>NOT(ISERROR(SEARCH("N/A",M5)))</formula>
    </cfRule>
  </conditionalFormatting>
  <conditionalFormatting sqref="Z5">
    <cfRule type="containsText" dxfId="76" priority="37" operator="containsText" text="N/A">
      <formula>NOT(ISERROR(SEARCH("N/A",Z5)))</formula>
    </cfRule>
  </conditionalFormatting>
  <conditionalFormatting sqref="M9 M11">
    <cfRule type="containsText" dxfId="75" priority="36" operator="containsText" text="N/A">
      <formula>NOT(ISERROR(SEARCH("N/A",M9)))</formula>
    </cfRule>
  </conditionalFormatting>
  <conditionalFormatting sqref="Z9 Z11">
    <cfRule type="containsText" dxfId="74" priority="35" operator="containsText" text="N/A">
      <formula>NOT(ISERROR(SEARCH("N/A",Z9)))</formula>
    </cfRule>
  </conditionalFormatting>
  <conditionalFormatting sqref="M16">
    <cfRule type="containsText" dxfId="73" priority="34" operator="containsText" text="N/A">
      <formula>NOT(ISERROR(SEARCH("N/A",M16)))</formula>
    </cfRule>
  </conditionalFormatting>
  <conditionalFormatting sqref="Z16">
    <cfRule type="containsText" dxfId="72" priority="33" operator="containsText" text="N/A">
      <formula>NOT(ISERROR(SEARCH("N/A",Z16)))</formula>
    </cfRule>
  </conditionalFormatting>
  <conditionalFormatting sqref="M15">
    <cfRule type="containsText" dxfId="71" priority="32" operator="containsText" text="N/A">
      <formula>NOT(ISERROR(SEARCH("N/A",M15)))</formula>
    </cfRule>
  </conditionalFormatting>
  <conditionalFormatting sqref="Z15">
    <cfRule type="containsText" dxfId="70" priority="31" operator="containsText" text="N/A">
      <formula>NOT(ISERROR(SEARCH("N/A",Z15)))</formula>
    </cfRule>
  </conditionalFormatting>
  <conditionalFormatting sqref="M12">
    <cfRule type="containsText" dxfId="69" priority="30" operator="containsText" text="N/A">
      <formula>NOT(ISERROR(SEARCH("N/A",M12)))</formula>
    </cfRule>
  </conditionalFormatting>
  <conditionalFormatting sqref="Z12">
    <cfRule type="containsText" dxfId="68" priority="29" operator="containsText" text="N/A">
      <formula>NOT(ISERROR(SEARCH("N/A",Z12)))</formula>
    </cfRule>
  </conditionalFormatting>
  <conditionalFormatting sqref="M14">
    <cfRule type="containsText" dxfId="67" priority="28" operator="containsText" text="N/A">
      <formula>NOT(ISERROR(SEARCH("N/A",M14)))</formula>
    </cfRule>
  </conditionalFormatting>
  <conditionalFormatting sqref="Z14">
    <cfRule type="containsText" dxfId="66" priority="27" operator="containsText" text="N/A">
      <formula>NOT(ISERROR(SEARCH("N/A",Z14)))</formula>
    </cfRule>
  </conditionalFormatting>
  <conditionalFormatting sqref="M6">
    <cfRule type="containsText" dxfId="65" priority="26" operator="containsText" text="N/A">
      <formula>NOT(ISERROR(SEARCH("N/A",M6)))</formula>
    </cfRule>
  </conditionalFormatting>
  <conditionalFormatting sqref="Z6">
    <cfRule type="containsText" dxfId="64" priority="25" operator="containsText" text="N/A">
      <formula>NOT(ISERROR(SEARCH("N/A",Z6)))</formula>
    </cfRule>
  </conditionalFormatting>
  <conditionalFormatting sqref="M22">
    <cfRule type="containsText" dxfId="63" priority="24" operator="containsText" text="N/A">
      <formula>NOT(ISERROR(SEARCH("N/A",M22)))</formula>
    </cfRule>
  </conditionalFormatting>
  <conditionalFormatting sqref="Z22">
    <cfRule type="containsText" dxfId="62" priority="23" operator="containsText" text="N/A">
      <formula>NOT(ISERROR(SEARCH("N/A",Z22)))</formula>
    </cfRule>
  </conditionalFormatting>
  <conditionalFormatting sqref="M17">
    <cfRule type="containsText" dxfId="61" priority="22" operator="containsText" text="N/A">
      <formula>NOT(ISERROR(SEARCH("N/A",M17)))</formula>
    </cfRule>
  </conditionalFormatting>
  <conditionalFormatting sqref="Z17">
    <cfRule type="containsText" dxfId="60" priority="21" operator="containsText" text="N/A">
      <formula>NOT(ISERROR(SEARCH("N/A",Z17)))</formula>
    </cfRule>
  </conditionalFormatting>
  <conditionalFormatting sqref="M18">
    <cfRule type="containsText" dxfId="59" priority="18" operator="containsText" text="N/A">
      <formula>NOT(ISERROR(SEARCH("N/A",M18)))</formula>
    </cfRule>
  </conditionalFormatting>
  <conditionalFormatting sqref="Z18">
    <cfRule type="containsText" dxfId="58" priority="17" operator="containsText" text="N/A">
      <formula>NOT(ISERROR(SEARCH("N/A",Z18)))</formula>
    </cfRule>
  </conditionalFormatting>
  <conditionalFormatting sqref="M8">
    <cfRule type="containsText" dxfId="57" priority="20" operator="containsText" text="N/A">
      <formula>NOT(ISERROR(SEARCH("N/A",M8)))</formula>
    </cfRule>
  </conditionalFormatting>
  <conditionalFormatting sqref="Z8">
    <cfRule type="containsText" dxfId="56" priority="19" operator="containsText" text="N/A">
      <formula>NOT(ISERROR(SEARCH("N/A",Z8)))</formula>
    </cfRule>
  </conditionalFormatting>
  <conditionalFormatting sqref="M24">
    <cfRule type="containsText" dxfId="55" priority="16" operator="containsText" text="N/A">
      <formula>NOT(ISERROR(SEARCH("N/A",M24)))</formula>
    </cfRule>
  </conditionalFormatting>
  <conditionalFormatting sqref="Z24">
    <cfRule type="containsText" dxfId="54" priority="15" operator="containsText" text="N/A">
      <formula>NOT(ISERROR(SEARCH("N/A",Z24)))</formula>
    </cfRule>
  </conditionalFormatting>
  <conditionalFormatting sqref="M13">
    <cfRule type="containsText" dxfId="53" priority="14" operator="containsText" text="N/A">
      <formula>NOT(ISERROR(SEARCH("N/A",M13)))</formula>
    </cfRule>
  </conditionalFormatting>
  <conditionalFormatting sqref="Z13">
    <cfRule type="containsText" dxfId="52" priority="13" operator="containsText" text="N/A">
      <formula>NOT(ISERROR(SEARCH("N/A",Z13)))</formula>
    </cfRule>
  </conditionalFormatting>
  <conditionalFormatting sqref="M20">
    <cfRule type="containsText" dxfId="51" priority="12" operator="containsText" text="N/A">
      <formula>NOT(ISERROR(SEARCH("N/A",M20)))</formula>
    </cfRule>
  </conditionalFormatting>
  <conditionalFormatting sqref="Z20">
    <cfRule type="containsText" dxfId="50" priority="11" operator="containsText" text="N/A">
      <formula>NOT(ISERROR(SEARCH("N/A",Z20)))</formula>
    </cfRule>
  </conditionalFormatting>
  <conditionalFormatting sqref="M3">
    <cfRule type="containsText" dxfId="49" priority="10" operator="containsText" text="N/A">
      <formula>NOT(ISERROR(SEARCH("N/A",M3)))</formula>
    </cfRule>
  </conditionalFormatting>
  <conditionalFormatting sqref="Z3">
    <cfRule type="containsText" dxfId="48" priority="9" operator="containsText" text="N/A">
      <formula>NOT(ISERROR(SEARCH("N/A",Z3)))</formula>
    </cfRule>
  </conditionalFormatting>
  <conditionalFormatting sqref="M7">
    <cfRule type="containsText" dxfId="47" priority="8" operator="containsText" text="N/A">
      <formula>NOT(ISERROR(SEARCH("N/A",M7)))</formula>
    </cfRule>
  </conditionalFormatting>
  <conditionalFormatting sqref="Z7">
    <cfRule type="containsText" dxfId="46" priority="7" operator="containsText" text="N/A">
      <formula>NOT(ISERROR(SEARCH("N/A",Z7)))</formula>
    </cfRule>
  </conditionalFormatting>
  <conditionalFormatting sqref="M10">
    <cfRule type="containsText" dxfId="45" priority="6" operator="containsText" text="N/A">
      <formula>NOT(ISERROR(SEARCH("N/A",M10)))</formula>
    </cfRule>
  </conditionalFormatting>
  <conditionalFormatting sqref="Z10">
    <cfRule type="containsText" dxfId="44" priority="5" operator="containsText" text="N/A">
      <formula>NOT(ISERROR(SEARCH("N/A",Z10)))</formula>
    </cfRule>
  </conditionalFormatting>
  <conditionalFormatting sqref="N27:R27">
    <cfRule type="containsText" dxfId="3" priority="2" operator="containsText" text="N/A">
      <formula>NOT(ISERROR(SEARCH("N/A",N27)))</formula>
    </cfRule>
  </conditionalFormatting>
  <conditionalFormatting sqref="AA27:AE27">
    <cfRule type="containsText" dxfId="1" priority="1" operator="containsText" text="N/A">
      <formula>NOT(ISERROR(SEARCH("N/A",AA27)))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opLeftCell="A4" zoomScale="110" zoomScaleNormal="110" workbookViewId="0">
      <pane xSplit="2" topLeftCell="H1" activePane="topRight" state="frozen"/>
      <selection pane="topRight" activeCell="I4" sqref="I4:M4"/>
    </sheetView>
  </sheetViews>
  <sheetFormatPr baseColWidth="10" defaultColWidth="9.1796875" defaultRowHeight="14.5" x14ac:dyDescent="0.35"/>
  <cols>
    <col min="1" max="1" width="19.1796875" bestFit="1" customWidth="1"/>
    <col min="2" max="2" width="19.6328125" hidden="1" customWidth="1"/>
    <col min="3" max="3" width="12.54296875" hidden="1" customWidth="1"/>
    <col min="4" max="4" width="12.81640625" hidden="1" customWidth="1"/>
    <col min="5" max="5" width="15.453125" hidden="1" customWidth="1"/>
    <col min="6" max="6" width="12.453125" hidden="1" customWidth="1"/>
    <col min="7" max="7" width="18.54296875" hidden="1" customWidth="1"/>
    <col min="8" max="8" width="11.54296875" style="76" customWidth="1"/>
    <col min="13" max="13" width="9.54296875" bestFit="1" customWidth="1"/>
    <col min="14" max="14" width="15" hidden="1" customWidth="1"/>
    <col min="15" max="15" width="14.08984375" hidden="1" customWidth="1"/>
    <col min="16" max="16" width="12.6328125" hidden="1" customWidth="1"/>
    <col min="17" max="18" width="11.453125" hidden="1" customWidth="1"/>
    <col min="19" max="19" width="13.26953125" hidden="1" customWidth="1"/>
    <col min="20" max="20" width="13.08984375" hidden="1" customWidth="1"/>
    <col min="27" max="30" width="14" hidden="1" customWidth="1"/>
    <col min="31" max="31" width="0" hidden="1" customWidth="1"/>
    <col min="32" max="32" width="13.36328125" hidden="1" customWidth="1"/>
  </cols>
  <sheetData>
    <row r="1" spans="1:33" ht="16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/>
      <c r="U1" s="8" t="s">
        <v>7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3" ht="27" thickBot="1" x14ac:dyDescent="0.4">
      <c r="A2" s="1"/>
      <c r="B2" s="2"/>
      <c r="C2" s="2"/>
      <c r="D2" s="2"/>
      <c r="E2" s="2"/>
      <c r="F2" s="3"/>
      <c r="G2" s="4"/>
      <c r="H2" s="10"/>
      <c r="I2" s="78" t="s">
        <v>8</v>
      </c>
      <c r="J2" s="79"/>
      <c r="K2" s="79"/>
      <c r="L2" s="79"/>
      <c r="M2" s="80"/>
      <c r="N2" s="81" t="s">
        <v>9</v>
      </c>
      <c r="O2" s="81" t="s">
        <v>10</v>
      </c>
      <c r="P2" s="81" t="s">
        <v>11</v>
      </c>
      <c r="Q2" s="81" t="s">
        <v>12</v>
      </c>
      <c r="R2" s="81" t="s">
        <v>13</v>
      </c>
      <c r="S2" s="82" t="s">
        <v>14</v>
      </c>
      <c r="T2" s="83" t="s">
        <v>15</v>
      </c>
      <c r="U2" s="84"/>
      <c r="V2" s="85" t="s">
        <v>16</v>
      </c>
      <c r="W2" s="86"/>
      <c r="X2" s="86"/>
      <c r="Y2" s="86"/>
      <c r="Z2" s="87"/>
      <c r="AA2" s="12" t="s">
        <v>17</v>
      </c>
      <c r="AB2" s="13" t="s">
        <v>18</v>
      </c>
      <c r="AC2" s="13" t="s">
        <v>19</v>
      </c>
      <c r="AD2" s="13" t="s">
        <v>20</v>
      </c>
      <c r="AE2" s="13" t="s">
        <v>21</v>
      </c>
      <c r="AF2" s="14" t="s">
        <v>22</v>
      </c>
    </row>
    <row r="3" spans="1:33" ht="15" thickBot="1" x14ac:dyDescent="0.4">
      <c r="A3" s="1"/>
      <c r="B3" s="2"/>
      <c r="C3" s="2"/>
      <c r="D3" s="2"/>
      <c r="E3" s="2"/>
      <c r="F3" s="3"/>
      <c r="G3" s="4"/>
      <c r="H3" s="10"/>
      <c r="I3" s="88" t="s">
        <v>23</v>
      </c>
      <c r="J3" s="89"/>
      <c r="K3" s="89"/>
      <c r="L3" s="89"/>
      <c r="M3" s="90"/>
      <c r="N3" s="91"/>
      <c r="O3" s="91"/>
      <c r="P3" s="91"/>
      <c r="Q3" s="91"/>
      <c r="R3" s="91"/>
      <c r="S3" s="92"/>
      <c r="T3" s="83"/>
      <c r="U3" s="84" t="s">
        <v>24</v>
      </c>
      <c r="V3" s="93" t="s">
        <v>25</v>
      </c>
      <c r="W3" s="94"/>
      <c r="X3" s="94"/>
      <c r="Y3" s="94"/>
      <c r="Z3" s="95"/>
      <c r="AA3" s="15"/>
      <c r="AB3" s="16"/>
      <c r="AC3" s="16"/>
      <c r="AD3" s="16"/>
      <c r="AE3" s="16"/>
      <c r="AF3" s="17"/>
    </row>
    <row r="4" spans="1:33" s="26" customFormat="1" ht="29" x14ac:dyDescent="0.35">
      <c r="A4" s="18" t="s">
        <v>26</v>
      </c>
      <c r="B4" s="2"/>
      <c r="C4" s="2"/>
      <c r="D4" s="2"/>
      <c r="E4" s="2"/>
      <c r="F4" s="3" t="s">
        <v>27</v>
      </c>
      <c r="G4" s="4"/>
      <c r="H4" s="19" t="s">
        <v>28</v>
      </c>
      <c r="I4" s="96" t="s">
        <v>29</v>
      </c>
      <c r="J4" s="97" t="s">
        <v>30</v>
      </c>
      <c r="K4" s="98" t="s">
        <v>31</v>
      </c>
      <c r="L4" s="99" t="s">
        <v>32</v>
      </c>
      <c r="M4" s="100" t="s">
        <v>33</v>
      </c>
      <c r="N4" s="101"/>
      <c r="O4" s="91"/>
      <c r="P4" s="91"/>
      <c r="Q4" s="91"/>
      <c r="R4" s="91"/>
      <c r="S4" s="92"/>
      <c r="T4" s="102"/>
      <c r="U4" s="103" t="s">
        <v>28</v>
      </c>
      <c r="V4" s="96" t="s">
        <v>29</v>
      </c>
      <c r="W4" s="97" t="s">
        <v>30</v>
      </c>
      <c r="X4" s="98" t="s">
        <v>31</v>
      </c>
      <c r="Y4" s="99" t="s">
        <v>32</v>
      </c>
      <c r="Z4" s="100" t="s">
        <v>33</v>
      </c>
      <c r="AA4" s="15"/>
      <c r="AB4" s="16"/>
      <c r="AC4" s="16"/>
      <c r="AD4" s="16"/>
      <c r="AE4" s="16"/>
      <c r="AF4" s="17"/>
    </row>
    <row r="5" spans="1:33" s="41" customFormat="1" x14ac:dyDescent="0.35">
      <c r="A5" s="27" t="s">
        <v>34</v>
      </c>
      <c r="B5" s="27"/>
      <c r="C5" s="28"/>
      <c r="D5" s="28"/>
      <c r="E5" s="28"/>
      <c r="F5" s="29">
        <f>'[1]BN-nov20'!E70</f>
        <v>9003837</v>
      </c>
      <c r="G5" s="30"/>
      <c r="H5" s="31">
        <v>0</v>
      </c>
      <c r="I5" s="104">
        <v>0</v>
      </c>
      <c r="J5" s="105">
        <v>0</v>
      </c>
      <c r="K5" s="106">
        <v>0</v>
      </c>
      <c r="L5" s="107">
        <v>0</v>
      </c>
      <c r="M5" s="108">
        <v>0</v>
      </c>
      <c r="N5" s="109">
        <f>'[1]BN-nov20'!M70</f>
        <v>0</v>
      </c>
      <c r="O5" s="109">
        <f>'[1]BN-nov20'!N70</f>
        <v>0</v>
      </c>
      <c r="P5" s="109">
        <f>'[1]BN-nov20'!O70</f>
        <v>0</v>
      </c>
      <c r="Q5" s="109">
        <f>'[1]BN-nov20'!P70</f>
        <v>0</v>
      </c>
      <c r="R5" s="109">
        <f>'[1]BN-nov20'!Q70</f>
        <v>0</v>
      </c>
      <c r="S5" s="109">
        <f>'[1]BN-nov20'!R70</f>
        <v>0</v>
      </c>
      <c r="T5" s="110">
        <f>F5</f>
        <v>9003837</v>
      </c>
      <c r="U5" s="38">
        <f>'[1]BN-nov20'!S74</f>
        <v>65</v>
      </c>
      <c r="V5" s="104">
        <f>'[1]BN-nov20'!T74</f>
        <v>50</v>
      </c>
      <c r="W5" s="105">
        <f>'[1]BN-nov20'!U74</f>
        <v>15</v>
      </c>
      <c r="X5" s="106">
        <f>'[1]BN-nov20'!V74</f>
        <v>0</v>
      </c>
      <c r="Y5" s="107">
        <f>'[1]BN-nov20'!W74</f>
        <v>0</v>
      </c>
      <c r="Z5" s="108">
        <f>'[1]BN-nov20'!X74</f>
        <v>0</v>
      </c>
      <c r="AA5" s="28">
        <f>'[1]BN-nov20'!Y70</f>
        <v>7285823.3300000001</v>
      </c>
      <c r="AB5" s="28">
        <f>'[1]BN-nov20'!Z70</f>
        <v>1436375.3399999994</v>
      </c>
      <c r="AC5" s="28">
        <f>'[1]BN-nov20'!AA70</f>
        <v>281638.33</v>
      </c>
      <c r="AD5" s="28">
        <f>'[1]BN-nov20'!AB70</f>
        <v>0</v>
      </c>
      <c r="AE5" s="28">
        <f>'[1]BN-nov20'!AC70</f>
        <v>0</v>
      </c>
      <c r="AF5" s="39">
        <f>'[1]BN-nov20'!AD70</f>
        <v>281638.33</v>
      </c>
      <c r="AG5" s="40"/>
    </row>
    <row r="6" spans="1:33" x14ac:dyDescent="0.35">
      <c r="A6" s="42" t="s">
        <v>35</v>
      </c>
      <c r="B6" s="42" t="s">
        <v>36</v>
      </c>
      <c r="C6" s="43"/>
      <c r="D6" s="43"/>
      <c r="E6" s="44"/>
      <c r="F6" s="45">
        <f>'[1]BF-mars21'!F50</f>
        <v>21706163.294491712</v>
      </c>
      <c r="G6" s="46"/>
      <c r="H6" s="47">
        <f>'[1]BF-mars21'!H52</f>
        <v>45</v>
      </c>
      <c r="I6" s="111">
        <f>'[1]BF-mars21'!I52</f>
        <v>20</v>
      </c>
      <c r="J6" s="112">
        <f>'[1]BF-mars21'!J52</f>
        <v>16</v>
      </c>
      <c r="K6" s="113">
        <f>'[1]BF-mars21'!K52</f>
        <v>9</v>
      </c>
      <c r="L6" s="114">
        <f>'[1]BF-mars21'!L52</f>
        <v>0</v>
      </c>
      <c r="M6" s="115">
        <f>'[1]BF-mars21'!M52</f>
        <v>0</v>
      </c>
      <c r="N6" s="109">
        <f>'[1]BF-mars21'!N50</f>
        <v>15884068.240388989</v>
      </c>
      <c r="O6" s="116">
        <f>'[1]BF-mars21'!O50</f>
        <v>3745776.0924206283</v>
      </c>
      <c r="P6" s="116">
        <f>'[1]BF-mars21'!P50</f>
        <v>1898954.9099253495</v>
      </c>
      <c r="Q6" s="116">
        <f>'[1]BF-mars21'!Q50</f>
        <v>177364.05175674902</v>
      </c>
      <c r="R6" s="116">
        <f>'[1]BF-mars21'!R50</f>
        <v>0</v>
      </c>
      <c r="S6" s="117">
        <f>'[1]BF-mars21'!S50</f>
        <v>2076318.9616820987</v>
      </c>
      <c r="T6" s="110">
        <f>F6</f>
        <v>21706163.294491712</v>
      </c>
      <c r="U6" s="38">
        <f>'[1]BF-mars21'!T52</f>
        <v>45</v>
      </c>
      <c r="V6" s="111">
        <f>'[1]BF-mars21'!U52</f>
        <v>16</v>
      </c>
      <c r="W6" s="112">
        <f>'[1]BF-mars21'!V52</f>
        <v>16</v>
      </c>
      <c r="X6" s="113">
        <f>'[1]BF-mars21'!W52</f>
        <v>11</v>
      </c>
      <c r="Y6" s="114">
        <f>'[1]BF-mars21'!X52</f>
        <v>2</v>
      </c>
      <c r="Z6" s="115">
        <f>'[1]BF-mars21'!Y52</f>
        <v>0</v>
      </c>
      <c r="AA6" s="28">
        <f>'[1]BF-mars21'!Z50</f>
        <v>14074879.457836488</v>
      </c>
      <c r="AB6" s="28">
        <f>'[1]BF-mars21'!AA50</f>
        <v>4764223.0502185766</v>
      </c>
      <c r="AC6" s="28">
        <f>'[1]BF-mars21'!AB50</f>
        <v>2522690.8602556908</v>
      </c>
      <c r="AD6" s="28">
        <f>'[1]BF-mars21'!AC50</f>
        <v>344369.92618095665</v>
      </c>
      <c r="AE6" s="28">
        <f>'[1]BF-mars21'!AD50</f>
        <v>0</v>
      </c>
      <c r="AF6" s="39">
        <f>'[1]BF-mars21'!AE50</f>
        <v>2867060.7864366476</v>
      </c>
      <c r="AG6" s="54"/>
    </row>
    <row r="7" spans="1:33" x14ac:dyDescent="0.35">
      <c r="A7" s="42" t="s">
        <v>37</v>
      </c>
      <c r="B7" s="42"/>
      <c r="C7" s="43"/>
      <c r="D7" s="43"/>
      <c r="E7" s="44"/>
      <c r="F7" s="45">
        <f>'[1]CI-mars21'!F24</f>
        <v>12757736</v>
      </c>
      <c r="G7" s="46"/>
      <c r="H7" s="47">
        <f>'[1]CI-mars21'!H27</f>
        <v>19</v>
      </c>
      <c r="I7" s="111">
        <f>'[1]CI-mars21'!I27</f>
        <v>13</v>
      </c>
      <c r="J7" s="112">
        <f>'[1]CI-mars21'!J27</f>
        <v>4</v>
      </c>
      <c r="K7" s="113">
        <f>'[1]CI-mars21'!K27</f>
        <v>2</v>
      </c>
      <c r="L7" s="114">
        <f>'[1]CI-mars21'!L27</f>
        <v>0</v>
      </c>
      <c r="M7" s="115">
        <f>'[1]CI-mars21'!M27</f>
        <v>0</v>
      </c>
      <c r="N7" s="109">
        <f>'[1]CI-mars21'!N24</f>
        <v>10101534.35</v>
      </c>
      <c r="O7" s="116">
        <f>'[1]CI-mars21'!O24</f>
        <v>2168911.4999999995</v>
      </c>
      <c r="P7" s="116">
        <f>'[1]CI-mars21'!P24</f>
        <v>443748.59</v>
      </c>
      <c r="Q7" s="116">
        <f>'[1]CI-mars21'!Q24</f>
        <v>43541.56</v>
      </c>
      <c r="R7" s="116">
        <f>'[1]CI-mars21'!R24</f>
        <v>0</v>
      </c>
      <c r="S7" s="117">
        <f>'[1]CI-mars21'!S24</f>
        <v>487290.15</v>
      </c>
      <c r="T7" s="110">
        <f t="shared" ref="T7:T21" si="0">F7</f>
        <v>12757736</v>
      </c>
      <c r="U7" s="38">
        <f>'[1]CI-mars21'!T27</f>
        <v>19</v>
      </c>
      <c r="V7" s="111">
        <f>'[1]CI-mars21'!U27</f>
        <v>11</v>
      </c>
      <c r="W7" s="112">
        <f>'[1]CI-mars21'!V27</f>
        <v>6</v>
      </c>
      <c r="X7" s="113">
        <f>'[1]CI-mars21'!W27</f>
        <v>2</v>
      </c>
      <c r="Y7" s="114">
        <f>'[1]CI-mars21'!X27</f>
        <v>0</v>
      </c>
      <c r="Z7" s="115">
        <f>'[1]CI-mars21'!Y27</f>
        <v>0</v>
      </c>
      <c r="AA7" s="28">
        <f>'[1]CI-mars21'!Z24</f>
        <v>9688097.7000000011</v>
      </c>
      <c r="AB7" s="28">
        <f>'[1]CI-mars21'!AA24</f>
        <v>2489010.1600000006</v>
      </c>
      <c r="AC7" s="28">
        <f>'[1]CI-mars21'!AB24</f>
        <v>521857.38</v>
      </c>
      <c r="AD7" s="28">
        <f>'[1]CI-mars21'!AC24</f>
        <v>58770.76</v>
      </c>
      <c r="AE7" s="28">
        <f>'[1]CI-mars21'!AD24</f>
        <v>0</v>
      </c>
      <c r="AF7" s="39">
        <f>'[1]CI-mars21'!AE24</f>
        <v>580628.14</v>
      </c>
      <c r="AG7" s="54"/>
    </row>
    <row r="8" spans="1:33" x14ac:dyDescent="0.35">
      <c r="A8" s="42" t="s">
        <v>38</v>
      </c>
      <c r="B8" s="42"/>
      <c r="C8" s="43"/>
      <c r="D8" s="43"/>
      <c r="E8" s="44"/>
      <c r="F8" s="45">
        <f>'[1]GE-mars21'!E13</f>
        <v>2455839</v>
      </c>
      <c r="G8" s="46"/>
      <c r="H8" s="47">
        <f>'[1]GE-mars21'!G16</f>
        <v>8</v>
      </c>
      <c r="I8" s="111">
        <f>'[1]GE-mars21'!H16</f>
        <v>4</v>
      </c>
      <c r="J8" s="112">
        <f>'[1]GE-mars21'!I16</f>
        <v>4</v>
      </c>
      <c r="K8" s="113">
        <f>'[1]GE-mars21'!J16</f>
        <v>0</v>
      </c>
      <c r="L8" s="114">
        <f>'[1]GE-mars21'!K16</f>
        <v>0</v>
      </c>
      <c r="M8" s="115">
        <f>'[1]GE-mars21'!L16</f>
        <v>0</v>
      </c>
      <c r="N8" s="109">
        <f>'[1]GE-mars21'!M13</f>
        <v>2025124.15</v>
      </c>
      <c r="O8" s="116">
        <f>'[1]GE-mars21'!N13</f>
        <v>365304.80000000005</v>
      </c>
      <c r="P8" s="116">
        <f>'[1]GE-mars21'!O13</f>
        <v>65410.05</v>
      </c>
      <c r="Q8" s="116">
        <f>'[1]GE-mars21'!P13</f>
        <v>0</v>
      </c>
      <c r="R8" s="116">
        <f>'[1]GE-mars21'!Q13</f>
        <v>0</v>
      </c>
      <c r="S8" s="117">
        <f>'[1]GE-mars21'!R13</f>
        <v>65410.05</v>
      </c>
      <c r="T8" s="110">
        <f t="shared" si="0"/>
        <v>2455839</v>
      </c>
      <c r="U8" s="38">
        <f>'[1]GE-mars21'!S16</f>
        <v>8</v>
      </c>
      <c r="V8" s="111">
        <f>'[1]GE-mars21'!T16</f>
        <v>3</v>
      </c>
      <c r="W8" s="112">
        <f>'[1]GE-mars21'!U16</f>
        <v>4</v>
      </c>
      <c r="X8" s="113">
        <f>'[1]GE-mars21'!V16</f>
        <v>1</v>
      </c>
      <c r="Y8" s="114">
        <f>'[1]GE-mars21'!W16</f>
        <v>0</v>
      </c>
      <c r="Z8" s="115">
        <f>'[1]GE-mars21'!X16</f>
        <v>0</v>
      </c>
      <c r="AA8" s="28">
        <f>'[1]GE-mars21'!Y13</f>
        <v>1855577.5</v>
      </c>
      <c r="AB8" s="28">
        <f>'[1]GE-mars21'!Z13</f>
        <v>486541.86000000004</v>
      </c>
      <c r="AC8" s="28">
        <f>'[1]GE-mars21'!AA13</f>
        <v>113719.64</v>
      </c>
      <c r="AD8" s="28">
        <f>'[1]GE-mars21'!AB13</f>
        <v>0</v>
      </c>
      <c r="AE8" s="28">
        <f>'[1]GE-mars21'!AC13</f>
        <v>0</v>
      </c>
      <c r="AF8" s="39">
        <f>'[1]GE-mars21'!AD13</f>
        <v>113719.64</v>
      </c>
      <c r="AG8" s="54"/>
    </row>
    <row r="9" spans="1:33" s="41" customFormat="1" x14ac:dyDescent="0.35">
      <c r="A9" s="27" t="s">
        <v>39</v>
      </c>
      <c r="B9" s="27"/>
      <c r="C9" s="28"/>
      <c r="D9" s="28"/>
      <c r="E9" s="28"/>
      <c r="F9" s="29">
        <f>'[1]GN-Déc20'!E38</f>
        <v>11115573</v>
      </c>
      <c r="G9" s="30"/>
      <c r="H9" s="31">
        <f>'[1]GN-Déc20'!G43</f>
        <v>0</v>
      </c>
      <c r="I9" s="104">
        <f>'[1]GN-Déc20'!H43</f>
        <v>0</v>
      </c>
      <c r="J9" s="105">
        <f>'[1]GN-Déc20'!I43</f>
        <v>0</v>
      </c>
      <c r="K9" s="106">
        <f>'[1]GN-Déc20'!J43</f>
        <v>0</v>
      </c>
      <c r="L9" s="107">
        <f>'[1]GN-Déc20'!K43</f>
        <v>0</v>
      </c>
      <c r="M9" s="108">
        <f>'[1]GN-Déc20'!L43</f>
        <v>0</v>
      </c>
      <c r="N9" s="109">
        <f>'[1]GN-Déc20'!M38</f>
        <v>0</v>
      </c>
      <c r="O9" s="109">
        <f>'[1]GN-Déc20'!N38</f>
        <v>0</v>
      </c>
      <c r="P9" s="109">
        <f>'[1]GN-Déc20'!O38</f>
        <v>0</v>
      </c>
      <c r="Q9" s="109">
        <f>'[1]GN-Déc20'!P38</f>
        <v>0</v>
      </c>
      <c r="R9" s="109">
        <f>'[1]GN-Déc20'!Q38</f>
        <v>0</v>
      </c>
      <c r="S9" s="109">
        <f>'[1]GN-Déc20'!R38</f>
        <v>0</v>
      </c>
      <c r="T9" s="110">
        <f t="shared" si="0"/>
        <v>11115573</v>
      </c>
      <c r="U9" s="38">
        <f>'[1]GN-Déc20'!S43</f>
        <v>33</v>
      </c>
      <c r="V9" s="104">
        <f>'[1]GN-Déc20'!T43</f>
        <v>14</v>
      </c>
      <c r="W9" s="105">
        <f>'[1]GN-Déc20'!U43</f>
        <v>19</v>
      </c>
      <c r="X9" s="106">
        <f>'[1]GN-Déc20'!V43</f>
        <v>0</v>
      </c>
      <c r="Y9" s="107">
        <f>'[1]GN-Déc20'!W43</f>
        <v>0</v>
      </c>
      <c r="Z9" s="108">
        <f>'[1]GN-Déc20'!X43</f>
        <v>0</v>
      </c>
      <c r="AA9" s="28">
        <f>'[1]GN-Déc20'!Y38</f>
        <v>8262248.0599999996</v>
      </c>
      <c r="AB9" s="28">
        <f>'[1]GN-Déc20'!Z38</f>
        <v>2169692.1600000001</v>
      </c>
      <c r="AC9" s="28">
        <f>'[1]GN-Déc20'!AA38</f>
        <v>683632.78000000014</v>
      </c>
      <c r="AD9" s="28">
        <f>'[1]GN-Déc20'!AB38</f>
        <v>0</v>
      </c>
      <c r="AE9" s="28">
        <f>'[1]GN-Déc20'!AC38</f>
        <v>0</v>
      </c>
      <c r="AF9" s="39">
        <f>'[1]GN-Déc20'!AD38</f>
        <v>683632.78000000014</v>
      </c>
      <c r="AG9" s="40"/>
    </row>
    <row r="10" spans="1:33" x14ac:dyDescent="0.35">
      <c r="A10" s="42" t="s">
        <v>40</v>
      </c>
      <c r="B10" s="42"/>
      <c r="C10" s="43"/>
      <c r="D10" s="43"/>
      <c r="E10" s="44"/>
      <c r="F10" s="45">
        <f>'[1]GB-mars21'!F13</f>
        <v>1319425</v>
      </c>
      <c r="G10" s="46"/>
      <c r="H10" s="47">
        <f>'[1]GB-mars21'!H16</f>
        <v>8</v>
      </c>
      <c r="I10" s="111">
        <f>'[1]GB-mars21'!I16</f>
        <v>7</v>
      </c>
      <c r="J10" s="112">
        <f>'[1]GB-mars21'!J16</f>
        <v>1</v>
      </c>
      <c r="K10" s="113">
        <f>'[1]GB-mars21'!K16</f>
        <v>0</v>
      </c>
      <c r="L10" s="114">
        <f>'[1]GB-mars21'!L16</f>
        <v>0</v>
      </c>
      <c r="M10" s="115">
        <f>'[1]GB-mars21'!M16</f>
        <v>0</v>
      </c>
      <c r="N10" s="109">
        <f>'[1]GB-mars21'!N13</f>
        <v>1085967.33</v>
      </c>
      <c r="O10" s="116">
        <f>'[1]GB-mars21'!O13</f>
        <v>165330.52000000002</v>
      </c>
      <c r="P10" s="116">
        <f>'[1]GB-mars21'!P13</f>
        <v>68127.150000000009</v>
      </c>
      <c r="Q10" s="116">
        <f>'[1]GB-mars21'!Q13</f>
        <v>0</v>
      </c>
      <c r="R10" s="116">
        <f>'[1]GB-mars21'!R13</f>
        <v>0</v>
      </c>
      <c r="S10" s="117">
        <f>'[1]GB-mars21'!S13</f>
        <v>68127.150000000009</v>
      </c>
      <c r="T10" s="110">
        <f t="shared" si="0"/>
        <v>1319425</v>
      </c>
      <c r="U10" s="38">
        <f>'[1]GB-mars21'!T16</f>
        <v>8</v>
      </c>
      <c r="V10" s="111">
        <f>'[1]GB-mars21'!U16</f>
        <v>1</v>
      </c>
      <c r="W10" s="112">
        <f>'[1]GB-mars21'!V16</f>
        <v>7</v>
      </c>
      <c r="X10" s="113">
        <f>'[1]GB-mars21'!W16</f>
        <v>0</v>
      </c>
      <c r="Y10" s="114">
        <f>'[1]GB-mars21'!X16</f>
        <v>0</v>
      </c>
      <c r="Z10" s="115">
        <f>'[1]GB-mars21'!Y16</f>
        <v>0</v>
      </c>
      <c r="AA10" s="28">
        <f>'[1]GB-mars21'!Z13</f>
        <v>933275.2899999998</v>
      </c>
      <c r="AB10" s="28">
        <f>'[1]GB-mars21'!AA13</f>
        <v>285567.42000000004</v>
      </c>
      <c r="AC10" s="28">
        <f>'[1]GB-mars21'!AB13</f>
        <v>100582.29</v>
      </c>
      <c r="AD10" s="28">
        <f>'[1]GB-mars21'!AC13</f>
        <v>0</v>
      </c>
      <c r="AE10" s="28">
        <f>'[1]GB-mars21'!AD13</f>
        <v>0</v>
      </c>
      <c r="AF10" s="39">
        <f>'[1]GB-mars21'!AE13</f>
        <v>100582.29</v>
      </c>
      <c r="AG10" s="54"/>
    </row>
    <row r="11" spans="1:33" x14ac:dyDescent="0.35">
      <c r="A11" s="42" t="s">
        <v>41</v>
      </c>
      <c r="B11" s="42"/>
      <c r="C11" s="43"/>
      <c r="D11" s="43"/>
      <c r="E11" s="44"/>
      <c r="F11" s="45">
        <f>'[1]GH-mars21'!F60</f>
        <v>30955204</v>
      </c>
      <c r="G11" s="46"/>
      <c r="H11" s="47">
        <f>'[1]GH-mars21'!H62</f>
        <v>55</v>
      </c>
      <c r="I11" s="111">
        <f>'[1]GH-mars21'!I62</f>
        <v>26</v>
      </c>
      <c r="J11" s="112">
        <f>'[1]GH-mars21'!J62</f>
        <v>21</v>
      </c>
      <c r="K11" s="113">
        <f>'[1]GH-mars21'!K62</f>
        <v>8</v>
      </c>
      <c r="L11" s="114">
        <f>'[1]GH-mars21'!L62</f>
        <v>0</v>
      </c>
      <c r="M11" s="115">
        <f>'[1]GH-mars21'!M62</f>
        <v>0</v>
      </c>
      <c r="N11" s="109">
        <f>'[1]GH-mars21'!N60</f>
        <v>26542200.030000005</v>
      </c>
      <c r="O11" s="116">
        <f>'[1]GH-mars21'!O60</f>
        <v>3450101.8199999989</v>
      </c>
      <c r="P11" s="116">
        <f>'[1]GH-mars21'!P60</f>
        <v>935221.47</v>
      </c>
      <c r="Q11" s="116">
        <f>'[1]GH-mars21'!Q60</f>
        <v>27680.680000000004</v>
      </c>
      <c r="R11" s="116">
        <f>'[1]GH-mars21'!R60</f>
        <v>0</v>
      </c>
      <c r="S11" s="117">
        <f>'[1]GH-mars21'!S60</f>
        <v>962902.14999999991</v>
      </c>
      <c r="T11" s="110">
        <f t="shared" si="0"/>
        <v>30955204</v>
      </c>
      <c r="U11" s="38">
        <f>'[1]GH-mars21'!T62</f>
        <v>55</v>
      </c>
      <c r="V11" s="111">
        <f>'[1]GH-mars21'!U62</f>
        <v>39</v>
      </c>
      <c r="W11" s="112">
        <f>'[1]GH-mars21'!V62</f>
        <v>16</v>
      </c>
      <c r="X11" s="113">
        <f>'[1]GH-mars21'!W62</f>
        <v>0</v>
      </c>
      <c r="Y11" s="114">
        <f>'[1]GH-mars21'!X62</f>
        <v>0</v>
      </c>
      <c r="Z11" s="115">
        <f>'[1]GH-mars21'!Y62</f>
        <v>0</v>
      </c>
      <c r="AA11" s="28">
        <f>'[1]GH-mars21'!Z60</f>
        <v>28231432.780000012</v>
      </c>
      <c r="AB11" s="28">
        <f>'[1]GH-mars21'!AA60</f>
        <v>2314702.67</v>
      </c>
      <c r="AC11" s="28">
        <f>'[1]GH-mars21'!AB60</f>
        <v>407745.72999999992</v>
      </c>
      <c r="AD11" s="28">
        <f>'[1]GH-mars21'!AC60</f>
        <v>1322.82</v>
      </c>
      <c r="AE11" s="28">
        <f>'[1]GH-mars21'!AD60</f>
        <v>0</v>
      </c>
      <c r="AF11" s="39">
        <f>'[1]GH-mars21'!AE60</f>
        <v>409068.54999999993</v>
      </c>
      <c r="AG11" s="54"/>
    </row>
    <row r="12" spans="1:33" x14ac:dyDescent="0.35">
      <c r="A12" s="42" t="s">
        <v>42</v>
      </c>
      <c r="B12" s="42"/>
      <c r="C12" s="43"/>
      <c r="D12" s="43"/>
      <c r="E12" s="44"/>
      <c r="F12" s="45">
        <f>'[1]LB-mars21'!F21</f>
        <v>4714178</v>
      </c>
      <c r="G12" s="46"/>
      <c r="H12" s="47">
        <f>'[1]LB-mars21'!H24</f>
        <v>16</v>
      </c>
      <c r="I12" s="111">
        <f>'[1]LB-mars21'!I24</f>
        <v>0</v>
      </c>
      <c r="J12" s="112">
        <f>'[1]LB-mars21'!J24</f>
        <v>9</v>
      </c>
      <c r="K12" s="113">
        <f>'[1]LB-mars21'!K24</f>
        <v>7</v>
      </c>
      <c r="L12" s="114">
        <f>'[1]LB-mars21'!L24</f>
        <v>0</v>
      </c>
      <c r="M12" s="115">
        <f>'[1]LB-mars21'!M24</f>
        <v>0</v>
      </c>
      <c r="N12" s="109">
        <f>'[1]LB-mars21'!N21</f>
        <v>2541791.79</v>
      </c>
      <c r="O12" s="116">
        <f>'[1]LB-mars21'!O21</f>
        <v>1399512.81</v>
      </c>
      <c r="P12" s="116">
        <f>'[1]LB-mars21'!P21</f>
        <v>672601.89000000013</v>
      </c>
      <c r="Q12" s="116">
        <f>'[1]LB-mars21'!Q21</f>
        <v>100271.51000000001</v>
      </c>
      <c r="R12" s="116">
        <f>'[1]LB-mars21'!R21</f>
        <v>0</v>
      </c>
      <c r="S12" s="117">
        <f>'[1]LB-mars21'!S21</f>
        <v>772873.4</v>
      </c>
      <c r="T12" s="110">
        <f t="shared" si="0"/>
        <v>4714178</v>
      </c>
      <c r="U12" s="38">
        <f>'[1]LB-mars21'!T24</f>
        <v>16</v>
      </c>
      <c r="V12" s="111">
        <f>'[1]LB-mars21'!U24</f>
        <v>0</v>
      </c>
      <c r="W12" s="112">
        <f>'[1]LB-mars21'!V24</f>
        <v>5</v>
      </c>
      <c r="X12" s="113">
        <f>'[1]LB-mars21'!W24</f>
        <v>11</v>
      </c>
      <c r="Y12" s="114">
        <f>'[1]LB-mars21'!X24</f>
        <v>0</v>
      </c>
      <c r="Z12" s="115">
        <f>'[1]LB-mars21'!Y24</f>
        <v>0</v>
      </c>
      <c r="AA12" s="28">
        <f>'[1]LB-mars21'!Z21</f>
        <v>2264674.4900000002</v>
      </c>
      <c r="AB12" s="28">
        <f>'[1]LB-mars21'!AA21</f>
        <v>1510122.4200000002</v>
      </c>
      <c r="AC12" s="28">
        <f>'[1]LB-mars21'!AB21</f>
        <v>776050.32999999984</v>
      </c>
      <c r="AD12" s="28">
        <f>'[1]LB-mars21'!AC21</f>
        <v>163330.76</v>
      </c>
      <c r="AE12" s="28">
        <f>'[1]LB-mars21'!AD21</f>
        <v>0</v>
      </c>
      <c r="AF12" s="39">
        <f>'[1]LB-mars21'!AE21</f>
        <v>939381.09000000008</v>
      </c>
      <c r="AG12" s="54"/>
    </row>
    <row r="13" spans="1:33" x14ac:dyDescent="0.35">
      <c r="A13" s="42" t="s">
        <v>43</v>
      </c>
      <c r="B13" s="42"/>
      <c r="C13" s="43"/>
      <c r="D13" s="43"/>
      <c r="E13" s="44"/>
      <c r="F13" s="45">
        <f>'[1]MR-mars21'!F52</f>
        <v>4154580.7098330827</v>
      </c>
      <c r="G13" s="46"/>
      <c r="H13" s="47">
        <f>'[1]MR-mars21'!H54</f>
        <v>47</v>
      </c>
      <c r="I13" s="111">
        <f>'[1]MR-mars21'!I54</f>
        <v>28</v>
      </c>
      <c r="J13" s="112">
        <f>'[1]MR-mars21'!J54</f>
        <v>19</v>
      </c>
      <c r="K13" s="113">
        <f>'[1]MR-mars21'!K54</f>
        <v>0</v>
      </c>
      <c r="L13" s="114">
        <f>'[1]MR-mars21'!L54</f>
        <v>0</v>
      </c>
      <c r="M13" s="115">
        <f>'[1]MR-mars21'!M54</f>
        <v>0</v>
      </c>
      <c r="N13" s="109">
        <f>'[1]MR-mars21'!N52</f>
        <v>3263159.5305668949</v>
      </c>
      <c r="O13" s="116">
        <f>'[1]MR-mars21'!O52</f>
        <v>695578.49766638118</v>
      </c>
      <c r="P13" s="116">
        <f>'[1]MR-mars21'!P52</f>
        <v>195842.6815998074</v>
      </c>
      <c r="Q13" s="116">
        <f>'[1]MR-mars21'!Q52</f>
        <v>0</v>
      </c>
      <c r="R13" s="116">
        <f>'[1]MR-mars21'!R52</f>
        <v>0</v>
      </c>
      <c r="S13" s="117">
        <f>'[1]MR-mars21'!S52</f>
        <v>195842.6815998074</v>
      </c>
      <c r="T13" s="110">
        <f t="shared" si="0"/>
        <v>4154580.7098330827</v>
      </c>
      <c r="U13" s="38">
        <f>'[1]MR-mars21'!T54</f>
        <v>47</v>
      </c>
      <c r="V13" s="111">
        <f>'[1]MR-mars21'!U54</f>
        <v>1</v>
      </c>
      <c r="W13" s="112">
        <f>'[1]MR-mars21'!V54</f>
        <v>33</v>
      </c>
      <c r="X13" s="113">
        <f>'[1]MR-mars21'!W54</f>
        <v>13</v>
      </c>
      <c r="Y13" s="114">
        <f>'[1]MR-mars21'!X54</f>
        <v>0</v>
      </c>
      <c r="Z13" s="115">
        <f>'[1]MR-mars21'!Y54</f>
        <v>0</v>
      </c>
      <c r="AA13" s="28">
        <f>'[1]MR-mars21'!Z52</f>
        <v>2825279.0129136159</v>
      </c>
      <c r="AB13" s="28">
        <f>'[1]MR-mars21'!AA52</f>
        <v>871972.82276531705</v>
      </c>
      <c r="AC13" s="28">
        <f>'[1]MR-mars21'!AB52</f>
        <v>436686.81381267181</v>
      </c>
      <c r="AD13" s="28">
        <f>'[1]MR-mars21'!AC52</f>
        <v>20642.060341478391</v>
      </c>
      <c r="AE13" s="28">
        <f>'[1]MR-mars21'!AD52</f>
        <v>0</v>
      </c>
      <c r="AF13" s="39">
        <f>'[1]MR-mars21'!AE52</f>
        <v>457328.87415415019</v>
      </c>
      <c r="AG13" s="54"/>
    </row>
    <row r="14" spans="1:33" x14ac:dyDescent="0.35">
      <c r="A14" s="42" t="s">
        <v>44</v>
      </c>
      <c r="B14" s="42"/>
      <c r="C14" s="43"/>
      <c r="D14" s="43"/>
      <c r="E14" s="44"/>
      <c r="F14" s="45">
        <f>'[1]ML-mars21'!F62</f>
        <v>21112001</v>
      </c>
      <c r="G14" s="46"/>
      <c r="H14" s="47">
        <f>'[1]ML-mars21'!H64</f>
        <v>57</v>
      </c>
      <c r="I14" s="111">
        <f>'[1]ML-mars21'!I64</f>
        <v>39</v>
      </c>
      <c r="J14" s="112">
        <f>'[1]ML-mars21'!J64</f>
        <v>12</v>
      </c>
      <c r="K14" s="113">
        <f>'[1]ML-mars21'!K64</f>
        <v>6</v>
      </c>
      <c r="L14" s="114">
        <f>'[1]ML-mars21'!L64</f>
        <v>0</v>
      </c>
      <c r="M14" s="115">
        <f>'[1]ML-mars21'!M64</f>
        <v>0</v>
      </c>
      <c r="N14" s="109">
        <f>'[1]ML-mars21'!N62</f>
        <v>16988771.110000003</v>
      </c>
      <c r="O14" s="116">
        <f>'[1]ML-mars21'!O62</f>
        <v>3256239.4000000013</v>
      </c>
      <c r="P14" s="116">
        <f>'[1]ML-mars21'!P62</f>
        <v>837143.69000000006</v>
      </c>
      <c r="Q14" s="116">
        <f>'[1]ML-mars21'!Q62</f>
        <v>29846.800000000003</v>
      </c>
      <c r="R14" s="116">
        <f>'[1]ML-mars21'!R62</f>
        <v>0</v>
      </c>
      <c r="S14" s="117">
        <f>'[1]ML-mars21'!S62</f>
        <v>866990.49</v>
      </c>
      <c r="T14" s="110">
        <f t="shared" si="0"/>
        <v>21112001</v>
      </c>
      <c r="U14" s="38">
        <f>'[1]ML-mars21'!T64</f>
        <v>57</v>
      </c>
      <c r="V14" s="111">
        <f>'[1]ML-mars21'!U64</f>
        <v>32</v>
      </c>
      <c r="W14" s="112">
        <f>'[1]ML-mars21'!V64</f>
        <v>13</v>
      </c>
      <c r="X14" s="113">
        <f>'[1]ML-mars21'!W64</f>
        <v>12</v>
      </c>
      <c r="Y14" s="114">
        <f>'[1]ML-mars21'!X64</f>
        <v>0</v>
      </c>
      <c r="Z14" s="115">
        <f>'[1]ML-mars21'!Y64</f>
        <v>0</v>
      </c>
      <c r="AA14" s="28">
        <f>'[1]ML-mars21'!Z62</f>
        <v>15720651.689999999</v>
      </c>
      <c r="AB14" s="28">
        <f>'[1]ML-mars21'!AA62</f>
        <v>4084276.09</v>
      </c>
      <c r="AC14" s="28">
        <f>'[1]ML-mars21'!AB62</f>
        <v>1245568.82</v>
      </c>
      <c r="AD14" s="28">
        <f>'[1]ML-mars21'!AC62</f>
        <v>61504.400000000009</v>
      </c>
      <c r="AE14" s="28">
        <f>'[1]ML-mars21'!AD62</f>
        <v>0</v>
      </c>
      <c r="AF14" s="39">
        <f>'[1]ML-mars21'!AE62</f>
        <v>1307073.2200000002</v>
      </c>
      <c r="AG14" s="54"/>
    </row>
    <row r="15" spans="1:33" x14ac:dyDescent="0.35">
      <c r="A15" s="42" t="s">
        <v>45</v>
      </c>
      <c r="B15" s="42"/>
      <c r="C15" s="43"/>
      <c r="D15" s="43"/>
      <c r="E15" s="44"/>
      <c r="F15" s="45">
        <f>'[1]NE-mars21'!F78</f>
        <v>22969215</v>
      </c>
      <c r="G15" s="46"/>
      <c r="H15" s="47">
        <f>'[1]NE-mars21'!H80</f>
        <v>73</v>
      </c>
      <c r="I15" s="111">
        <f>'[1]NE-mars21'!I80</f>
        <v>27</v>
      </c>
      <c r="J15" s="112">
        <f>'[1]NE-mars21'!J80</f>
        <v>32</v>
      </c>
      <c r="K15" s="113">
        <f>'[1]NE-mars21'!K80</f>
        <v>14</v>
      </c>
      <c r="L15" s="114">
        <f>'[1]NE-mars21'!L80</f>
        <v>0</v>
      </c>
      <c r="M15" s="115">
        <f>'[1]NE-mars21'!M80</f>
        <v>0</v>
      </c>
      <c r="N15" s="109">
        <f>'[1]NE-mars21'!N78</f>
        <v>16924961.960000008</v>
      </c>
      <c r="O15" s="116">
        <f>'[1]NE-mars21'!O78</f>
        <v>4441230.3100000024</v>
      </c>
      <c r="P15" s="116">
        <f>'[1]NE-mars21'!P78</f>
        <v>1501151.7100000004</v>
      </c>
      <c r="Q15" s="116">
        <f>'[1]NE-mars21'!Q78</f>
        <v>101871.02</v>
      </c>
      <c r="R15" s="116">
        <f>'[1]NE-mars21'!R78</f>
        <v>0</v>
      </c>
      <c r="S15" s="117">
        <f>'[1]NE-mars21'!S78</f>
        <v>1603022.7300000002</v>
      </c>
      <c r="T15" s="110">
        <f t="shared" si="0"/>
        <v>22969215</v>
      </c>
      <c r="U15" s="38">
        <f>'[1]NE-mars21'!T80</f>
        <v>73</v>
      </c>
      <c r="V15" s="111">
        <f>'[1]NE-mars21'!U80</f>
        <v>9</v>
      </c>
      <c r="W15" s="112">
        <f>'[1]NE-mars21'!V80</f>
        <v>44</v>
      </c>
      <c r="X15" s="113">
        <f>'[1]NE-mars21'!W80</f>
        <v>20</v>
      </c>
      <c r="Y15" s="114">
        <f>'[1]NE-mars21'!X80</f>
        <v>0</v>
      </c>
      <c r="Z15" s="115">
        <f>'[1]NE-mars21'!Y80</f>
        <v>0</v>
      </c>
      <c r="AA15" s="28">
        <f>'[1]NE-mars21'!Z78</f>
        <v>14893153.829999998</v>
      </c>
      <c r="AB15" s="28">
        <f>'[1]NE-mars21'!AA78</f>
        <v>5793528.709999999</v>
      </c>
      <c r="AC15" s="28">
        <f>'[1]NE-mars21'!AB78</f>
        <v>2068113.4799999997</v>
      </c>
      <c r="AD15" s="28">
        <f>'[1]NE-mars21'!AC78</f>
        <v>214418.97999999998</v>
      </c>
      <c r="AE15" s="28">
        <f>'[1]NE-mars21'!AD78</f>
        <v>0</v>
      </c>
      <c r="AF15" s="39">
        <f>'[1]NE-mars21'!AE78</f>
        <v>2282532.4599999995</v>
      </c>
      <c r="AG15" s="54"/>
    </row>
    <row r="16" spans="1:33" x14ac:dyDescent="0.35">
      <c r="A16" s="42" t="s">
        <v>46</v>
      </c>
      <c r="B16" s="42"/>
      <c r="C16" s="43"/>
      <c r="D16" s="43"/>
      <c r="E16" s="44"/>
      <c r="F16" s="45">
        <f>'[1]NG-mars21'!F31</f>
        <v>99161438.162641436</v>
      </c>
      <c r="G16" s="46"/>
      <c r="H16" s="47">
        <f>'[1]NG-mars21'!H23</f>
        <v>332</v>
      </c>
      <c r="I16" s="111">
        <f>'[1]NG-mars21'!I23</f>
        <v>148</v>
      </c>
      <c r="J16" s="112">
        <f>'[1]NG-mars21'!J23</f>
        <v>130</v>
      </c>
      <c r="K16" s="113">
        <f>'[1]NG-mars21'!K23</f>
        <v>50</v>
      </c>
      <c r="L16" s="114">
        <f>'[1]NG-mars21'!L23</f>
        <v>4</v>
      </c>
      <c r="M16" s="115">
        <f>'[1]NG-mars21'!M23</f>
        <v>0</v>
      </c>
      <c r="N16" s="109">
        <f>'[1]NG-mars21'!N31</f>
        <v>66919551.373129174</v>
      </c>
      <c r="O16" s="116">
        <f>'[1]NG-mars21'!O31</f>
        <v>23045764.481871821</v>
      </c>
      <c r="P16" s="116">
        <f>'[1]NG-mars21'!P31</f>
        <v>8702777.117740443</v>
      </c>
      <c r="Q16" s="116">
        <f>'[1]NG-mars21'!Q31</f>
        <v>493345.1899</v>
      </c>
      <c r="R16" s="116">
        <f>'[1]NG-mars21'!R31</f>
        <v>0</v>
      </c>
      <c r="S16" s="117">
        <f>'[1]NG-mars21'!S31</f>
        <v>9196122.3076404426</v>
      </c>
      <c r="T16" s="110">
        <f>'[1]NG-mars21'!F33</f>
        <v>107585705.16264144</v>
      </c>
      <c r="U16" s="38">
        <f>'[1]NG-mars21'!T23</f>
        <v>369</v>
      </c>
      <c r="V16" s="111">
        <f>'[1]NG-mars21'!U23</f>
        <v>88</v>
      </c>
      <c r="W16" s="112">
        <f>'[1]NG-mars21'!V23</f>
        <v>204</v>
      </c>
      <c r="X16" s="113">
        <f>'[1]NG-mars21'!W23</f>
        <v>68</v>
      </c>
      <c r="Y16" s="114">
        <f>'[1]NG-mars21'!X23</f>
        <v>9</v>
      </c>
      <c r="Z16" s="115">
        <f>'[1]NG-mars21'!Y23</f>
        <v>0</v>
      </c>
      <c r="AA16" s="28">
        <f>'[1]NG-mars21'!Z31</f>
        <v>64049922.635594875</v>
      </c>
      <c r="AB16" s="28">
        <f>'[1]NG-mars21'!AA31</f>
        <v>30719160.814529154</v>
      </c>
      <c r="AC16" s="28">
        <f>'[1]NG-mars21'!AB31</f>
        <v>12018139.744167402</v>
      </c>
      <c r="AD16" s="28">
        <f>'[1]NG-mars21'!AC31</f>
        <v>798481.9683500001</v>
      </c>
      <c r="AE16" s="28">
        <f>'[1]NG-mars21'!AD31</f>
        <v>0</v>
      </c>
      <c r="AF16" s="39">
        <f>'[1]NG-mars21'!AE31</f>
        <v>12816621.712517401</v>
      </c>
      <c r="AG16" s="54"/>
    </row>
    <row r="17" spans="1:33" x14ac:dyDescent="0.35">
      <c r="A17" s="42" t="s">
        <v>47</v>
      </c>
      <c r="B17" s="42"/>
      <c r="C17" s="43"/>
      <c r="D17" s="43"/>
      <c r="E17" s="44"/>
      <c r="F17" s="45">
        <f>'[1]SN-mars21'!F50</f>
        <v>17215426</v>
      </c>
      <c r="G17" s="46"/>
      <c r="H17" s="47">
        <f>'[1]SN-mars21'!H53</f>
        <v>45</v>
      </c>
      <c r="I17" s="111">
        <f>'[1]SN-mars21'!I53</f>
        <v>37</v>
      </c>
      <c r="J17" s="112">
        <f>'[1]SN-mars21'!J53</f>
        <v>8</v>
      </c>
      <c r="K17" s="113">
        <f>'[1]SN-mars21'!K53</f>
        <v>0</v>
      </c>
      <c r="L17" s="114">
        <f>'[1]SN-mars21'!L53</f>
        <v>0</v>
      </c>
      <c r="M17" s="115">
        <f>'[1]SN-mars21'!M53</f>
        <v>0</v>
      </c>
      <c r="N17" s="109">
        <f>'[1]SN-mars21'!N50</f>
        <v>14515567.334000001</v>
      </c>
      <c r="O17" s="116">
        <f>'[1]SN-mars21'!O50</f>
        <v>2403219.7999999998</v>
      </c>
      <c r="P17" s="116">
        <f>'[1]SN-mars21'!P50</f>
        <v>294881.62599999993</v>
      </c>
      <c r="Q17" s="116">
        <f>'[1]SN-mars21'!Q50</f>
        <v>3797.08</v>
      </c>
      <c r="R17" s="116">
        <f>'[1]SN-mars21'!R50</f>
        <v>0</v>
      </c>
      <c r="S17" s="117">
        <f>'[1]SN-mars21'!S50</f>
        <v>298678.70599999989</v>
      </c>
      <c r="T17" s="110">
        <f t="shared" si="0"/>
        <v>17215426</v>
      </c>
      <c r="U17" s="38">
        <f>'[1]SN-mars21'!T53</f>
        <v>44</v>
      </c>
      <c r="V17" s="111">
        <f>'[1]SN-mars21'!U53</f>
        <v>22</v>
      </c>
      <c r="W17" s="112">
        <f>'[1]SN-mars21'!V53</f>
        <v>20</v>
      </c>
      <c r="X17" s="113">
        <f>'[1]SN-mars21'!W53</f>
        <v>2</v>
      </c>
      <c r="Y17" s="114">
        <f>'[1]SN-mars21'!X53</f>
        <v>0</v>
      </c>
      <c r="Z17" s="115">
        <f>'[1]SN-mars21'!Y53</f>
        <v>0</v>
      </c>
      <c r="AA17" s="28">
        <f>'[1]SN-mars21'!Z50</f>
        <v>13597338.089000002</v>
      </c>
      <c r="AB17" s="28">
        <f>'[1]SN-mars21'!AA50</f>
        <v>3130039.77</v>
      </c>
      <c r="AC17" s="28">
        <f>'[1]SN-mars21'!AB50</f>
        <v>481553.77099999983</v>
      </c>
      <c r="AD17" s="28">
        <f>'[1]SN-mars21'!AC50</f>
        <v>6494.3700000000008</v>
      </c>
      <c r="AE17" s="28">
        <f>'[1]SN-mars21'!AD50</f>
        <v>0</v>
      </c>
      <c r="AF17" s="39">
        <f>'[1]SN-mars21'!AE50</f>
        <v>488048.14099999989</v>
      </c>
      <c r="AG17" s="54"/>
    </row>
    <row r="18" spans="1:33" x14ac:dyDescent="0.35">
      <c r="A18" s="42" t="s">
        <v>48</v>
      </c>
      <c r="B18" s="42"/>
      <c r="C18" s="43"/>
      <c r="D18" s="43"/>
      <c r="E18" s="44"/>
      <c r="F18" s="45">
        <f>'[1]SL-mars21'!F19</f>
        <v>8100318</v>
      </c>
      <c r="G18" s="46"/>
      <c r="H18" s="47">
        <f>'[1]SL-mars21'!H21</f>
        <v>14</v>
      </c>
      <c r="I18" s="111">
        <f>'[1]SL-mars21'!I21</f>
        <v>0</v>
      </c>
      <c r="J18" s="112">
        <f>'[1]SL-mars21'!J21</f>
        <v>6</v>
      </c>
      <c r="K18" s="113">
        <f>'[1]SL-mars21'!K21</f>
        <v>8</v>
      </c>
      <c r="L18" s="114">
        <f>'[1]SL-mars21'!L21</f>
        <v>0</v>
      </c>
      <c r="M18" s="115">
        <f>'[1]SL-mars21'!M21</f>
        <v>0</v>
      </c>
      <c r="N18" s="109">
        <f>'[1]SL-mars21'!N19</f>
        <v>4195687.24</v>
      </c>
      <c r="O18" s="116">
        <f>'[1]SL-mars21'!O19</f>
        <v>2403509.5799999996</v>
      </c>
      <c r="P18" s="116">
        <f>'[1]SL-mars21'!P19</f>
        <v>1501121.1800000004</v>
      </c>
      <c r="Q18" s="116">
        <f>'[1]SL-mars21'!Q19</f>
        <v>0</v>
      </c>
      <c r="R18" s="116">
        <f>'[1]SL-mars21'!R19</f>
        <v>0</v>
      </c>
      <c r="S18" s="117">
        <f>'[1]SL-mars21'!S19</f>
        <v>1501121.1800000004</v>
      </c>
      <c r="T18" s="110">
        <f t="shared" si="0"/>
        <v>8100318</v>
      </c>
      <c r="U18" s="38">
        <f>'[1]SL-mars21'!T21</f>
        <v>14</v>
      </c>
      <c r="V18" s="111">
        <f>'[1]SL-mars21'!U21</f>
        <v>0</v>
      </c>
      <c r="W18" s="112">
        <f>'[1]SL-mars21'!V21</f>
        <v>6</v>
      </c>
      <c r="X18" s="113">
        <f>'[1]SL-mars21'!W21</f>
        <v>8</v>
      </c>
      <c r="Y18" s="114">
        <f>'[1]SL-mars21'!X21</f>
        <v>0</v>
      </c>
      <c r="Z18" s="115">
        <f>'[1]SL-mars21'!Y21</f>
        <v>0</v>
      </c>
      <c r="AA18" s="28">
        <f>'[1]SL-mars21'!Z19</f>
        <v>3512038.69</v>
      </c>
      <c r="AB18" s="28">
        <f>'[1]SL-mars21'!AA19</f>
        <v>2825744.9699999997</v>
      </c>
      <c r="AC18" s="28">
        <f>'[1]SL-mars21'!AB19</f>
        <v>1672543.59</v>
      </c>
      <c r="AD18" s="28">
        <f>'[1]SL-mars21'!AC19</f>
        <v>89990.75</v>
      </c>
      <c r="AE18" s="28">
        <f>'[1]SL-mars21'!AD19</f>
        <v>0</v>
      </c>
      <c r="AF18" s="39">
        <f>'[1]SL-mars21'!AE19</f>
        <v>1762534.3399999999</v>
      </c>
      <c r="AG18" s="54"/>
    </row>
    <row r="19" spans="1:33" x14ac:dyDescent="0.35">
      <c r="A19" s="42" t="s">
        <v>49</v>
      </c>
      <c r="B19" s="42"/>
      <c r="C19" s="43"/>
      <c r="D19" s="43"/>
      <c r="E19" s="44"/>
      <c r="F19" s="45">
        <f>'[1]TD-mars21'!F74</f>
        <v>15375866</v>
      </c>
      <c r="G19" s="46"/>
      <c r="H19" s="47">
        <f>'[1]TD-mars21'!H77</f>
        <v>69</v>
      </c>
      <c r="I19" s="111">
        <f>'[1]TD-mars21'!I77</f>
        <v>21</v>
      </c>
      <c r="J19" s="112">
        <f>'[1]TD-mars21'!J77</f>
        <v>39</v>
      </c>
      <c r="K19" s="113">
        <f>'[1]TD-mars21'!K77</f>
        <v>9</v>
      </c>
      <c r="L19" s="114">
        <f>'[1]TD-mars21'!L77</f>
        <v>0</v>
      </c>
      <c r="M19" s="115">
        <f>'[1]TD-mars21'!M77</f>
        <v>0</v>
      </c>
      <c r="N19" s="109">
        <f>'[1]TD-mars21'!N74</f>
        <v>11416303.459999993</v>
      </c>
      <c r="O19" s="116">
        <f>'[1]TD-mars21'!O74</f>
        <v>2683371.8100000005</v>
      </c>
      <c r="P19" s="116">
        <f>'[1]TD-mars21'!P74</f>
        <v>1180174.9299999997</v>
      </c>
      <c r="Q19" s="116">
        <f>'[1]TD-mars21'!Q74</f>
        <v>96015.8</v>
      </c>
      <c r="R19" s="116">
        <f>'[1]TD-mars21'!R74</f>
        <v>0</v>
      </c>
      <c r="S19" s="117">
        <f>'[1]TD-mars21'!S74</f>
        <v>1276190.7299999995</v>
      </c>
      <c r="T19" s="110">
        <f t="shared" si="0"/>
        <v>15375866</v>
      </c>
      <c r="U19" s="38">
        <f>'[1]TD-mars21'!T77</f>
        <v>69</v>
      </c>
      <c r="V19" s="111">
        <f>'[1]TD-mars21'!U77</f>
        <v>12</v>
      </c>
      <c r="W19" s="112">
        <f>'[1]TD-mars21'!V77</f>
        <v>33</v>
      </c>
      <c r="X19" s="113">
        <f>'[1]TD-mars21'!W77</f>
        <v>24</v>
      </c>
      <c r="Y19" s="114">
        <f>'[1]TD-mars21'!X77</f>
        <v>0</v>
      </c>
      <c r="Z19" s="115">
        <f>'[1]TD-mars21'!Y77</f>
        <v>0</v>
      </c>
      <c r="AA19" s="28">
        <f>'[1]TD-mars21'!Z74</f>
        <v>10265854.439999999</v>
      </c>
      <c r="AB19" s="28">
        <f>'[1]TD-mars21'!AA74</f>
        <v>3331381.7699999996</v>
      </c>
      <c r="AC19" s="28">
        <f>'[1]TD-mars21'!AB74</f>
        <v>1613219.65</v>
      </c>
      <c r="AD19" s="28">
        <f>'[1]TD-mars21'!AC74</f>
        <v>165410.13999999993</v>
      </c>
      <c r="AE19" s="28">
        <f>'[1]TD-mars21'!AD74</f>
        <v>0</v>
      </c>
      <c r="AF19" s="39">
        <f>'[1]TD-mars21'!AE74</f>
        <v>1778629.79</v>
      </c>
      <c r="AG19" s="54"/>
    </row>
    <row r="20" spans="1:33" x14ac:dyDescent="0.35">
      <c r="A20" s="42" t="s">
        <v>50</v>
      </c>
      <c r="B20" s="42"/>
      <c r="C20" s="43"/>
      <c r="D20" s="43"/>
      <c r="E20" s="44"/>
      <c r="F20" s="45">
        <f>'[1]TG-mars21'!F42</f>
        <v>5932378</v>
      </c>
      <c r="G20" s="46"/>
      <c r="H20" s="47">
        <f>'[1]TG-mars21'!H46</f>
        <v>37</v>
      </c>
      <c r="I20" s="111">
        <f>'[1]TG-mars21'!I46</f>
        <v>20</v>
      </c>
      <c r="J20" s="112">
        <f>'[1]TG-mars21'!J46</f>
        <v>16</v>
      </c>
      <c r="K20" s="113">
        <f>'[1]TG-mars21'!K46</f>
        <v>1</v>
      </c>
      <c r="L20" s="114">
        <f>'[1]TG-mars21'!L46</f>
        <v>0</v>
      </c>
      <c r="M20" s="115">
        <f>'[1]TG-mars21'!M46</f>
        <v>0</v>
      </c>
      <c r="N20" s="109">
        <f>'[1]TG-mars21'!N42</f>
        <v>4684374.84</v>
      </c>
      <c r="O20" s="116">
        <f>'[1]TG-mars21'!O42</f>
        <v>1010069.52</v>
      </c>
      <c r="P20" s="116">
        <f>'[1]TG-mars21'!P42</f>
        <v>236419.83999999997</v>
      </c>
      <c r="Q20" s="116">
        <f>'[1]TG-mars21'!Q42</f>
        <v>1513.8</v>
      </c>
      <c r="R20" s="116">
        <f>'[1]TG-mars21'!R42</f>
        <v>0</v>
      </c>
      <c r="S20" s="117">
        <f>'[1]TG-mars21'!S42</f>
        <v>237933.63999999998</v>
      </c>
      <c r="T20" s="110">
        <f t="shared" si="0"/>
        <v>5932378</v>
      </c>
      <c r="U20" s="38">
        <f>'[1]TG-mars21'!T46</f>
        <v>37</v>
      </c>
      <c r="V20" s="111">
        <f>'[1]TG-mars21'!U46</f>
        <v>23</v>
      </c>
      <c r="W20" s="112">
        <f>'[1]TG-mars21'!V46</f>
        <v>13</v>
      </c>
      <c r="X20" s="113">
        <f>'[1]TG-mars21'!W46</f>
        <v>1</v>
      </c>
      <c r="Y20" s="114">
        <f>'[1]TG-mars21'!X46</f>
        <v>0</v>
      </c>
      <c r="Z20" s="115">
        <f>'[1]TG-mars21'!Y46</f>
        <v>0</v>
      </c>
      <c r="AA20" s="28">
        <f>'[1]TG-mars21'!Z42</f>
        <v>4769693.63</v>
      </c>
      <c r="AB20" s="28">
        <f>'[1]TG-mars21'!AA42</f>
        <v>958549.63000000024</v>
      </c>
      <c r="AC20" s="28">
        <f>'[1]TG-mars21'!AB42</f>
        <v>202620.94</v>
      </c>
      <c r="AD20" s="28">
        <f>'[1]TG-mars21'!AC42</f>
        <v>1513.8</v>
      </c>
      <c r="AE20" s="28">
        <f>'[1]TG-mars21'!AD42</f>
        <v>0</v>
      </c>
      <c r="AF20" s="39">
        <f>'[1]TG-mars21'!AE42</f>
        <v>204134.74</v>
      </c>
      <c r="AG20" s="54"/>
    </row>
    <row r="21" spans="1:33" s="60" customFormat="1" x14ac:dyDescent="0.35">
      <c r="A21" s="42"/>
      <c r="B21" s="42"/>
      <c r="C21" s="43"/>
      <c r="D21" s="43"/>
      <c r="E21" s="44"/>
      <c r="F21" s="45"/>
      <c r="G21" s="55"/>
      <c r="H21" s="47"/>
      <c r="I21" s="118"/>
      <c r="J21" s="118"/>
      <c r="K21" s="119"/>
      <c r="L21" s="120"/>
      <c r="M21" s="121"/>
      <c r="N21" s="109"/>
      <c r="O21" s="116"/>
      <c r="P21" s="116"/>
      <c r="Q21" s="116"/>
      <c r="R21" s="116"/>
      <c r="S21" s="117"/>
      <c r="T21" s="110">
        <f t="shared" si="0"/>
        <v>0</v>
      </c>
      <c r="U21" s="38"/>
      <c r="V21" s="118"/>
      <c r="W21" s="118"/>
      <c r="X21" s="119"/>
      <c r="Y21" s="120"/>
      <c r="Z21" s="121"/>
      <c r="AA21" s="28"/>
      <c r="AB21" s="28"/>
      <c r="AC21" s="28"/>
      <c r="AD21" s="28"/>
      <c r="AE21" s="28"/>
      <c r="AF21" s="39"/>
      <c r="AG21" s="54"/>
    </row>
    <row r="22" spans="1:33" s="26" customFormat="1" x14ac:dyDescent="0.35">
      <c r="A22" s="42" t="s">
        <v>51</v>
      </c>
      <c r="B22" s="42"/>
      <c r="C22" s="61"/>
      <c r="D22" s="61"/>
      <c r="E22" s="62"/>
      <c r="F22" s="63">
        <f>SUM(F5:F20)-(F5+F9)</f>
        <v>267929768.1669662</v>
      </c>
      <c r="G22" s="64"/>
      <c r="H22" s="65">
        <f t="shared" ref="H22:AF22" si="1">SUM(H5:H20)</f>
        <v>825</v>
      </c>
      <c r="I22" s="111">
        <f t="shared" si="1"/>
        <v>390</v>
      </c>
      <c r="J22" s="112">
        <f t="shared" si="1"/>
        <v>317</v>
      </c>
      <c r="K22" s="122">
        <f t="shared" si="1"/>
        <v>114</v>
      </c>
      <c r="L22" s="123">
        <f t="shared" si="1"/>
        <v>4</v>
      </c>
      <c r="M22" s="115">
        <f t="shared" si="1"/>
        <v>0</v>
      </c>
      <c r="N22" s="124">
        <f t="shared" si="1"/>
        <v>197089062.73808506</v>
      </c>
      <c r="O22" s="125">
        <f t="shared" si="1"/>
        <v>51233920.941958837</v>
      </c>
      <c r="P22" s="125">
        <f t="shared" si="1"/>
        <v>18533576.835265599</v>
      </c>
      <c r="Q22" s="125">
        <f t="shared" si="1"/>
        <v>1075247.491656749</v>
      </c>
      <c r="R22" s="125">
        <f t="shared" si="1"/>
        <v>0</v>
      </c>
      <c r="S22" s="117">
        <f t="shared" si="1"/>
        <v>19608824.32692235</v>
      </c>
      <c r="T22" s="117">
        <f t="shared" si="1"/>
        <v>296473445.1669662</v>
      </c>
      <c r="U22" s="69">
        <f t="shared" si="1"/>
        <v>959</v>
      </c>
      <c r="V22" s="111">
        <f t="shared" si="1"/>
        <v>321</v>
      </c>
      <c r="W22" s="112">
        <f t="shared" si="1"/>
        <v>454</v>
      </c>
      <c r="X22" s="122">
        <f t="shared" si="1"/>
        <v>173</v>
      </c>
      <c r="Y22" s="123">
        <f t="shared" si="1"/>
        <v>11</v>
      </c>
      <c r="Z22" s="115">
        <f t="shared" si="1"/>
        <v>0</v>
      </c>
      <c r="AA22" s="37">
        <f t="shared" si="1"/>
        <v>202229940.62534499</v>
      </c>
      <c r="AB22" s="37">
        <f t="shared" si="1"/>
        <v>67170889.657513052</v>
      </c>
      <c r="AC22" s="37">
        <f t="shared" si="1"/>
        <v>25146364.149235766</v>
      </c>
      <c r="AD22" s="37">
        <f t="shared" si="1"/>
        <v>1926250.7348724352</v>
      </c>
      <c r="AE22" s="37">
        <f t="shared" si="1"/>
        <v>0</v>
      </c>
      <c r="AF22" s="39">
        <f t="shared" si="1"/>
        <v>27072614.884108197</v>
      </c>
      <c r="AG22" s="70"/>
    </row>
    <row r="23" spans="1:33" x14ac:dyDescent="0.35">
      <c r="A23" s="71"/>
      <c r="B23" s="71"/>
      <c r="C23" s="71"/>
      <c r="D23" s="71"/>
      <c r="E23" s="71"/>
      <c r="F23" s="71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126"/>
      <c r="U23" s="73"/>
      <c r="V23" s="73"/>
      <c r="W23" s="73"/>
      <c r="X23" s="73"/>
      <c r="Y23" s="73"/>
      <c r="Z23" s="73"/>
      <c r="AA23" s="72"/>
      <c r="AB23" s="72"/>
      <c r="AC23" s="72"/>
      <c r="AD23" s="72"/>
      <c r="AE23" s="72"/>
      <c r="AF23" s="72"/>
    </row>
    <row r="24" spans="1:33" x14ac:dyDescent="0.35">
      <c r="A24" s="42" t="s">
        <v>52</v>
      </c>
      <c r="B24" s="42"/>
      <c r="C24" s="43"/>
      <c r="D24" s="43"/>
      <c r="E24" s="44"/>
      <c r="F24" s="45">
        <f>'[1]CMR-mars21'!F63</f>
        <v>25931267.996289276</v>
      </c>
      <c r="G24" s="46"/>
      <c r="H24" s="65">
        <f>'[1]CMR-mars21'!H66</f>
        <v>58</v>
      </c>
      <c r="I24" s="111">
        <f>'[1]CMR-mars21'!I66</f>
        <v>11</v>
      </c>
      <c r="J24" s="112">
        <f>'[1]CMR-mars21'!J66</f>
        <v>32</v>
      </c>
      <c r="K24" s="113">
        <f>'[1]CMR-mars21'!K66</f>
        <v>15</v>
      </c>
      <c r="L24" s="114">
        <f>'[1]CMR-mars21'!L66</f>
        <v>0</v>
      </c>
      <c r="M24" s="115">
        <f>'[1]CMR-mars21'!M66</f>
        <v>0</v>
      </c>
      <c r="N24" s="109">
        <f>'[1]CMR-mars21'!N63</f>
        <v>17458392.543152057</v>
      </c>
      <c r="O24" s="116">
        <f>'[1]CMR-mars21'!O63</f>
        <v>5847403.3151356969</v>
      </c>
      <c r="P24" s="116">
        <f>'[1]CMR-mars21'!P63</f>
        <v>2364913.6509211231</v>
      </c>
      <c r="Q24" s="116">
        <f>'[1]CMR-mars21'!Q63</f>
        <v>260558.48708039289</v>
      </c>
      <c r="R24" s="116">
        <f>'[1]CMR-mars21'!R63</f>
        <v>0</v>
      </c>
      <c r="S24" s="117">
        <f>'[1]CMR-mars21'!S63</f>
        <v>2625472.1380015155</v>
      </c>
      <c r="T24" s="126">
        <f t="shared" ref="T24" si="2">F24</f>
        <v>25931267.996289276</v>
      </c>
      <c r="U24" s="38">
        <f>'[1]CMR-mars21'!T66</f>
        <v>58</v>
      </c>
      <c r="V24" s="111">
        <f>'[1]CMR-mars21'!U66</f>
        <v>31</v>
      </c>
      <c r="W24" s="112">
        <f>'[1]CMR-mars21'!V66</f>
        <v>17</v>
      </c>
      <c r="X24" s="113">
        <f>'[1]CMR-mars21'!W66</f>
        <v>10</v>
      </c>
      <c r="Y24" s="114">
        <f>'[1]CMR-mars21'!X66</f>
        <v>0</v>
      </c>
      <c r="Z24" s="115">
        <f>'[1]CMR-mars21'!Y66</f>
        <v>0</v>
      </c>
      <c r="AA24" s="28">
        <f>'[1]CMR-mars21'!Z63</f>
        <v>19493118.807439111</v>
      </c>
      <c r="AB24" s="28">
        <f>'[1]CMR-mars21'!AA63</f>
        <v>4517347.5301865209</v>
      </c>
      <c r="AC24" s="28">
        <f>'[1]CMR-mars21'!AB63</f>
        <v>1700200.6144950867</v>
      </c>
      <c r="AD24" s="28">
        <f>'[1]CMR-mars21'!AC63</f>
        <v>220601.04416854566</v>
      </c>
      <c r="AE24" s="28">
        <f>'[1]CMR-mars21'!AD63</f>
        <v>0</v>
      </c>
      <c r="AF24" s="39">
        <f>'[1]CMR-mars21'!AE63</f>
        <v>1920801.6586636326</v>
      </c>
      <c r="AG24" s="54"/>
    </row>
    <row r="25" spans="1:33" x14ac:dyDescent="0.35">
      <c r="A25" s="71"/>
      <c r="B25" s="71"/>
      <c r="C25" s="71"/>
      <c r="D25" s="71"/>
      <c r="E25" s="71"/>
      <c r="F25" s="71"/>
      <c r="G25" s="72"/>
      <c r="H25" s="75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2"/>
      <c r="AB25" s="72"/>
      <c r="AC25" s="72"/>
      <c r="AD25" s="72"/>
      <c r="AE25" s="72"/>
      <c r="AF25" s="72"/>
    </row>
    <row r="26" spans="1:33" x14ac:dyDescent="0.35">
      <c r="A26" s="42" t="s">
        <v>53</v>
      </c>
      <c r="B26" s="42"/>
      <c r="C26" s="43"/>
      <c r="D26" s="43"/>
      <c r="E26" s="44"/>
      <c r="F26" s="45">
        <f t="shared" ref="F26:AF26" si="3">F22+F24</f>
        <v>293861036.16325545</v>
      </c>
      <c r="G26" s="46"/>
      <c r="H26" s="65">
        <f t="shared" si="3"/>
        <v>883</v>
      </c>
      <c r="I26" s="111">
        <f t="shared" si="3"/>
        <v>401</v>
      </c>
      <c r="J26" s="112">
        <f t="shared" si="3"/>
        <v>349</v>
      </c>
      <c r="K26" s="113">
        <f t="shared" si="3"/>
        <v>129</v>
      </c>
      <c r="L26" s="114">
        <f t="shared" si="3"/>
        <v>4</v>
      </c>
      <c r="M26" s="115">
        <f t="shared" si="3"/>
        <v>0</v>
      </c>
      <c r="N26" s="109">
        <f t="shared" si="3"/>
        <v>214547455.28123713</v>
      </c>
      <c r="O26" s="116">
        <f t="shared" si="3"/>
        <v>57081324.257094532</v>
      </c>
      <c r="P26" s="116">
        <f t="shared" si="3"/>
        <v>20898490.48618672</v>
      </c>
      <c r="Q26" s="116">
        <f t="shared" si="3"/>
        <v>1335805.9787371419</v>
      </c>
      <c r="R26" s="116">
        <f t="shared" si="3"/>
        <v>0</v>
      </c>
      <c r="S26" s="117">
        <f t="shared" si="3"/>
        <v>22234296.464923866</v>
      </c>
      <c r="T26" s="126">
        <f t="shared" si="3"/>
        <v>322404713.16325545</v>
      </c>
      <c r="U26" s="38">
        <f t="shared" si="3"/>
        <v>1017</v>
      </c>
      <c r="V26" s="111">
        <f t="shared" si="3"/>
        <v>352</v>
      </c>
      <c r="W26" s="112">
        <f t="shared" si="3"/>
        <v>471</v>
      </c>
      <c r="X26" s="113">
        <f t="shared" si="3"/>
        <v>183</v>
      </c>
      <c r="Y26" s="114">
        <f t="shared" si="3"/>
        <v>11</v>
      </c>
      <c r="Z26" s="115">
        <f t="shared" si="3"/>
        <v>0</v>
      </c>
      <c r="AA26" s="28">
        <f t="shared" si="3"/>
        <v>221723059.43278411</v>
      </c>
      <c r="AB26" s="28">
        <f t="shared" si="3"/>
        <v>71688237.187699571</v>
      </c>
      <c r="AC26" s="28">
        <f t="shared" si="3"/>
        <v>26846564.763730854</v>
      </c>
      <c r="AD26" s="28">
        <f t="shared" si="3"/>
        <v>2146851.7790409811</v>
      </c>
      <c r="AE26" s="28">
        <f t="shared" si="3"/>
        <v>0</v>
      </c>
      <c r="AF26" s="39">
        <f t="shared" si="3"/>
        <v>28993416.542771831</v>
      </c>
      <c r="AG26" s="54"/>
    </row>
    <row r="29" spans="1:33" x14ac:dyDescent="0.35">
      <c r="AF29" s="77">
        <f>AF22/T22</f>
        <v>9.1315479768724644E-2</v>
      </c>
    </row>
  </sheetData>
  <mergeCells count="23">
    <mergeCell ref="AB2:AB4"/>
    <mergeCell ref="AC2:AC4"/>
    <mergeCell ref="AD2:AD4"/>
    <mergeCell ref="AE2:AE4"/>
    <mergeCell ref="AF2:AF4"/>
    <mergeCell ref="I3:M3"/>
    <mergeCell ref="V3:Z3"/>
    <mergeCell ref="U1:AF1"/>
    <mergeCell ref="I2:M2"/>
    <mergeCell ref="N2:N4"/>
    <mergeCell ref="O2:O4"/>
    <mergeCell ref="P2:P4"/>
    <mergeCell ref="Q2:Q4"/>
    <mergeCell ref="R2:R4"/>
    <mergeCell ref="S2:S4"/>
    <mergeCell ref="V2:Z2"/>
    <mergeCell ref="AA2:AA4"/>
    <mergeCell ref="B1:B4"/>
    <mergeCell ref="C1:C4"/>
    <mergeCell ref="D1:D4"/>
    <mergeCell ref="E1:E4"/>
    <mergeCell ref="G1:G4"/>
    <mergeCell ref="H1:S1"/>
  </mergeCells>
  <conditionalFormatting sqref="I4:M4">
    <cfRule type="containsText" dxfId="43" priority="40" operator="containsText" text="N/A">
      <formula>NOT(ISERROR(SEARCH("N/A",I4)))</formula>
    </cfRule>
  </conditionalFormatting>
  <conditionalFormatting sqref="V4:Z4">
    <cfRule type="containsText" dxfId="42" priority="39" operator="containsText" text="N/A">
      <formula>NOT(ISERROR(SEARCH("N/A",V4)))</formula>
    </cfRule>
  </conditionalFormatting>
  <conditionalFormatting sqref="Z21">
    <cfRule type="containsText" dxfId="41" priority="38" operator="containsText" text="N/A">
      <formula>NOT(ISERROR(SEARCH("N/A",Z21)))</formula>
    </cfRule>
  </conditionalFormatting>
  <conditionalFormatting sqref="M21">
    <cfRule type="containsText" dxfId="40" priority="37" operator="containsText" text="N/A">
      <formula>NOT(ISERROR(SEARCH("N/A",M21)))</formula>
    </cfRule>
  </conditionalFormatting>
  <conditionalFormatting sqref="M6">
    <cfRule type="containsText" dxfId="39" priority="36" operator="containsText" text="N/A">
      <formula>NOT(ISERROR(SEARCH("N/A",M6)))</formula>
    </cfRule>
  </conditionalFormatting>
  <conditionalFormatting sqref="Z6">
    <cfRule type="containsText" dxfId="38" priority="35" operator="containsText" text="N/A">
      <formula>NOT(ISERROR(SEARCH("N/A",Z6)))</formula>
    </cfRule>
  </conditionalFormatting>
  <conditionalFormatting sqref="M7">
    <cfRule type="containsText" dxfId="37" priority="34" operator="containsText" text="N/A">
      <formula>NOT(ISERROR(SEARCH("N/A",M7)))</formula>
    </cfRule>
  </conditionalFormatting>
  <conditionalFormatting sqref="Z7">
    <cfRule type="containsText" dxfId="36" priority="33" operator="containsText" text="N/A">
      <formula>NOT(ISERROR(SEARCH("N/A",Z7)))</formula>
    </cfRule>
  </conditionalFormatting>
  <conditionalFormatting sqref="M11 M13">
    <cfRule type="containsText" dxfId="35" priority="32" operator="containsText" text="N/A">
      <formula>NOT(ISERROR(SEARCH("N/A",M11)))</formula>
    </cfRule>
  </conditionalFormatting>
  <conditionalFormatting sqref="Z11 Z13">
    <cfRule type="containsText" dxfId="34" priority="31" operator="containsText" text="N/A">
      <formula>NOT(ISERROR(SEARCH("N/A",Z11)))</formula>
    </cfRule>
  </conditionalFormatting>
  <conditionalFormatting sqref="M18">
    <cfRule type="containsText" dxfId="33" priority="30" operator="containsText" text="N/A">
      <formula>NOT(ISERROR(SEARCH("N/A",M18)))</formula>
    </cfRule>
  </conditionalFormatting>
  <conditionalFormatting sqref="Z18">
    <cfRule type="containsText" dxfId="32" priority="29" operator="containsText" text="N/A">
      <formula>NOT(ISERROR(SEARCH("N/A",Z18)))</formula>
    </cfRule>
  </conditionalFormatting>
  <conditionalFormatting sqref="M17">
    <cfRule type="containsText" dxfId="31" priority="28" operator="containsText" text="N/A">
      <formula>NOT(ISERROR(SEARCH("N/A",M17)))</formula>
    </cfRule>
  </conditionalFormatting>
  <conditionalFormatting sqref="Z17">
    <cfRule type="containsText" dxfId="30" priority="27" operator="containsText" text="N/A">
      <formula>NOT(ISERROR(SEARCH("N/A",Z17)))</formula>
    </cfRule>
  </conditionalFormatting>
  <conditionalFormatting sqref="M14">
    <cfRule type="containsText" dxfId="29" priority="26" operator="containsText" text="N/A">
      <formula>NOT(ISERROR(SEARCH("N/A",M14)))</formula>
    </cfRule>
  </conditionalFormatting>
  <conditionalFormatting sqref="Z14">
    <cfRule type="containsText" dxfId="28" priority="25" operator="containsText" text="N/A">
      <formula>NOT(ISERROR(SEARCH("N/A",Z14)))</formula>
    </cfRule>
  </conditionalFormatting>
  <conditionalFormatting sqref="M16">
    <cfRule type="containsText" dxfId="27" priority="24" operator="containsText" text="N/A">
      <formula>NOT(ISERROR(SEARCH("N/A",M16)))</formula>
    </cfRule>
  </conditionalFormatting>
  <conditionalFormatting sqref="Z16">
    <cfRule type="containsText" dxfId="26" priority="23" operator="containsText" text="N/A">
      <formula>NOT(ISERROR(SEARCH("N/A",Z16)))</formula>
    </cfRule>
  </conditionalFormatting>
  <conditionalFormatting sqref="M8">
    <cfRule type="containsText" dxfId="25" priority="22" operator="containsText" text="N/A">
      <formula>NOT(ISERROR(SEARCH("N/A",M8)))</formula>
    </cfRule>
  </conditionalFormatting>
  <conditionalFormatting sqref="Z8">
    <cfRule type="containsText" dxfId="24" priority="21" operator="containsText" text="N/A">
      <formula>NOT(ISERROR(SEARCH("N/A",Z8)))</formula>
    </cfRule>
  </conditionalFormatting>
  <conditionalFormatting sqref="M24">
    <cfRule type="containsText" dxfId="23" priority="20" operator="containsText" text="N/A">
      <formula>NOT(ISERROR(SEARCH("N/A",M24)))</formula>
    </cfRule>
  </conditionalFormatting>
  <conditionalFormatting sqref="Z24">
    <cfRule type="containsText" dxfId="22" priority="19" operator="containsText" text="N/A">
      <formula>NOT(ISERROR(SEARCH("N/A",Z24)))</formula>
    </cfRule>
  </conditionalFormatting>
  <conditionalFormatting sqref="M19">
    <cfRule type="containsText" dxfId="21" priority="18" operator="containsText" text="N/A">
      <formula>NOT(ISERROR(SEARCH("N/A",M19)))</formula>
    </cfRule>
  </conditionalFormatting>
  <conditionalFormatting sqref="Z19">
    <cfRule type="containsText" dxfId="20" priority="17" operator="containsText" text="N/A">
      <formula>NOT(ISERROR(SEARCH("N/A",Z19)))</formula>
    </cfRule>
  </conditionalFormatting>
  <conditionalFormatting sqref="M20">
    <cfRule type="containsText" dxfId="19" priority="14" operator="containsText" text="N/A">
      <formula>NOT(ISERROR(SEARCH("N/A",M20)))</formula>
    </cfRule>
  </conditionalFormatting>
  <conditionalFormatting sqref="Z20">
    <cfRule type="containsText" dxfId="18" priority="13" operator="containsText" text="N/A">
      <formula>NOT(ISERROR(SEARCH("N/A",Z20)))</formula>
    </cfRule>
  </conditionalFormatting>
  <conditionalFormatting sqref="M10">
    <cfRule type="containsText" dxfId="17" priority="16" operator="containsText" text="N/A">
      <formula>NOT(ISERROR(SEARCH("N/A",M10)))</formula>
    </cfRule>
  </conditionalFormatting>
  <conditionalFormatting sqref="Z10">
    <cfRule type="containsText" dxfId="16" priority="15" operator="containsText" text="N/A">
      <formula>NOT(ISERROR(SEARCH("N/A",Z10)))</formula>
    </cfRule>
  </conditionalFormatting>
  <conditionalFormatting sqref="M26">
    <cfRule type="containsText" dxfId="15" priority="12" operator="containsText" text="N/A">
      <formula>NOT(ISERROR(SEARCH("N/A",M26)))</formula>
    </cfRule>
  </conditionalFormatting>
  <conditionalFormatting sqref="Z26">
    <cfRule type="containsText" dxfId="14" priority="11" operator="containsText" text="N/A">
      <formula>NOT(ISERROR(SEARCH("N/A",Z26)))</formula>
    </cfRule>
  </conditionalFormatting>
  <conditionalFormatting sqref="M15">
    <cfRule type="containsText" dxfId="13" priority="10" operator="containsText" text="N/A">
      <formula>NOT(ISERROR(SEARCH("N/A",M15)))</formula>
    </cfRule>
  </conditionalFormatting>
  <conditionalFormatting sqref="Z15">
    <cfRule type="containsText" dxfId="12" priority="9" operator="containsText" text="N/A">
      <formula>NOT(ISERROR(SEARCH("N/A",Z15)))</formula>
    </cfRule>
  </conditionalFormatting>
  <conditionalFormatting sqref="M22">
    <cfRule type="containsText" dxfId="11" priority="8" operator="containsText" text="N/A">
      <formula>NOT(ISERROR(SEARCH("N/A",M22)))</formula>
    </cfRule>
  </conditionalFormatting>
  <conditionalFormatting sqref="Z22">
    <cfRule type="containsText" dxfId="10" priority="7" operator="containsText" text="N/A">
      <formula>NOT(ISERROR(SEARCH("N/A",Z22)))</formula>
    </cfRule>
  </conditionalFormatting>
  <conditionalFormatting sqref="M5">
    <cfRule type="containsText" dxfId="9" priority="6" operator="containsText" text="N/A">
      <formula>NOT(ISERROR(SEARCH("N/A",M5)))</formula>
    </cfRule>
  </conditionalFormatting>
  <conditionalFormatting sqref="Z5">
    <cfRule type="containsText" dxfId="8" priority="5" operator="containsText" text="N/A">
      <formula>NOT(ISERROR(SEARCH("N/A",Z5)))</formula>
    </cfRule>
  </conditionalFormatting>
  <conditionalFormatting sqref="M9">
    <cfRule type="containsText" dxfId="7" priority="4" operator="containsText" text="N/A">
      <formula>NOT(ISERROR(SEARCH("N/A",M9)))</formula>
    </cfRule>
  </conditionalFormatting>
  <conditionalFormatting sqref="Z9">
    <cfRule type="containsText" dxfId="6" priority="3" operator="containsText" text="N/A">
      <formula>NOT(ISERROR(SEARCH("N/A",Z9)))</formula>
    </cfRule>
  </conditionalFormatting>
  <conditionalFormatting sqref="M12">
    <cfRule type="containsText" dxfId="5" priority="2" operator="containsText" text="N/A">
      <formula>NOT(ISERROR(SEARCH("N/A",M12)))</formula>
    </cfRule>
  </conditionalFormatting>
  <conditionalFormatting sqref="Z12">
    <cfRule type="containsText" dxfId="4" priority="1" operator="containsText" text="N/A">
      <formula>NOT(ISERROR(SEARCH("N/A",Z12)))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Synthèse-mars21</vt:lpstr>
      <vt:lpstr>Zones-mars21 (3)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2021-03-31T14:27:19Z</dcterms:created>
  <dcterms:modified xsi:type="dcterms:W3CDTF">2021-03-31T15:09:09Z</dcterms:modified>
</cp:coreProperties>
</file>