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enters-Capacity-Tool-byCity\results\"/>
    </mc:Choice>
  </mc:AlternateContent>
  <xr:revisionPtr revIDLastSave="0" documentId="13_ncr:1_{991B0FE8-CBCB-489F-8FDA-0E3F58A2AB8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Table_Area_wTotals" sheetId="1" r:id="rId1"/>
    <sheet name="Sheet4" sheetId="2" r:id="rId2"/>
    <sheet name="dfAASummary" sheetId="3" r:id="rId3"/>
    <sheet name="areas" sheetId="4" r:id="rId4"/>
  </sheets>
  <calcPr calcId="191029"/>
</workbook>
</file>

<file path=xl/calcChain.xml><?xml version="1.0" encoding="utf-8"?>
<calcChain xmlns="http://schemas.openxmlformats.org/spreadsheetml/2006/main">
  <c r="C6" i="2" l="1"/>
  <c r="D6" i="2"/>
  <c r="E6" i="2"/>
  <c r="F6" i="2"/>
  <c r="C7" i="2"/>
  <c r="D7" i="2"/>
  <c r="E7" i="2"/>
  <c r="F7" i="2"/>
  <c r="C8" i="2"/>
  <c r="D8" i="2"/>
  <c r="E8" i="2"/>
  <c r="F8" i="2"/>
  <c r="F5" i="2"/>
  <c r="E5" i="2"/>
  <c r="D5" i="2"/>
  <c r="C5" i="2"/>
  <c r="B2" i="3"/>
  <c r="A2" i="3" s="1"/>
  <c r="B3" i="3"/>
  <c r="A3" i="3" s="1"/>
  <c r="B4" i="3"/>
  <c r="A4" i="3" s="1"/>
  <c r="B5" i="3"/>
  <c r="A5" i="3" s="1"/>
  <c r="B6" i="3"/>
  <c r="A6" i="3" s="1"/>
  <c r="B7" i="3"/>
  <c r="A7" i="3" s="1"/>
  <c r="B8" i="3"/>
  <c r="A8" i="3" s="1"/>
  <c r="B9" i="3"/>
  <c r="A9" i="3" s="1"/>
  <c r="B10" i="3"/>
  <c r="A10" i="3" s="1"/>
  <c r="B11" i="3"/>
  <c r="A11" i="3" s="1"/>
  <c r="B12" i="3"/>
  <c r="A12" i="3" s="1"/>
  <c r="B13" i="3"/>
  <c r="A13" i="3" s="1"/>
  <c r="B14" i="3"/>
  <c r="A14" i="3" s="1"/>
  <c r="B15" i="3"/>
  <c r="A15" i="3" s="1"/>
  <c r="B16" i="3"/>
  <c r="A16" i="3" s="1"/>
  <c r="B17" i="3"/>
  <c r="A17" i="3" s="1"/>
  <c r="B18" i="3"/>
  <c r="A18" i="3" s="1"/>
  <c r="B19" i="3"/>
  <c r="A19" i="3" s="1"/>
  <c r="B20" i="3"/>
  <c r="A20" i="3" s="1"/>
  <c r="B21" i="3"/>
  <c r="A21" i="3" s="1"/>
  <c r="B22" i="3"/>
  <c r="A22" i="3" s="1"/>
  <c r="B23" i="3"/>
  <c r="A23" i="3" s="1"/>
  <c r="B24" i="3"/>
  <c r="A24" i="3" s="1"/>
  <c r="B25" i="3"/>
  <c r="A25" i="3" s="1"/>
  <c r="B26" i="3"/>
  <c r="A26" i="3" s="1"/>
  <c r="B27" i="3"/>
  <c r="A27" i="3" s="1"/>
  <c r="B28" i="3"/>
  <c r="A28" i="3" s="1"/>
  <c r="B29" i="3"/>
  <c r="A29" i="3" s="1"/>
  <c r="B30" i="3"/>
  <c r="A30" i="3" s="1"/>
  <c r="B31" i="3"/>
  <c r="A31" i="3" s="1"/>
  <c r="B32" i="3"/>
  <c r="A32" i="3" s="1"/>
  <c r="B33" i="3"/>
  <c r="A33" i="3" s="1"/>
  <c r="B34" i="3"/>
  <c r="A34" i="3" s="1"/>
  <c r="B35" i="3"/>
  <c r="A35" i="3" s="1"/>
  <c r="B36" i="3"/>
  <c r="A36" i="3" s="1"/>
  <c r="B37" i="3"/>
  <c r="A37" i="3" s="1"/>
  <c r="B38" i="3"/>
  <c r="A38" i="3" s="1"/>
  <c r="B39" i="3"/>
  <c r="A39" i="3" s="1"/>
  <c r="B40" i="3"/>
  <c r="A40" i="3" s="1"/>
  <c r="B41" i="3"/>
  <c r="A41" i="3" s="1"/>
  <c r="B42" i="3"/>
  <c r="A42" i="3" s="1"/>
  <c r="B43" i="3"/>
  <c r="A43" i="3" s="1"/>
  <c r="B44" i="3"/>
  <c r="A44" i="3" s="1"/>
  <c r="B45" i="3"/>
  <c r="A45" i="3" s="1"/>
  <c r="B46" i="3"/>
  <c r="A46" i="3" s="1"/>
  <c r="B47" i="3"/>
  <c r="A47" i="3" s="1"/>
  <c r="B48" i="3"/>
  <c r="A48" i="3" s="1"/>
  <c r="B49" i="3"/>
  <c r="A49" i="3" s="1"/>
  <c r="B50" i="3"/>
  <c r="A50" i="3" s="1"/>
  <c r="B51" i="3"/>
  <c r="A51" i="3" s="1"/>
  <c r="B52" i="3"/>
  <c r="A52" i="3" s="1"/>
  <c r="B53" i="3"/>
  <c r="A53" i="3" s="1"/>
  <c r="B54" i="3"/>
  <c r="A54" i="3" s="1"/>
  <c r="B55" i="3"/>
  <c r="A55" i="3" s="1"/>
  <c r="B56" i="3"/>
  <c r="A56" i="3" s="1"/>
  <c r="B57" i="3"/>
  <c r="A57" i="3" s="1"/>
  <c r="B58" i="3"/>
  <c r="A58" i="3" s="1"/>
  <c r="B59" i="3"/>
  <c r="A59" i="3" s="1"/>
  <c r="B60" i="3"/>
  <c r="A60" i="3" s="1"/>
  <c r="B61" i="3"/>
  <c r="A61" i="3" s="1"/>
  <c r="B62" i="3"/>
  <c r="A62" i="3" s="1"/>
  <c r="B63" i="3"/>
  <c r="A63" i="3" s="1"/>
  <c r="B64" i="3"/>
  <c r="A64" i="3" s="1"/>
  <c r="B65" i="3"/>
  <c r="A65" i="3" s="1"/>
  <c r="B66" i="3"/>
  <c r="A66" i="3" s="1"/>
  <c r="B67" i="3"/>
  <c r="A67" i="3" s="1"/>
  <c r="B68" i="3"/>
  <c r="A68" i="3" s="1"/>
  <c r="B69" i="3"/>
  <c r="A69" i="3" s="1"/>
  <c r="B70" i="3"/>
  <c r="A70" i="3" s="1"/>
  <c r="B71" i="3"/>
  <c r="A71" i="3" s="1"/>
  <c r="B72" i="3"/>
  <c r="A72" i="3" s="1"/>
  <c r="B73" i="3"/>
  <c r="A73" i="3" s="1"/>
  <c r="B74" i="3"/>
  <c r="A74" i="3" s="1"/>
  <c r="B75" i="3"/>
  <c r="A75" i="3" s="1"/>
  <c r="B76" i="3"/>
  <c r="A76" i="3" s="1"/>
  <c r="B77" i="3"/>
  <c r="A77" i="3" s="1"/>
  <c r="B78" i="3"/>
  <c r="A78" i="3" s="1"/>
  <c r="B79" i="3"/>
  <c r="A79" i="3" s="1"/>
  <c r="B80" i="3"/>
  <c r="A80" i="3" s="1"/>
  <c r="B81" i="3"/>
  <c r="A81" i="3" s="1"/>
  <c r="B82" i="3"/>
  <c r="A82" i="3" s="1"/>
  <c r="B83" i="3"/>
  <c r="A83" i="3" s="1"/>
  <c r="B84" i="3"/>
  <c r="A84" i="3" s="1"/>
  <c r="B85" i="3"/>
  <c r="A85" i="3" s="1"/>
  <c r="B86" i="3"/>
  <c r="A86" i="3" s="1"/>
  <c r="B87" i="3"/>
  <c r="A87" i="3" s="1"/>
  <c r="B88" i="3"/>
  <c r="A88" i="3" s="1"/>
  <c r="B89" i="3"/>
  <c r="A89" i="3" s="1"/>
  <c r="B90" i="3"/>
  <c r="A90" i="3" s="1"/>
  <c r="B91" i="3"/>
  <c r="A91" i="3" s="1"/>
  <c r="B92" i="3"/>
  <c r="A92" i="3" s="1"/>
  <c r="B93" i="3"/>
  <c r="A93" i="3" s="1"/>
  <c r="B94" i="3"/>
  <c r="A94" i="3" s="1"/>
  <c r="B95" i="3"/>
  <c r="A95" i="3" s="1"/>
  <c r="B96" i="3"/>
  <c r="A96" i="3" s="1"/>
  <c r="B97" i="3"/>
  <c r="A97" i="3" s="1"/>
  <c r="B98" i="3"/>
  <c r="A98" i="3" s="1"/>
  <c r="B99" i="3"/>
  <c r="A99" i="3" s="1"/>
  <c r="B100" i="3"/>
  <c r="A100" i="3" s="1"/>
  <c r="B101" i="3"/>
  <c r="A101" i="3" s="1"/>
  <c r="B102" i="3"/>
  <c r="A102" i="3" s="1"/>
  <c r="B103" i="3"/>
  <c r="A103" i="3" s="1"/>
  <c r="B104" i="3"/>
  <c r="A104" i="3" s="1"/>
  <c r="B105" i="3"/>
  <c r="A105" i="3" s="1"/>
  <c r="B106" i="3"/>
  <c r="A106" i="3" s="1"/>
  <c r="B107" i="3"/>
  <c r="A107" i="3" s="1"/>
  <c r="B108" i="3"/>
  <c r="A108" i="3" s="1"/>
  <c r="B109" i="3"/>
  <c r="A109" i="3" s="1"/>
  <c r="B110" i="3"/>
  <c r="A110" i="3" s="1"/>
  <c r="B111" i="3"/>
  <c r="A111" i="3" s="1"/>
  <c r="B112" i="3"/>
  <c r="A112" i="3" s="1"/>
  <c r="B113" i="3"/>
  <c r="A113" i="3" s="1"/>
  <c r="B114" i="3"/>
  <c r="A114" i="3" s="1"/>
  <c r="B115" i="3"/>
  <c r="A115" i="3" s="1"/>
  <c r="B116" i="3"/>
  <c r="A116" i="3" s="1"/>
  <c r="B117" i="3"/>
  <c r="A117" i="3" s="1"/>
  <c r="B118" i="3"/>
  <c r="A118" i="3" s="1"/>
  <c r="B119" i="3"/>
  <c r="A119" i="3" s="1"/>
  <c r="B120" i="3"/>
  <c r="A120" i="3" s="1"/>
  <c r="B121" i="3"/>
  <c r="A121" i="3" s="1"/>
  <c r="B122" i="3"/>
  <c r="A122" i="3" s="1"/>
  <c r="B123" i="3"/>
  <c r="A123" i="3" s="1"/>
  <c r="B124" i="3"/>
  <c r="A124" i="3" s="1"/>
  <c r="B125" i="3"/>
  <c r="A125" i="3" s="1"/>
  <c r="B126" i="3"/>
  <c r="A126" i="3" s="1"/>
  <c r="B127" i="3"/>
  <c r="A127" i="3" s="1"/>
  <c r="B128" i="3"/>
  <c r="A128" i="3" s="1"/>
  <c r="B129" i="3"/>
  <c r="A129" i="3" s="1"/>
  <c r="B130" i="3"/>
  <c r="A130" i="3" s="1"/>
  <c r="B131" i="3"/>
  <c r="A131" i="3" s="1"/>
  <c r="B132" i="3"/>
  <c r="A132" i="3" s="1"/>
  <c r="B133" i="3"/>
  <c r="A133" i="3" s="1"/>
  <c r="B134" i="3"/>
  <c r="A134" i="3" s="1"/>
  <c r="B135" i="3"/>
  <c r="A135" i="3" s="1"/>
  <c r="B136" i="3"/>
  <c r="A136" i="3" s="1"/>
  <c r="B137" i="3"/>
  <c r="A137" i="3" s="1"/>
  <c r="B138" i="3"/>
  <c r="A138" i="3" s="1"/>
  <c r="B139" i="3"/>
  <c r="A139" i="3" s="1"/>
  <c r="B140" i="3"/>
  <c r="A140" i="3" s="1"/>
  <c r="B141" i="3"/>
  <c r="A141" i="3" s="1"/>
  <c r="B142" i="3"/>
  <c r="A142" i="3" s="1"/>
  <c r="B143" i="3"/>
  <c r="A143" i="3" s="1"/>
  <c r="B144" i="3"/>
  <c r="A144" i="3" s="1"/>
  <c r="B145" i="3"/>
  <c r="A145" i="3" s="1"/>
  <c r="B146" i="3"/>
  <c r="A146" i="3" s="1"/>
  <c r="B147" i="3"/>
  <c r="A147" i="3" s="1"/>
  <c r="B148" i="3"/>
  <c r="A148" i="3" s="1"/>
  <c r="B149" i="3"/>
  <c r="A149" i="3" s="1"/>
  <c r="B150" i="3"/>
  <c r="A150" i="3" s="1"/>
  <c r="B151" i="3"/>
  <c r="A151" i="3" s="1"/>
  <c r="B152" i="3"/>
  <c r="A152" i="3" s="1"/>
  <c r="B153" i="3"/>
  <c r="A153" i="3" s="1"/>
  <c r="B154" i="3"/>
  <c r="A154" i="3" s="1"/>
  <c r="B155" i="3"/>
  <c r="A155" i="3" s="1"/>
  <c r="B156" i="3"/>
  <c r="A156" i="3" s="1"/>
  <c r="B157" i="3"/>
  <c r="A157" i="3" s="1"/>
  <c r="B158" i="3"/>
  <c r="A158" i="3" s="1"/>
  <c r="B159" i="3"/>
  <c r="A159" i="3" s="1"/>
  <c r="B160" i="3"/>
  <c r="A160" i="3" s="1"/>
  <c r="B161" i="3"/>
  <c r="A161" i="3" s="1"/>
  <c r="B162" i="3"/>
  <c r="A162" i="3" s="1"/>
  <c r="B163" i="3"/>
  <c r="A163" i="3" s="1"/>
  <c r="B164" i="3"/>
  <c r="A164" i="3" s="1"/>
  <c r="B165" i="3"/>
  <c r="A165" i="3" s="1"/>
  <c r="B166" i="3"/>
  <c r="A166" i="3" s="1"/>
  <c r="B167" i="3"/>
  <c r="A167" i="3" s="1"/>
  <c r="B168" i="3"/>
  <c r="A168" i="3" s="1"/>
  <c r="B169" i="3"/>
  <c r="A169" i="3" s="1"/>
  <c r="B170" i="3"/>
  <c r="A170" i="3" s="1"/>
  <c r="B171" i="3"/>
  <c r="A171" i="3" s="1"/>
  <c r="B172" i="3"/>
  <c r="A172" i="3" s="1"/>
  <c r="B173" i="3"/>
  <c r="A173" i="3" s="1"/>
  <c r="B174" i="3"/>
  <c r="A174" i="3" s="1"/>
  <c r="B175" i="3"/>
  <c r="A175" i="3" s="1"/>
  <c r="B176" i="3"/>
  <c r="A176" i="3" s="1"/>
  <c r="B177" i="3"/>
  <c r="A177" i="3" s="1"/>
  <c r="B178" i="3"/>
  <c r="A178" i="3" s="1"/>
  <c r="B179" i="3"/>
  <c r="A179" i="3" s="1"/>
  <c r="B180" i="3"/>
  <c r="A180" i="3" s="1"/>
  <c r="B181" i="3"/>
  <c r="A181" i="3" s="1"/>
  <c r="B182" i="3"/>
  <c r="A182" i="3" s="1"/>
  <c r="B183" i="3"/>
  <c r="A183" i="3" s="1"/>
  <c r="B184" i="3"/>
  <c r="A184" i="3" s="1"/>
  <c r="B185" i="3"/>
  <c r="A185" i="3" s="1"/>
  <c r="B186" i="3"/>
  <c r="A186" i="3" s="1"/>
  <c r="B187" i="3"/>
  <c r="A187" i="3" s="1"/>
  <c r="B188" i="3"/>
  <c r="A188" i="3" s="1"/>
  <c r="B189" i="3"/>
  <c r="A189" i="3" s="1"/>
  <c r="B190" i="3"/>
  <c r="A190" i="3" s="1"/>
  <c r="B191" i="3"/>
  <c r="A191" i="3" s="1"/>
  <c r="B192" i="3"/>
  <c r="A192" i="3" s="1"/>
  <c r="B193" i="3"/>
  <c r="A193" i="3" s="1"/>
  <c r="B194" i="3"/>
  <c r="A194" i="3" s="1"/>
  <c r="B195" i="3"/>
  <c r="A195" i="3" s="1"/>
  <c r="B196" i="3"/>
  <c r="A196" i="3" s="1"/>
  <c r="B197" i="3"/>
  <c r="A197" i="3" s="1"/>
  <c r="B198" i="3"/>
  <c r="A198" i="3" s="1"/>
  <c r="B199" i="3"/>
  <c r="A199" i="3" s="1"/>
  <c r="B200" i="3"/>
  <c r="A200" i="3" s="1"/>
  <c r="B201" i="3"/>
  <c r="A201" i="3" s="1"/>
  <c r="B202" i="3"/>
  <c r="A202" i="3" s="1"/>
  <c r="B203" i="3"/>
  <c r="A203" i="3" s="1"/>
  <c r="B204" i="3"/>
  <c r="A204" i="3" s="1"/>
  <c r="B205" i="3"/>
  <c r="A205" i="3" s="1"/>
  <c r="B206" i="3"/>
  <c r="A206" i="3" s="1"/>
  <c r="B207" i="3"/>
  <c r="A207" i="3" s="1"/>
  <c r="B208" i="3"/>
  <c r="A208" i="3" s="1"/>
  <c r="B209" i="3"/>
  <c r="A209" i="3" s="1"/>
  <c r="B210" i="3"/>
  <c r="A210" i="3" s="1"/>
  <c r="B211" i="3"/>
  <c r="A211" i="3" s="1"/>
  <c r="B212" i="3"/>
  <c r="A212" i="3" s="1"/>
  <c r="B213" i="3"/>
  <c r="A213" i="3" s="1"/>
  <c r="B214" i="3"/>
  <c r="A214" i="3" s="1"/>
  <c r="B215" i="3"/>
  <c r="A215" i="3" s="1"/>
  <c r="B216" i="3"/>
  <c r="A216" i="3" s="1"/>
  <c r="B217" i="3"/>
  <c r="A217" i="3" s="1"/>
  <c r="B218" i="3"/>
  <c r="A218" i="3" s="1"/>
  <c r="B219" i="3"/>
  <c r="A219" i="3" s="1"/>
  <c r="B220" i="3"/>
  <c r="A220" i="3" s="1"/>
  <c r="B221" i="3"/>
  <c r="A221" i="3" s="1"/>
  <c r="B222" i="3"/>
  <c r="A222" i="3" s="1"/>
  <c r="B223" i="3"/>
  <c r="A223" i="3" s="1"/>
  <c r="B224" i="3"/>
  <c r="A224" i="3" s="1"/>
  <c r="B225" i="3"/>
  <c r="A225" i="3" s="1"/>
  <c r="B226" i="3"/>
  <c r="A226" i="3" s="1"/>
  <c r="B227" i="3"/>
  <c r="A227" i="3" s="1"/>
  <c r="B228" i="3"/>
  <c r="A228" i="3" s="1"/>
  <c r="B229" i="3"/>
  <c r="A229" i="3" s="1"/>
  <c r="B230" i="3"/>
  <c r="A230" i="3" s="1"/>
  <c r="B231" i="3"/>
  <c r="A231" i="3" s="1"/>
  <c r="B232" i="3"/>
  <c r="A232" i="3" s="1"/>
  <c r="B233" i="3"/>
  <c r="A233" i="3" s="1"/>
  <c r="B234" i="3"/>
  <c r="A234" i="3" s="1"/>
  <c r="B235" i="3"/>
  <c r="A235" i="3" s="1"/>
  <c r="B236" i="3"/>
  <c r="A236" i="3" s="1"/>
  <c r="B237" i="3"/>
  <c r="A237" i="3" s="1"/>
  <c r="B238" i="3"/>
  <c r="A238" i="3" s="1"/>
  <c r="B239" i="3"/>
  <c r="A239" i="3" s="1"/>
  <c r="B240" i="3"/>
  <c r="A240" i="3" s="1"/>
  <c r="B241" i="3"/>
  <c r="A241" i="3" s="1"/>
  <c r="B242" i="3"/>
  <c r="A242" i="3" s="1"/>
  <c r="B243" i="3"/>
  <c r="A243" i="3" s="1"/>
  <c r="B244" i="3"/>
  <c r="A244" i="3" s="1"/>
  <c r="B245" i="3"/>
  <c r="A245" i="3" s="1"/>
  <c r="B246" i="3"/>
  <c r="A246" i="3" s="1"/>
  <c r="B247" i="3"/>
  <c r="A247" i="3" s="1"/>
  <c r="B248" i="3"/>
  <c r="A248" i="3" s="1"/>
  <c r="B249" i="3"/>
  <c r="A249" i="3" s="1"/>
  <c r="B250" i="3"/>
  <c r="A250" i="3" s="1"/>
  <c r="B251" i="3"/>
  <c r="A251" i="3" s="1"/>
  <c r="B252" i="3"/>
  <c r="A252" i="3" s="1"/>
  <c r="B253" i="3"/>
  <c r="A253" i="3" s="1"/>
  <c r="B254" i="3"/>
  <c r="A254" i="3" s="1"/>
  <c r="B255" i="3"/>
  <c r="A255" i="3" s="1"/>
  <c r="B256" i="3"/>
  <c r="A256" i="3" s="1"/>
  <c r="B257" i="3"/>
  <c r="A257" i="3" s="1"/>
  <c r="B258" i="3"/>
  <c r="A258" i="3" s="1"/>
  <c r="B259" i="3"/>
  <c r="A259" i="3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D222" i="1"/>
  <c r="E222" i="1"/>
  <c r="F222" i="1"/>
  <c r="L222" i="1" s="1"/>
  <c r="G222" i="1"/>
  <c r="M222" i="1" s="1"/>
  <c r="H222" i="1"/>
  <c r="I222" i="1"/>
  <c r="J222" i="1"/>
  <c r="K222" i="1"/>
  <c r="D223" i="1"/>
  <c r="E223" i="1"/>
  <c r="F223" i="1"/>
  <c r="L223" i="1" s="1"/>
  <c r="G223" i="1"/>
  <c r="M223" i="1" s="1"/>
  <c r="H223" i="1"/>
  <c r="I223" i="1"/>
  <c r="J223" i="1"/>
  <c r="K223" i="1"/>
  <c r="D224" i="1"/>
  <c r="E224" i="1"/>
  <c r="K224" i="1" s="1"/>
  <c r="F224" i="1"/>
  <c r="G224" i="1"/>
  <c r="H224" i="1"/>
  <c r="I224" i="1"/>
  <c r="L224" i="1" s="1"/>
  <c r="J224" i="1"/>
  <c r="M224" i="1"/>
  <c r="D225" i="1"/>
  <c r="E225" i="1"/>
  <c r="F225" i="1"/>
  <c r="G225" i="1"/>
  <c r="H225" i="1"/>
  <c r="I225" i="1"/>
  <c r="L225" i="1" s="1"/>
  <c r="J225" i="1"/>
  <c r="K225" i="1"/>
  <c r="M225" i="1"/>
</calcChain>
</file>

<file path=xl/sharedStrings.xml><?xml version="1.0" encoding="utf-8"?>
<sst xmlns="http://schemas.openxmlformats.org/spreadsheetml/2006/main" count="777" uniqueCount="297">
  <si>
    <t>area_id</t>
  </si>
  <si>
    <t>AreaID</t>
  </si>
  <si>
    <t>AnalysisAreaName</t>
  </si>
  <si>
    <t>acres</t>
  </si>
  <si>
    <t>job_spaces_orig</t>
  </si>
  <si>
    <t>job_spaces_new</t>
  </si>
  <si>
    <t>job_spaces_change</t>
  </si>
  <si>
    <t>resunits_orig</t>
  </si>
  <si>
    <t>resunits_new</t>
  </si>
  <si>
    <t>resunits_change</t>
  </si>
  <si>
    <t>density_hhemp_orig</t>
  </si>
  <si>
    <t>density_hhemp_new</t>
  </si>
  <si>
    <t>density_hhemp_change</t>
  </si>
  <si>
    <t>City</t>
  </si>
  <si>
    <t>American Fork - AMERICAN FORK CRT NC</t>
  </si>
  <si>
    <t>American Fork - Meadows</t>
  </si>
  <si>
    <t>American Fork - Timpanogos</t>
  </si>
  <si>
    <t>Bluffdale - Independence</t>
  </si>
  <si>
    <t>Bluffdale - Prison Site</t>
  </si>
  <si>
    <t>Bountiful - 1100 North Center</t>
  </si>
  <si>
    <t>Bountiful - Bountiful 200 West</t>
  </si>
  <si>
    <t>Bountiful - Bountiful Downtown</t>
  </si>
  <si>
    <t>Centerville - Parrish Lane Center</t>
  </si>
  <si>
    <t>Clearfield - CLEARFIELD CRT NC</t>
  </si>
  <si>
    <t>Clearfield - Downtown Clearfield</t>
  </si>
  <si>
    <t>Clearfield - East Antelope Center</t>
  </si>
  <si>
    <t>Clearfield - Layton Midtown</t>
  </si>
  <si>
    <t>Clearfield - Sunset SR 126</t>
  </si>
  <si>
    <t>Clearfield - Syracuse SR 193 Center</t>
  </si>
  <si>
    <t>Clinton - West Point 2000 West</t>
  </si>
  <si>
    <t>Cottonwood Heights - Butler Park Center</t>
  </si>
  <si>
    <t>Cottonwood Heights - Cottonwood Heights Fort Union</t>
  </si>
  <si>
    <t>Cottonwood Heights - Cottonwood Heights Highland Drive</t>
  </si>
  <si>
    <t>Cottonwood Heights - Old Mill</t>
  </si>
  <si>
    <t>Cottonwood Heights - Union Park</t>
  </si>
  <si>
    <t>Draper - CRESCENT VIEW LRT NC</t>
  </si>
  <si>
    <t>Draper - Draper City Center</t>
  </si>
  <si>
    <t>Draper - DRAPER CRT NC</t>
  </si>
  <si>
    <t>Draper - DRAPER TOWN CENTER LRT NC</t>
  </si>
  <si>
    <t>Draper - Highline</t>
  </si>
  <si>
    <t>Draper - KIMBALLS LANE LRT NC</t>
  </si>
  <si>
    <t>Draper - Prison Site</t>
  </si>
  <si>
    <t>Draper - The Cairns</t>
  </si>
  <si>
    <t>Draper - Vista Station</t>
  </si>
  <si>
    <t>Eagle Mountain - Eagle Mountain</t>
  </si>
  <si>
    <t>Farmington - East Park Lane</t>
  </si>
  <si>
    <t>Farmington - FARMINGTON CRT NC</t>
  </si>
  <si>
    <t>Farmington - Station Park/North Station</t>
  </si>
  <si>
    <t>Harrisville - Five Points</t>
  </si>
  <si>
    <t>Harrisville - Harrisville US 89</t>
  </si>
  <si>
    <t>Harrisville - Harrisville Washington Boulevard</t>
  </si>
  <si>
    <t>Herriman - Herriman Olympia Hills</t>
  </si>
  <si>
    <t>Herriman - Herriman Porter Rockwell Center</t>
  </si>
  <si>
    <t>Herriman - Herriman Town</t>
  </si>
  <si>
    <t>Holladay - Holladay Town Center</t>
  </si>
  <si>
    <t>Holladay - Old Mill</t>
  </si>
  <si>
    <t>Kaysville - Station Park/North Station</t>
  </si>
  <si>
    <t>KEARNS METRO TOWNSHIP - Kearns City Center</t>
  </si>
  <si>
    <t>Layton - Downtown Clearfield</t>
  </si>
  <si>
    <t>Layton - East Antelope Center</t>
  </si>
  <si>
    <t>Layton - LAYTON CRT NC</t>
  </si>
  <si>
    <t>Layton - Layton Downtown</t>
  </si>
  <si>
    <t>Layton - Layton Main Street</t>
  </si>
  <si>
    <t>Layton - Layton Midtown</t>
  </si>
  <si>
    <t>Lehi - Crossroads</t>
  </si>
  <si>
    <t>Lehi - LEHI CRT NC</t>
  </si>
  <si>
    <t>Lehi - Meadows</t>
  </si>
  <si>
    <t>Lehi - Thanksgiving Point</t>
  </si>
  <si>
    <t>Lindon - Timpanogos</t>
  </si>
  <si>
    <t>Marriott-Slaterville - Ogden 12th Street</t>
  </si>
  <si>
    <t>Midvale - Bingham Junction</t>
  </si>
  <si>
    <t>Midvale - BINGHAM JUNCTION LRT NC</t>
  </si>
  <si>
    <t>Midvale - HISTORIC GARDNER _x000D_
 LRT NC</t>
  </si>
  <si>
    <t>Midvale - Jordan Bluffs</t>
  </si>
  <si>
    <t>Midvale - MIDVALE CENTER LRT NC</t>
  </si>
  <si>
    <t>Midvale - MIDVALE FORT UNION LRT NC</t>
  </si>
  <si>
    <t>Midvale - Midvale Main Street</t>
  </si>
  <si>
    <t>Midvale - Union Park</t>
  </si>
  <si>
    <t>Millcreek - Holladay Town Center</t>
  </si>
  <si>
    <t>Millcreek - MEADOWBROOK LRT NC</t>
  </si>
  <si>
    <t>Millcreek - Meadowbrook Station</t>
  </si>
  <si>
    <t>Millcreek - Millcreek 3300 South</t>
  </si>
  <si>
    <t>Millcreek - Millcreek City Center</t>
  </si>
  <si>
    <t>Millcreek - MURRAY NORTH _x000D_
 LRT NC</t>
  </si>
  <si>
    <t>Millcreek - Olympus Hills Center</t>
  </si>
  <si>
    <t>Millcreek - State Street Center</t>
  </si>
  <si>
    <t>Murray - Bingham Junction</t>
  </si>
  <si>
    <t>Murray - FASHION PLACE WEST _x000D_
 LRT NC</t>
  </si>
  <si>
    <t>Murray - Meadowbrook Station</t>
  </si>
  <si>
    <t>Murray - Murray City Center</t>
  </si>
  <si>
    <t>Murray - MURRAY CRT NC</t>
  </si>
  <si>
    <t>Murray - MURRAY NORTH _x000D_
 LRT NC</t>
  </si>
  <si>
    <t>Murray - State Street Center</t>
  </si>
  <si>
    <t>Murray - Taylorsville Expressway Center</t>
  </si>
  <si>
    <t>North Ogden - Harrisville Washington Boulevard</t>
  </si>
  <si>
    <t>North Ogden - North Ogden Downtown</t>
  </si>
  <si>
    <t>North Ogden - North Ogden Southtown</t>
  </si>
  <si>
    <t>North Ogden - North View Center</t>
  </si>
  <si>
    <t>North Ogden - Pleasant View 2700 North</t>
  </si>
  <si>
    <t>North Salt Lake - 1100 North Center</t>
  </si>
  <si>
    <t>North Salt Lake - North Salt Lake Town Center</t>
  </si>
  <si>
    <t>Ogden - Five Points</t>
  </si>
  <si>
    <t>Ogden - Harrisville US 89</t>
  </si>
  <si>
    <t>Ogden - Harrisville Washington Boulevard</t>
  </si>
  <si>
    <t>Ogden - Ogden 12th Street</t>
  </si>
  <si>
    <t>Ogden - Ogden 25th Street</t>
  </si>
  <si>
    <t>Ogden - Ogden Downtown</t>
  </si>
  <si>
    <t>Ogden - Ogden Harrison Boulevard</t>
  </si>
  <si>
    <t>Ogden - West Haven City Center</t>
  </si>
  <si>
    <t>Ogden - West Ogden Center</t>
  </si>
  <si>
    <t>Orem - Hillcrest</t>
  </si>
  <si>
    <t>Orem - Orem-800 North</t>
  </si>
  <si>
    <t>Orem - Orem-Center Street</t>
  </si>
  <si>
    <t>Orem - OREM CENTRAL CRT NC</t>
  </si>
  <si>
    <t>Orem - University Center</t>
  </si>
  <si>
    <t>Orem - Vineyard</t>
  </si>
  <si>
    <t>Payson - Payson Main Street</t>
  </si>
  <si>
    <t>Pleasant Grove - Timpanogos</t>
  </si>
  <si>
    <t>Pleasant View - Harrisville US 89</t>
  </si>
  <si>
    <t>Pleasant View - Pleasant View 2700 North</t>
  </si>
  <si>
    <t>Provo - Downtown Provo</t>
  </si>
  <si>
    <t>Provo - Hillcrest</t>
  </si>
  <si>
    <t>Provo - PROVO CENTRAL CRT NC</t>
  </si>
  <si>
    <t>Riverdale - Ogden Downtown</t>
  </si>
  <si>
    <t>Riverdale - Riverdale City Center</t>
  </si>
  <si>
    <t>Riverdale - Roy Downtown</t>
  </si>
  <si>
    <t>Riverton - Downtown Riverton</t>
  </si>
  <si>
    <t>Riverton - Herriman Town</t>
  </si>
  <si>
    <t>Riverton - Mountain View Village</t>
  </si>
  <si>
    <t>Riverton - South Jordan Redwood Road</t>
  </si>
  <si>
    <t>Roy - Midland Drive - 3500 West</t>
  </si>
  <si>
    <t>Roy - Roy 1900 West</t>
  </si>
  <si>
    <t>Roy - ROY CRT NC</t>
  </si>
  <si>
    <t>Roy - Roy Downtown</t>
  </si>
  <si>
    <t>Roy - Sunset SR 126</t>
  </si>
  <si>
    <t>Roy - West Haven 4000 South</t>
  </si>
  <si>
    <t>Roy - West Haven Midland Drive</t>
  </si>
  <si>
    <t>Roy - West Roy Town Center</t>
  </si>
  <si>
    <t>Salt Lake City - 1940 W NORTH TEMPLE LRT NC</t>
  </si>
  <si>
    <t>Salt Lake City - 900 SOUTH LRT NC</t>
  </si>
  <si>
    <t>Salt Lake City - AIRPORT LRT NC</t>
  </si>
  <si>
    <t>Salt Lake City - Ballpark</t>
  </si>
  <si>
    <t>Salt Lake City - BALLPARK LRT NC</t>
  </si>
  <si>
    <t>Salt Lake City - CENTRAL POINTE LRT NC</t>
  </si>
  <si>
    <t>Salt Lake City - Downtown South Salt Lake</t>
  </si>
  <si>
    <t>Salt Lake City - JACKSON/EUCLID LRT NC</t>
  </si>
  <si>
    <t>Salt Lake City - Millcreek City Center</t>
  </si>
  <si>
    <t>Salt Lake City - NORTH TEMPLE BRIDGE/GUADALUPE CRT NC</t>
  </si>
  <si>
    <t>Salt Lake City - North Temple Center</t>
  </si>
  <si>
    <t>Salt Lake City - People's Freeway Center</t>
  </si>
  <si>
    <t>Salt Lake City - POWER LRT NC</t>
  </si>
  <si>
    <t>Salt Lake City - Salt Lake 900 West</t>
  </si>
  <si>
    <t>Salt Lake City - Salt Lake City CBD</t>
  </si>
  <si>
    <t>Salt Lake City - Salt Lake City East Downtown</t>
  </si>
  <si>
    <t>Salt Lake City - STADIUM LRT NC</t>
  </si>
  <si>
    <t>Salt Lake City - State Street Center</t>
  </si>
  <si>
    <t>Salt Lake City - Sugarhouse</t>
  </si>
  <si>
    <t>Salt Lake City - TROLLEY LRT NC</t>
  </si>
  <si>
    <t>Salt Lake City - UNIVERSITY SOUTH CAMPUS LRT NC</t>
  </si>
  <si>
    <t>Salt Lake City - West High Center</t>
  </si>
  <si>
    <t>Sandy - CRESCENT VIEW LRT NC</t>
  </si>
  <si>
    <t>Sandy - HISTORIC SANDY _x000D_
 LRT NC</t>
  </si>
  <si>
    <t>Sandy - SANDY CIVIC CENTER LRT NC</t>
  </si>
  <si>
    <t>Sandy - SANDY EXPO LRT NC</t>
  </si>
  <si>
    <t>Sandy - The Cairns</t>
  </si>
  <si>
    <t>Sandy - Union Park</t>
  </si>
  <si>
    <t>Saratoga Springs - Crossroads</t>
  </si>
  <si>
    <t>South Jordan - 4800 W. OLD BINGHAM HWY _x000D_
 LRT NC</t>
  </si>
  <si>
    <t>South Jordan - 5600 W. OLD BINGHAM HWY LRT NC</t>
  </si>
  <si>
    <t>South Jordan - Daybreak</t>
  </si>
  <si>
    <t>South Jordan - SOUTH JORDAN CRT NC</t>
  </si>
  <si>
    <t>South Jordan - SOUTH JORDAN PARKWAY LRT NC</t>
  </si>
  <si>
    <t>South Jordan - South Jordan Redwood Road</t>
  </si>
  <si>
    <t>South Jordan - The Cairns</t>
  </si>
  <si>
    <t>South Ogden - Ogden Downtown</t>
  </si>
  <si>
    <t>South Ogden - Skyline Center</t>
  </si>
  <si>
    <t>South Ogden - Washington Terrace US 89</t>
  </si>
  <si>
    <t>South Salt Lake - CENTRAL POINTE LRT NC</t>
  </si>
  <si>
    <t>South Salt Lake - Downtown South Salt Lake</t>
  </si>
  <si>
    <t>South Salt Lake - MEADOWBROOK LRT NC</t>
  </si>
  <si>
    <t>South Salt Lake - Meadowbrook Station</t>
  </si>
  <si>
    <t>South Salt Lake - MILLCREEK LRT NC</t>
  </si>
  <si>
    <t>South Salt Lake - RIVER TRAIL LRT NC</t>
  </si>
  <si>
    <t>South Salt Lake - State Street Center</t>
  </si>
  <si>
    <t>Spanish Fork - North Park</t>
  </si>
  <si>
    <t>Springville - Downtown Springville</t>
  </si>
  <si>
    <t>Sunset - Sunset SR 126</t>
  </si>
  <si>
    <t>Syracuse - Central Antelope Center</t>
  </si>
  <si>
    <t>Syracuse - East Antelope Center</t>
  </si>
  <si>
    <t>Syracuse - Rock Creek</t>
  </si>
  <si>
    <t>Syracuse - Syracuse 2000 West - North</t>
  </si>
  <si>
    <t>Syracuse - Syracuse 2000 West - South</t>
  </si>
  <si>
    <t>Syracuse - Syracuse City Center</t>
  </si>
  <si>
    <t>Syracuse - Syracuse SR 193 Center</t>
  </si>
  <si>
    <t>Syracuse - West Antelope Center</t>
  </si>
  <si>
    <t>Taylorsville - Kearns City Center</t>
  </si>
  <si>
    <t>Taylorsville - Taylorsville Expressway Center</t>
  </si>
  <si>
    <t>Taylorsville - West Valley/Taylorsville Redwood Road Center</t>
  </si>
  <si>
    <t>Vineyard - Vineyard</t>
  </si>
  <si>
    <t>West Bountiful - WOODS CROSS CRT NC</t>
  </si>
  <si>
    <t>West Haven - Midland Drive - 3500 West</t>
  </si>
  <si>
    <t>West Haven - West Haven 4000 South</t>
  </si>
  <si>
    <t>West Haven - West Haven City Center</t>
  </si>
  <si>
    <t>West Haven - West Haven Midland Drive</t>
  </si>
  <si>
    <t>West Jordan - 4800 W. OLD BINGHAM HWY _x000D_
 LRT NC</t>
  </si>
  <si>
    <t>West Jordan - 5600 W. OLD BINGHAM HWY LRT NC</t>
  </si>
  <si>
    <t>West Jordan - Bingham Junction</t>
  </si>
  <si>
    <t>West Jordan - HISTORIC GARDNER _x000D_
 LRT NC</t>
  </si>
  <si>
    <t>West Jordan - Jordan Landing</t>
  </si>
  <si>
    <t>West Jordan - Jordan Valley</t>
  </si>
  <si>
    <t>West Jordan - JORDAN VALLEY _x000D_
 LRT NC</t>
  </si>
  <si>
    <t>West Jordan - SUGAR FACTORY RD LRT NC</t>
  </si>
  <si>
    <t>West Jordan - West Jordan City Center</t>
  </si>
  <si>
    <t>West Jordan - WEST JORDAN CITY CENTER LRT NC</t>
  </si>
  <si>
    <t>West Point - Rock Creek</t>
  </si>
  <si>
    <t>West Point - Syracuse 2000 West - North</t>
  </si>
  <si>
    <t>West Point - Syracuse SR 193 Center</t>
  </si>
  <si>
    <t>West Point - West Point 2000 West</t>
  </si>
  <si>
    <t>West Point - West Point SR 193 Center</t>
  </si>
  <si>
    <t>West Valley City - 3500 South</t>
  </si>
  <si>
    <t>West Valley City - DECKER LAKE LRT NC</t>
  </si>
  <si>
    <t>West Valley City - Fairbourne Station</t>
  </si>
  <si>
    <t>West Valley City - REDWOOD JUNCTION LRT NC</t>
  </si>
  <si>
    <t>West Valley City - RIVER TRAIL LRT NC</t>
  </si>
  <si>
    <t>West Valley City - West Valley 5600 West</t>
  </si>
  <si>
    <t>West Valley City - WEST VALLEY CENTRAL LRT NC</t>
  </si>
  <si>
    <t>West Valley City - WVC/Taylorsville Redwood Road Center</t>
  </si>
  <si>
    <t>Woods Cross - 1100 North Center</t>
  </si>
  <si>
    <t>Woods Cross - WOODS CROSS CRT NC</t>
  </si>
  <si>
    <t>Analysis Area Acres</t>
  </si>
  <si>
    <t>Job Spaces</t>
  </si>
  <si>
    <t>Residential Units</t>
  </si>
  <si>
    <t>Density (Jobs+ResUnits/Acre)</t>
  </si>
  <si>
    <t>Existing</t>
  </si>
  <si>
    <t>At Capacity</t>
  </si>
  <si>
    <t>Millcreek</t>
  </si>
  <si>
    <t>Roy</t>
  </si>
  <si>
    <t>West Valley City</t>
  </si>
  <si>
    <t>Layton</t>
  </si>
  <si>
    <t>Analysis Area Acres by Category</t>
  </si>
  <si>
    <t>Remain</t>
  </si>
  <si>
    <t>Redevelop</t>
  </si>
  <si>
    <t>Develop</t>
  </si>
  <si>
    <t>Total</t>
  </si>
  <si>
    <t>Area Name</t>
  </si>
  <si>
    <t>county_id</t>
  </si>
  <si>
    <t>class_id</t>
  </si>
  <si>
    <t>ClassDescription</t>
  </si>
  <si>
    <t>ClassOrder</t>
  </si>
  <si>
    <t>dev_category</t>
  </si>
  <si>
    <t>parcel_id</t>
  </si>
  <si>
    <t>acres_undevelopable</t>
  </si>
  <si>
    <t>acres_remain</t>
  </si>
  <si>
    <t>acres_redevelopable</t>
  </si>
  <si>
    <t>acres_developable</t>
  </si>
  <si>
    <t>SFcom_undevelopable</t>
  </si>
  <si>
    <t>SFres_undevelopable</t>
  </si>
  <si>
    <t>SFcom_remain</t>
  </si>
  <si>
    <t>SFres_remain</t>
  </si>
  <si>
    <t>SFcom_redeveloped_orig</t>
  </si>
  <si>
    <t>SFres_redeveloped_orig</t>
  </si>
  <si>
    <t>SFcom_redeveloped_new</t>
  </si>
  <si>
    <t>SFres_redeveloped_new</t>
  </si>
  <si>
    <t>SFcom_developed</t>
  </si>
  <si>
    <t>SFres_developed</t>
  </si>
  <si>
    <t>job_spaces_undevelopable</t>
  </si>
  <si>
    <t>job_spaces_remain</t>
  </si>
  <si>
    <t>job_spaces_redeveloped_orig</t>
  </si>
  <si>
    <t>job_spaces_redeveloped_new</t>
  </si>
  <si>
    <t>job_spaces_developed</t>
  </si>
  <si>
    <t>resunits_undevelopable</t>
  </si>
  <si>
    <t>resunits_remain</t>
  </si>
  <si>
    <t>resunits_redeveloped_orig</t>
  </si>
  <si>
    <t>resunits_redeveloped_new</t>
  </si>
  <si>
    <t>resunits_developed</t>
  </si>
  <si>
    <t>CRT|NA</t>
  </si>
  <si>
    <t>CRT|City Center</t>
  </si>
  <si>
    <t>NONTOD|City Center</t>
  </si>
  <si>
    <t>NONTOD|Urban Center</t>
  </si>
  <si>
    <t>LRT|NA</t>
  </si>
  <si>
    <t>LRT|City Center</t>
  </si>
  <si>
    <t>CRT|Urban Center</t>
  </si>
  <si>
    <t>LRT|Urban Center</t>
  </si>
  <si>
    <t>CRT|Metropolitan Center</t>
  </si>
  <si>
    <t>LRT|Metropolitan Center</t>
  </si>
  <si>
    <t>NONTOD|Metropolitan Center</t>
  </si>
  <si>
    <t>Bluffdale - Downtown Riverton</t>
  </si>
  <si>
    <t>Bluffdale - Herriman Porter Rockwell Center</t>
  </si>
  <si>
    <t>Brigham City - Brigham City Forest Street</t>
  </si>
  <si>
    <t>Brigham City - Brigham City Main Street</t>
  </si>
  <si>
    <t>Draper - Independence</t>
  </si>
  <si>
    <t>Heber City - Heber Main Street</t>
  </si>
  <si>
    <t>Morgan - Morgan Main Street</t>
  </si>
  <si>
    <t>Park City - Kearns Boulevard Center</t>
  </si>
  <si>
    <t>Park City - Park City Main Street</t>
  </si>
  <si>
    <t>Difference</t>
  </si>
  <si>
    <t>Jobs, Residential Units, and Densities at Scenario 1 Capacities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</si>
</sst>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6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1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21" borderId="0" applyNumberFormat="0" applyBorder="0" applyAlignment="0" applyProtection="0"/>
    <xf numFmtId="0" fontId="5" fillId="12" borderId="0" applyNumberFormat="0" applyBorder="0" applyAlignment="0" applyProtection="0"/>
    <xf numFmtId="0" fontId="5" fillId="22" borderId="0" applyNumberFormat="0" applyBorder="0" applyAlignment="0" applyProtection="0"/>
    <xf numFmtId="0" fontId="5" fillId="9" borderId="0" applyNumberFormat="0" applyBorder="0" applyAlignment="0" applyProtection="0"/>
    <xf numFmtId="0" fontId="6" fillId="13" borderId="0" applyNumberFormat="0" applyBorder="0" applyAlignment="0" applyProtection="0"/>
    <xf numFmtId="0" fontId="7" fillId="3" borderId="6" applyNumberFormat="0" applyAlignment="0" applyProtection="0"/>
    <xf numFmtId="0" fontId="8" fillId="23" borderId="7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1" applyNumberFormat="0" applyFill="0" applyAlignment="0" applyProtection="0"/>
    <xf numFmtId="0" fontId="12" fillId="0" borderId="8" applyNumberFormat="0" applyFill="0" applyAlignment="0" applyProtection="0"/>
    <xf numFmtId="0" fontId="13" fillId="0" borderId="2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6" applyNumberFormat="0" applyAlignment="0" applyProtection="0"/>
    <xf numFmtId="0" fontId="15" fillId="0" borderId="3" applyNumberFormat="0" applyFill="0" applyAlignment="0" applyProtection="0"/>
    <xf numFmtId="0" fontId="16" fillId="24" borderId="0" applyNumberFormat="0" applyBorder="0" applyAlignment="0" applyProtection="0"/>
    <xf numFmtId="0" fontId="1" fillId="25" borderId="9" applyNumberFormat="0" applyFont="0" applyAlignment="0" applyProtection="0"/>
    <xf numFmtId="0" fontId="17" fillId="3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1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3" fontId="0" fillId="0" borderId="5" xfId="0" applyNumberFormat="1" applyBorder="1"/>
    <xf numFmtId="3" fontId="0" fillId="0" borderId="0" xfId="0" applyNumberFormat="1" applyBorder="1"/>
    <xf numFmtId="0" fontId="0" fillId="26" borderId="0" xfId="0" applyFill="1"/>
    <xf numFmtId="3" fontId="0" fillId="26" borderId="0" xfId="0" applyNumberFormat="1" applyFill="1"/>
    <xf numFmtId="3" fontId="0" fillId="26" borderId="5" xfId="0" applyNumberFormat="1" applyFill="1" applyBorder="1"/>
    <xf numFmtId="3" fontId="0" fillId="26" borderId="0" xfId="0" applyNumberFormat="1" applyFill="1" applyBorder="1"/>
    <xf numFmtId="0" fontId="2" fillId="27" borderId="0" xfId="0" applyFont="1" applyFill="1" applyAlignment="1">
      <alignment horizontal="center" vertical="center"/>
    </xf>
    <xf numFmtId="0" fontId="2" fillId="27" borderId="5" xfId="0" applyFont="1" applyFill="1" applyBorder="1" applyAlignment="1">
      <alignment horizontal="center"/>
    </xf>
    <xf numFmtId="0" fontId="2" fillId="27" borderId="0" xfId="0" applyFont="1" applyFill="1" applyBorder="1" applyAlignment="1">
      <alignment horizontal="center"/>
    </xf>
    <xf numFmtId="0" fontId="2" fillId="27" borderId="0" xfId="0" applyFont="1" applyFill="1" applyAlignment="1">
      <alignment horizontal="center" vertical="center"/>
    </xf>
    <xf numFmtId="0" fontId="2" fillId="27" borderId="11" xfId="0" applyFont="1" applyFill="1" applyBorder="1" applyAlignment="1">
      <alignment horizontal="center" vertical="center" wrapText="1"/>
    </xf>
    <xf numFmtId="0" fontId="2" fillId="27" borderId="5" xfId="0" applyFont="1" applyFill="1" applyBorder="1" applyAlignment="1">
      <alignment horizontal="center" vertical="center"/>
    </xf>
    <xf numFmtId="0" fontId="2" fillId="27" borderId="0" xfId="0" applyFont="1" applyFill="1" applyBorder="1" applyAlignment="1">
      <alignment horizontal="center" vertical="center"/>
    </xf>
    <xf numFmtId="0" fontId="2" fillId="27" borderId="11" xfId="0" applyFont="1" applyFill="1" applyBorder="1" applyAlignment="1">
      <alignment horizontal="center" vertical="center"/>
    </xf>
    <xf numFmtId="3" fontId="19" fillId="0" borderId="0" xfId="0" applyNumberFormat="1" applyFont="1"/>
    <xf numFmtId="3" fontId="2" fillId="26" borderId="0" xfId="0" applyNumberFormat="1" applyFont="1" applyFill="1"/>
    <xf numFmtId="0" fontId="2" fillId="27" borderId="0" xfId="0" applyFont="1" applyFill="1" applyAlignment="1">
      <alignment horizontal="centerContinuous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"/>
  <sheetViews>
    <sheetView showGridLines="0" workbookViewId="0">
      <pane ySplit="1" topLeftCell="A208" activePane="bottomLeft" state="frozen"/>
      <selection pane="bottomLeft" activeCell="H231" sqref="H231"/>
    </sheetView>
  </sheetViews>
  <sheetFormatPr defaultRowHeight="15" x14ac:dyDescent="0.25"/>
  <cols>
    <col min="3" max="3" width="13.7109375" customWidth="1"/>
    <col min="4" max="4" width="12" customWidth="1"/>
    <col min="5" max="13" width="11.7109375" customWidth="1"/>
    <col min="14" max="14" width="14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</v>
      </c>
      <c r="B2">
        <v>0</v>
      </c>
      <c r="C2" t="s">
        <v>14</v>
      </c>
      <c r="D2">
        <v>43.9478277795127</v>
      </c>
      <c r="E2">
        <v>0</v>
      </c>
      <c r="F2">
        <v>600</v>
      </c>
      <c r="G2">
        <v>600</v>
      </c>
      <c r="H2">
        <v>0</v>
      </c>
      <c r="I2">
        <v>700</v>
      </c>
      <c r="J2">
        <v>700</v>
      </c>
      <c r="K2">
        <v>0</v>
      </c>
      <c r="L2">
        <v>27</v>
      </c>
      <c r="M2">
        <v>27</v>
      </c>
      <c r="N2" t="str">
        <f t="shared" ref="N2:N65" si="0">LEFT(C2,FIND(" - ",C2)-1)</f>
        <v>American Fork</v>
      </c>
    </row>
    <row r="3" spans="1:14" x14ac:dyDescent="0.25">
      <c r="A3">
        <v>1</v>
      </c>
      <c r="B3">
        <v>1</v>
      </c>
      <c r="C3" t="s">
        <v>15</v>
      </c>
      <c r="D3">
        <v>321.65581522815899</v>
      </c>
      <c r="E3">
        <v>4500</v>
      </c>
      <c r="F3">
        <v>6600</v>
      </c>
      <c r="G3">
        <v>2100</v>
      </c>
      <c r="H3">
        <v>200</v>
      </c>
      <c r="I3">
        <v>2000</v>
      </c>
      <c r="J3">
        <v>1800</v>
      </c>
      <c r="K3">
        <v>15</v>
      </c>
      <c r="L3">
        <v>27</v>
      </c>
      <c r="M3">
        <v>12</v>
      </c>
      <c r="N3" t="str">
        <f t="shared" si="0"/>
        <v>American Fork</v>
      </c>
    </row>
    <row r="4" spans="1:14" x14ac:dyDescent="0.25">
      <c r="A4">
        <v>2</v>
      </c>
      <c r="B4">
        <v>2</v>
      </c>
      <c r="C4" t="s">
        <v>16</v>
      </c>
      <c r="D4">
        <v>117.049988969811</v>
      </c>
      <c r="E4">
        <v>2300</v>
      </c>
      <c r="F4">
        <v>3500</v>
      </c>
      <c r="G4">
        <v>1200</v>
      </c>
      <c r="H4">
        <v>0</v>
      </c>
      <c r="I4">
        <v>1100</v>
      </c>
      <c r="J4">
        <v>1100</v>
      </c>
      <c r="K4">
        <v>20</v>
      </c>
      <c r="L4">
        <v>40</v>
      </c>
      <c r="M4">
        <v>20</v>
      </c>
      <c r="N4" t="str">
        <f t="shared" si="0"/>
        <v>American Fork</v>
      </c>
    </row>
    <row r="5" spans="1:14" x14ac:dyDescent="0.25">
      <c r="A5">
        <v>5</v>
      </c>
      <c r="B5">
        <v>5</v>
      </c>
      <c r="C5" t="s">
        <v>17</v>
      </c>
      <c r="D5">
        <v>773.90874388977295</v>
      </c>
      <c r="E5">
        <v>1600</v>
      </c>
      <c r="F5">
        <v>8300</v>
      </c>
      <c r="G5">
        <v>6700</v>
      </c>
      <c r="H5">
        <v>800</v>
      </c>
      <c r="I5">
        <v>7100</v>
      </c>
      <c r="J5">
        <v>6300</v>
      </c>
      <c r="K5">
        <v>3</v>
      </c>
      <c r="L5">
        <v>20</v>
      </c>
      <c r="M5">
        <v>17</v>
      </c>
      <c r="N5" t="str">
        <f t="shared" si="0"/>
        <v>Bluffdale</v>
      </c>
    </row>
    <row r="6" spans="1:14" x14ac:dyDescent="0.25">
      <c r="A6">
        <v>6</v>
      </c>
      <c r="B6">
        <v>6</v>
      </c>
      <c r="C6" t="s">
        <v>18</v>
      </c>
      <c r="D6">
        <v>152.349564093521</v>
      </c>
      <c r="E6">
        <v>2000</v>
      </c>
      <c r="F6">
        <v>6900</v>
      </c>
      <c r="G6">
        <v>4900</v>
      </c>
      <c r="H6">
        <v>0</v>
      </c>
      <c r="I6">
        <v>2600</v>
      </c>
      <c r="J6">
        <v>2600</v>
      </c>
      <c r="K6">
        <v>13</v>
      </c>
      <c r="L6">
        <v>62</v>
      </c>
      <c r="M6">
        <v>49</v>
      </c>
      <c r="N6" t="str">
        <f t="shared" si="0"/>
        <v>Bluffdale</v>
      </c>
    </row>
    <row r="7" spans="1:14" x14ac:dyDescent="0.25">
      <c r="A7">
        <v>7</v>
      </c>
      <c r="B7">
        <v>7</v>
      </c>
      <c r="C7" t="s">
        <v>19</v>
      </c>
      <c r="D7">
        <v>24.793288861684601</v>
      </c>
      <c r="E7">
        <v>400</v>
      </c>
      <c r="F7">
        <v>500</v>
      </c>
      <c r="G7">
        <v>100</v>
      </c>
      <c r="H7">
        <v>0</v>
      </c>
      <c r="I7">
        <v>200</v>
      </c>
      <c r="J7">
        <v>200</v>
      </c>
      <c r="K7">
        <v>16</v>
      </c>
      <c r="L7">
        <v>32</v>
      </c>
      <c r="M7">
        <v>16</v>
      </c>
      <c r="N7" t="str">
        <f t="shared" si="0"/>
        <v>Bountiful</v>
      </c>
    </row>
    <row r="8" spans="1:14" x14ac:dyDescent="0.25">
      <c r="A8">
        <v>8</v>
      </c>
      <c r="B8">
        <v>8</v>
      </c>
      <c r="C8" t="s">
        <v>20</v>
      </c>
      <c r="D8">
        <v>32.231657916310503</v>
      </c>
      <c r="E8">
        <v>500</v>
      </c>
      <c r="F8">
        <v>600</v>
      </c>
      <c r="G8">
        <v>100</v>
      </c>
      <c r="H8">
        <v>100</v>
      </c>
      <c r="I8">
        <v>300</v>
      </c>
      <c r="J8">
        <v>200</v>
      </c>
      <c r="K8">
        <v>20</v>
      </c>
      <c r="L8">
        <v>28</v>
      </c>
      <c r="M8">
        <v>8</v>
      </c>
      <c r="N8" t="str">
        <f t="shared" si="0"/>
        <v>Bountiful</v>
      </c>
    </row>
    <row r="9" spans="1:14" x14ac:dyDescent="0.25">
      <c r="A9">
        <v>9</v>
      </c>
      <c r="B9">
        <v>9</v>
      </c>
      <c r="C9" t="s">
        <v>21</v>
      </c>
      <c r="D9">
        <v>70.6056811924568</v>
      </c>
      <c r="E9">
        <v>2600</v>
      </c>
      <c r="F9">
        <v>2900</v>
      </c>
      <c r="G9">
        <v>300</v>
      </c>
      <c r="H9">
        <v>200</v>
      </c>
      <c r="I9">
        <v>500</v>
      </c>
      <c r="J9">
        <v>300</v>
      </c>
      <c r="K9">
        <v>39</v>
      </c>
      <c r="L9">
        <v>48</v>
      </c>
      <c r="M9">
        <v>9</v>
      </c>
      <c r="N9" t="str">
        <f t="shared" si="0"/>
        <v>Bountiful</v>
      </c>
    </row>
    <row r="10" spans="1:14" x14ac:dyDescent="0.25">
      <c r="A10">
        <v>12</v>
      </c>
      <c r="B10">
        <v>12</v>
      </c>
      <c r="C10" t="s">
        <v>22</v>
      </c>
      <c r="D10">
        <v>102.77483454775199</v>
      </c>
      <c r="E10">
        <v>2600</v>
      </c>
      <c r="F10">
        <v>2800</v>
      </c>
      <c r="G10">
        <v>200</v>
      </c>
      <c r="H10">
        <v>0</v>
      </c>
      <c r="I10">
        <v>500</v>
      </c>
      <c r="J10">
        <v>500</v>
      </c>
      <c r="K10">
        <v>25</v>
      </c>
      <c r="L10">
        <v>32</v>
      </c>
      <c r="M10">
        <v>7</v>
      </c>
      <c r="N10" t="str">
        <f t="shared" si="0"/>
        <v>Centerville</v>
      </c>
    </row>
    <row r="11" spans="1:14" x14ac:dyDescent="0.25">
      <c r="A11">
        <v>13</v>
      </c>
      <c r="B11">
        <v>13</v>
      </c>
      <c r="C11" t="s">
        <v>23</v>
      </c>
      <c r="D11">
        <v>123.802693653681</v>
      </c>
      <c r="E11">
        <v>300</v>
      </c>
      <c r="F11">
        <v>1900</v>
      </c>
      <c r="G11">
        <v>1600</v>
      </c>
      <c r="H11">
        <v>100</v>
      </c>
      <c r="I11">
        <v>2300</v>
      </c>
      <c r="J11">
        <v>2200</v>
      </c>
      <c r="K11">
        <v>3</v>
      </c>
      <c r="L11">
        <v>34</v>
      </c>
      <c r="M11">
        <v>31</v>
      </c>
      <c r="N11" t="str">
        <f t="shared" si="0"/>
        <v>Clearfield</v>
      </c>
    </row>
    <row r="12" spans="1:14" x14ac:dyDescent="0.25">
      <c r="A12">
        <v>14</v>
      </c>
      <c r="B12">
        <v>14</v>
      </c>
      <c r="C12" t="s">
        <v>24</v>
      </c>
      <c r="D12">
        <v>288.67053203434199</v>
      </c>
      <c r="E12">
        <v>3500</v>
      </c>
      <c r="F12">
        <v>6900</v>
      </c>
      <c r="G12">
        <v>3400</v>
      </c>
      <c r="H12">
        <v>800</v>
      </c>
      <c r="I12">
        <v>3600</v>
      </c>
      <c r="J12">
        <v>2800</v>
      </c>
      <c r="K12">
        <v>15</v>
      </c>
      <c r="L12">
        <v>36</v>
      </c>
      <c r="M12">
        <v>21</v>
      </c>
      <c r="N12" t="str">
        <f t="shared" si="0"/>
        <v>Clearfield</v>
      </c>
    </row>
    <row r="13" spans="1:14" x14ac:dyDescent="0.25">
      <c r="A13">
        <v>15</v>
      </c>
      <c r="B13">
        <v>15</v>
      </c>
      <c r="C13" t="s">
        <v>25</v>
      </c>
      <c r="D13">
        <v>301.043791241897</v>
      </c>
      <c r="E13">
        <v>2300</v>
      </c>
      <c r="F13">
        <v>5200</v>
      </c>
      <c r="G13">
        <v>2900</v>
      </c>
      <c r="H13">
        <v>600</v>
      </c>
      <c r="I13">
        <v>3400</v>
      </c>
      <c r="J13">
        <v>2800</v>
      </c>
      <c r="K13">
        <v>10</v>
      </c>
      <c r="L13">
        <v>28</v>
      </c>
      <c r="M13">
        <v>18</v>
      </c>
      <c r="N13" t="str">
        <f t="shared" si="0"/>
        <v>Clearfield</v>
      </c>
    </row>
    <row r="14" spans="1:14" x14ac:dyDescent="0.25">
      <c r="A14">
        <v>16</v>
      </c>
      <c r="B14">
        <v>16</v>
      </c>
      <c r="C14" t="s">
        <v>26</v>
      </c>
      <c r="D14">
        <v>166.76533090836401</v>
      </c>
      <c r="E14">
        <v>1500</v>
      </c>
      <c r="F14">
        <v>7100</v>
      </c>
      <c r="G14">
        <v>5600</v>
      </c>
      <c r="H14">
        <v>700</v>
      </c>
      <c r="I14">
        <v>3600</v>
      </c>
      <c r="J14">
        <v>2900</v>
      </c>
      <c r="K14">
        <v>13</v>
      </c>
      <c r="L14">
        <v>64</v>
      </c>
      <c r="M14">
        <v>51</v>
      </c>
      <c r="N14" t="str">
        <f t="shared" si="0"/>
        <v>Clearfield</v>
      </c>
    </row>
    <row r="15" spans="1:14" x14ac:dyDescent="0.25">
      <c r="A15">
        <v>17</v>
      </c>
      <c r="B15">
        <v>17</v>
      </c>
      <c r="C15" t="s">
        <v>27</v>
      </c>
      <c r="D15">
        <v>38.151403944593</v>
      </c>
      <c r="E15">
        <v>500</v>
      </c>
      <c r="F15">
        <v>600</v>
      </c>
      <c r="G15">
        <v>100</v>
      </c>
      <c r="H15">
        <v>100</v>
      </c>
      <c r="I15">
        <v>300</v>
      </c>
      <c r="J15">
        <v>200</v>
      </c>
      <c r="K15">
        <v>14</v>
      </c>
      <c r="L15">
        <v>24</v>
      </c>
      <c r="M15">
        <v>10</v>
      </c>
      <c r="N15" t="str">
        <f t="shared" si="0"/>
        <v>Clearfield</v>
      </c>
    </row>
    <row r="16" spans="1:14" x14ac:dyDescent="0.25">
      <c r="A16">
        <v>18</v>
      </c>
      <c r="B16">
        <v>18</v>
      </c>
      <c r="C16" t="s">
        <v>28</v>
      </c>
      <c r="D16">
        <v>0.69702452438170004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t="str">
        <f t="shared" si="0"/>
        <v>Clearfield</v>
      </c>
    </row>
    <row r="17" spans="1:14" x14ac:dyDescent="0.25">
      <c r="A17">
        <v>19</v>
      </c>
      <c r="B17">
        <v>19</v>
      </c>
      <c r="C17" t="s">
        <v>29</v>
      </c>
      <c r="D17">
        <v>0.35238144432726898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26</v>
      </c>
      <c r="M17">
        <v>26</v>
      </c>
      <c r="N17" t="str">
        <f t="shared" si="0"/>
        <v>Clinton</v>
      </c>
    </row>
    <row r="18" spans="1:14" x14ac:dyDescent="0.25">
      <c r="A18">
        <v>20</v>
      </c>
      <c r="B18">
        <v>20</v>
      </c>
      <c r="C18" t="s">
        <v>30</v>
      </c>
      <c r="D18">
        <v>65.764091934457298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0</v>
      </c>
      <c r="N18" t="str">
        <f t="shared" si="0"/>
        <v>Cottonwood Heights</v>
      </c>
    </row>
    <row r="19" spans="1:14" x14ac:dyDescent="0.25">
      <c r="A19">
        <v>21</v>
      </c>
      <c r="B19">
        <v>21</v>
      </c>
      <c r="C19" t="s">
        <v>31</v>
      </c>
      <c r="D19">
        <v>55.634256674531002</v>
      </c>
      <c r="E19">
        <v>1100</v>
      </c>
      <c r="F19">
        <v>1200</v>
      </c>
      <c r="G19">
        <v>100</v>
      </c>
      <c r="H19">
        <v>100</v>
      </c>
      <c r="I19">
        <v>300</v>
      </c>
      <c r="J19">
        <v>200</v>
      </c>
      <c r="K19">
        <v>22</v>
      </c>
      <c r="L19">
        <v>26</v>
      </c>
      <c r="M19">
        <v>4</v>
      </c>
      <c r="N19" t="str">
        <f t="shared" si="0"/>
        <v>Cottonwood Heights</v>
      </c>
    </row>
    <row r="20" spans="1:14" x14ac:dyDescent="0.25">
      <c r="A20">
        <v>22</v>
      </c>
      <c r="B20">
        <v>22</v>
      </c>
      <c r="C20" t="s">
        <v>32</v>
      </c>
      <c r="D20">
        <v>30.9839913083451</v>
      </c>
      <c r="E20">
        <v>600</v>
      </c>
      <c r="F20">
        <v>700</v>
      </c>
      <c r="G20">
        <v>100</v>
      </c>
      <c r="H20">
        <v>100</v>
      </c>
      <c r="I20">
        <v>100</v>
      </c>
      <c r="J20">
        <v>0</v>
      </c>
      <c r="K20">
        <v>24</v>
      </c>
      <c r="L20">
        <v>25</v>
      </c>
      <c r="M20">
        <v>1</v>
      </c>
      <c r="N20" t="str">
        <f t="shared" si="0"/>
        <v>Cottonwood Heights</v>
      </c>
    </row>
    <row r="21" spans="1:14" x14ac:dyDescent="0.25">
      <c r="A21">
        <v>23</v>
      </c>
      <c r="B21">
        <v>23</v>
      </c>
      <c r="C21" t="s">
        <v>33</v>
      </c>
      <c r="D21">
        <v>277.254331232776</v>
      </c>
      <c r="E21">
        <v>9700</v>
      </c>
      <c r="F21">
        <v>11100</v>
      </c>
      <c r="G21">
        <v>1400</v>
      </c>
      <c r="H21">
        <v>0</v>
      </c>
      <c r="I21">
        <v>700</v>
      </c>
      <c r="J21">
        <v>700</v>
      </c>
      <c r="K21">
        <v>35</v>
      </c>
      <c r="L21">
        <v>43</v>
      </c>
      <c r="M21">
        <v>8</v>
      </c>
      <c r="N21" t="str">
        <f t="shared" si="0"/>
        <v>Cottonwood Heights</v>
      </c>
    </row>
    <row r="22" spans="1:14" x14ac:dyDescent="0.25">
      <c r="A22">
        <v>24</v>
      </c>
      <c r="B22">
        <v>24</v>
      </c>
      <c r="C22" t="s">
        <v>34</v>
      </c>
      <c r="D22">
        <v>214.29844178434499</v>
      </c>
      <c r="E22">
        <v>4700</v>
      </c>
      <c r="F22">
        <v>5000</v>
      </c>
      <c r="G22">
        <v>300</v>
      </c>
      <c r="H22">
        <v>1500</v>
      </c>
      <c r="I22">
        <v>1800</v>
      </c>
      <c r="J22">
        <v>300</v>
      </c>
      <c r="K22">
        <v>29</v>
      </c>
      <c r="L22">
        <v>32</v>
      </c>
      <c r="M22">
        <v>3</v>
      </c>
      <c r="N22" t="str">
        <f t="shared" si="0"/>
        <v>Cottonwood Heights</v>
      </c>
    </row>
    <row r="23" spans="1:14" x14ac:dyDescent="0.25">
      <c r="A23">
        <v>25</v>
      </c>
      <c r="B23">
        <v>25</v>
      </c>
      <c r="C23" t="s">
        <v>35</v>
      </c>
      <c r="D23">
        <v>28.239125681866401</v>
      </c>
      <c r="E23">
        <v>0</v>
      </c>
      <c r="F23">
        <v>0</v>
      </c>
      <c r="G23">
        <v>0</v>
      </c>
      <c r="H23">
        <v>100</v>
      </c>
      <c r="I23">
        <v>100</v>
      </c>
      <c r="J23">
        <v>0</v>
      </c>
      <c r="K23">
        <v>3</v>
      </c>
      <c r="L23">
        <v>6</v>
      </c>
      <c r="M23">
        <v>3</v>
      </c>
      <c r="N23" t="str">
        <f t="shared" si="0"/>
        <v>Draper</v>
      </c>
    </row>
    <row r="24" spans="1:14" x14ac:dyDescent="0.25">
      <c r="A24">
        <v>26</v>
      </c>
      <c r="B24">
        <v>26</v>
      </c>
      <c r="C24" t="s">
        <v>36</v>
      </c>
      <c r="D24">
        <v>107.977884099753</v>
      </c>
      <c r="E24">
        <v>1400</v>
      </c>
      <c r="F24">
        <v>3000</v>
      </c>
      <c r="G24">
        <v>1600</v>
      </c>
      <c r="H24">
        <v>0</v>
      </c>
      <c r="I24">
        <v>1500</v>
      </c>
      <c r="J24">
        <v>1500</v>
      </c>
      <c r="K24">
        <v>14</v>
      </c>
      <c r="L24">
        <v>42</v>
      </c>
      <c r="M24">
        <v>28</v>
      </c>
      <c r="N24" t="str">
        <f t="shared" si="0"/>
        <v>Draper</v>
      </c>
    </row>
    <row r="25" spans="1:14" x14ac:dyDescent="0.25">
      <c r="A25">
        <v>27</v>
      </c>
      <c r="B25">
        <v>27</v>
      </c>
      <c r="C25" t="s">
        <v>37</v>
      </c>
      <c r="D25">
        <v>69.218687258352602</v>
      </c>
      <c r="E25">
        <v>0</v>
      </c>
      <c r="F25">
        <v>200</v>
      </c>
      <c r="G25">
        <v>200</v>
      </c>
      <c r="H25">
        <v>100</v>
      </c>
      <c r="I25">
        <v>300</v>
      </c>
      <c r="J25">
        <v>200</v>
      </c>
      <c r="K25">
        <v>2</v>
      </c>
      <c r="L25">
        <v>7</v>
      </c>
      <c r="M25">
        <v>5</v>
      </c>
      <c r="N25" t="str">
        <f t="shared" si="0"/>
        <v>Draper</v>
      </c>
    </row>
    <row r="26" spans="1:14" x14ac:dyDescent="0.25">
      <c r="A26">
        <v>28</v>
      </c>
      <c r="B26">
        <v>28</v>
      </c>
      <c r="C26" t="s">
        <v>38</v>
      </c>
      <c r="D26">
        <v>41.721756022747698</v>
      </c>
      <c r="E26">
        <v>900</v>
      </c>
      <c r="F26">
        <v>1000</v>
      </c>
      <c r="G26">
        <v>100</v>
      </c>
      <c r="H26">
        <v>0</v>
      </c>
      <c r="I26">
        <v>200</v>
      </c>
      <c r="J26">
        <v>200</v>
      </c>
      <c r="K26">
        <v>22</v>
      </c>
      <c r="L26">
        <v>29</v>
      </c>
      <c r="M26">
        <v>7</v>
      </c>
      <c r="N26" t="str">
        <f t="shared" si="0"/>
        <v>Draper</v>
      </c>
    </row>
    <row r="27" spans="1:14" x14ac:dyDescent="0.25">
      <c r="A27">
        <v>29</v>
      </c>
      <c r="B27">
        <v>29</v>
      </c>
      <c r="C27" t="s">
        <v>39</v>
      </c>
      <c r="D27">
        <v>152.04177092051501</v>
      </c>
      <c r="E27">
        <v>0</v>
      </c>
      <c r="F27">
        <v>2500</v>
      </c>
      <c r="G27">
        <v>2500</v>
      </c>
      <c r="H27">
        <v>0</v>
      </c>
      <c r="I27">
        <v>2300</v>
      </c>
      <c r="J27">
        <v>2300</v>
      </c>
      <c r="K27">
        <v>0</v>
      </c>
      <c r="L27">
        <v>31</v>
      </c>
      <c r="M27">
        <v>31</v>
      </c>
      <c r="N27" t="str">
        <f t="shared" si="0"/>
        <v>Draper</v>
      </c>
    </row>
    <row r="28" spans="1:14" x14ac:dyDescent="0.25">
      <c r="A28">
        <v>31</v>
      </c>
      <c r="B28">
        <v>31</v>
      </c>
      <c r="C28" t="s">
        <v>40</v>
      </c>
      <c r="D28">
        <v>83.786820985623905</v>
      </c>
      <c r="E28">
        <v>200</v>
      </c>
      <c r="F28">
        <v>700</v>
      </c>
      <c r="G28">
        <v>500</v>
      </c>
      <c r="H28">
        <v>200</v>
      </c>
      <c r="I28">
        <v>800</v>
      </c>
      <c r="J28">
        <v>600</v>
      </c>
      <c r="K28">
        <v>4</v>
      </c>
      <c r="L28">
        <v>18</v>
      </c>
      <c r="M28">
        <v>14</v>
      </c>
      <c r="N28" t="str">
        <f t="shared" si="0"/>
        <v>Draper</v>
      </c>
    </row>
    <row r="29" spans="1:14" x14ac:dyDescent="0.25">
      <c r="A29">
        <v>32</v>
      </c>
      <c r="B29">
        <v>32</v>
      </c>
      <c r="C29" t="s">
        <v>41</v>
      </c>
      <c r="D29">
        <v>703.45782235389004</v>
      </c>
      <c r="E29">
        <v>100</v>
      </c>
      <c r="F29">
        <v>5900</v>
      </c>
      <c r="G29">
        <v>5800</v>
      </c>
      <c r="H29">
        <v>0</v>
      </c>
      <c r="I29">
        <v>2900</v>
      </c>
      <c r="J29">
        <v>2900</v>
      </c>
      <c r="K29">
        <v>0</v>
      </c>
      <c r="L29">
        <v>13</v>
      </c>
      <c r="M29">
        <v>13</v>
      </c>
      <c r="N29" t="str">
        <f t="shared" si="0"/>
        <v>Draper</v>
      </c>
    </row>
    <row r="30" spans="1:14" x14ac:dyDescent="0.25">
      <c r="A30">
        <v>33</v>
      </c>
      <c r="B30">
        <v>33</v>
      </c>
      <c r="C30" t="s">
        <v>42</v>
      </c>
      <c r="D30">
        <v>6.4631173205072896</v>
      </c>
      <c r="E30">
        <v>0</v>
      </c>
      <c r="F30">
        <v>200</v>
      </c>
      <c r="G30">
        <v>200</v>
      </c>
      <c r="H30">
        <v>0</v>
      </c>
      <c r="I30">
        <v>100</v>
      </c>
      <c r="J30">
        <v>100</v>
      </c>
      <c r="K30">
        <v>5</v>
      </c>
      <c r="L30">
        <v>57</v>
      </c>
      <c r="M30">
        <v>52</v>
      </c>
      <c r="N30" t="str">
        <f t="shared" si="0"/>
        <v>Draper</v>
      </c>
    </row>
    <row r="31" spans="1:14" x14ac:dyDescent="0.25">
      <c r="A31">
        <v>34</v>
      </c>
      <c r="B31">
        <v>34</v>
      </c>
      <c r="C31" t="s">
        <v>43</v>
      </c>
      <c r="D31">
        <v>340.090571403002</v>
      </c>
      <c r="E31">
        <v>900</v>
      </c>
      <c r="F31">
        <v>9400</v>
      </c>
      <c r="G31">
        <v>8500</v>
      </c>
      <c r="H31">
        <v>400</v>
      </c>
      <c r="I31">
        <v>7200</v>
      </c>
      <c r="J31">
        <v>6800</v>
      </c>
      <c r="K31">
        <v>4</v>
      </c>
      <c r="L31">
        <v>49</v>
      </c>
      <c r="M31">
        <v>45</v>
      </c>
      <c r="N31" t="str">
        <f t="shared" si="0"/>
        <v>Draper</v>
      </c>
    </row>
    <row r="32" spans="1:14" x14ac:dyDescent="0.25">
      <c r="A32">
        <v>35</v>
      </c>
      <c r="B32">
        <v>35</v>
      </c>
      <c r="C32" t="s">
        <v>44</v>
      </c>
      <c r="D32">
        <v>476.63905290962401</v>
      </c>
      <c r="E32">
        <v>200</v>
      </c>
      <c r="F32">
        <v>7800</v>
      </c>
      <c r="G32">
        <v>7600</v>
      </c>
      <c r="H32">
        <v>200</v>
      </c>
      <c r="I32">
        <v>7300</v>
      </c>
      <c r="J32">
        <v>7100</v>
      </c>
      <c r="K32">
        <v>1</v>
      </c>
      <c r="L32">
        <v>32</v>
      </c>
      <c r="M32">
        <v>31</v>
      </c>
      <c r="N32" t="str">
        <f t="shared" si="0"/>
        <v>Eagle Mountain</v>
      </c>
    </row>
    <row r="33" spans="1:14" x14ac:dyDescent="0.25">
      <c r="A33">
        <v>36</v>
      </c>
      <c r="B33">
        <v>36</v>
      </c>
      <c r="C33" t="s">
        <v>45</v>
      </c>
      <c r="D33">
        <v>101.494250439043</v>
      </c>
      <c r="E33">
        <v>100</v>
      </c>
      <c r="F33">
        <v>2000</v>
      </c>
      <c r="G33">
        <v>1900</v>
      </c>
      <c r="H33">
        <v>0</v>
      </c>
      <c r="I33">
        <v>1800</v>
      </c>
      <c r="J33">
        <v>1800</v>
      </c>
      <c r="K33">
        <v>1</v>
      </c>
      <c r="L33">
        <v>37</v>
      </c>
      <c r="M33">
        <v>36</v>
      </c>
      <c r="N33" t="str">
        <f t="shared" si="0"/>
        <v>Farmington</v>
      </c>
    </row>
    <row r="34" spans="1:14" x14ac:dyDescent="0.25">
      <c r="A34">
        <v>37</v>
      </c>
      <c r="B34">
        <v>37</v>
      </c>
      <c r="C34" t="s">
        <v>46</v>
      </c>
      <c r="D34">
        <v>55.970087682651503</v>
      </c>
      <c r="E34">
        <v>200</v>
      </c>
      <c r="F34">
        <v>500</v>
      </c>
      <c r="G34">
        <v>300</v>
      </c>
      <c r="H34">
        <v>0</v>
      </c>
      <c r="I34">
        <v>300</v>
      </c>
      <c r="J34">
        <v>300</v>
      </c>
      <c r="K34">
        <v>4</v>
      </c>
      <c r="L34">
        <v>13</v>
      </c>
      <c r="M34">
        <v>9</v>
      </c>
      <c r="N34" t="str">
        <f t="shared" si="0"/>
        <v>Farmington</v>
      </c>
    </row>
    <row r="35" spans="1:14" x14ac:dyDescent="0.25">
      <c r="A35">
        <v>38</v>
      </c>
      <c r="B35">
        <v>38</v>
      </c>
      <c r="C35" t="s">
        <v>47</v>
      </c>
      <c r="D35">
        <v>790.07484405058801</v>
      </c>
      <c r="E35">
        <v>2400</v>
      </c>
      <c r="F35">
        <v>31600</v>
      </c>
      <c r="G35">
        <v>29200</v>
      </c>
      <c r="H35">
        <v>100</v>
      </c>
      <c r="I35">
        <v>14900</v>
      </c>
      <c r="J35">
        <v>14800</v>
      </c>
      <c r="K35">
        <v>3</v>
      </c>
      <c r="L35">
        <v>59</v>
      </c>
      <c r="M35">
        <v>56</v>
      </c>
      <c r="N35" t="str">
        <f t="shared" si="0"/>
        <v>Farmington</v>
      </c>
    </row>
    <row r="36" spans="1:14" x14ac:dyDescent="0.25">
      <c r="A36">
        <v>39</v>
      </c>
      <c r="B36">
        <v>39</v>
      </c>
      <c r="C36" t="s">
        <v>48</v>
      </c>
      <c r="D36">
        <v>9.8322546260441701</v>
      </c>
      <c r="E36">
        <v>100</v>
      </c>
      <c r="F36">
        <v>100</v>
      </c>
      <c r="G36">
        <v>0</v>
      </c>
      <c r="H36">
        <v>0</v>
      </c>
      <c r="I36">
        <v>0</v>
      </c>
      <c r="J36">
        <v>0</v>
      </c>
      <c r="K36">
        <v>6</v>
      </c>
      <c r="L36">
        <v>12</v>
      </c>
      <c r="M36">
        <v>6</v>
      </c>
      <c r="N36" t="str">
        <f t="shared" si="0"/>
        <v>Harrisville</v>
      </c>
    </row>
    <row r="37" spans="1:14" x14ac:dyDescent="0.25">
      <c r="A37">
        <v>40</v>
      </c>
      <c r="B37">
        <v>40</v>
      </c>
      <c r="C37" t="s">
        <v>49</v>
      </c>
      <c r="D37">
        <v>162.21062497663399</v>
      </c>
      <c r="E37">
        <v>500</v>
      </c>
      <c r="F37">
        <v>1700</v>
      </c>
      <c r="G37">
        <v>1200</v>
      </c>
      <c r="H37">
        <v>100</v>
      </c>
      <c r="I37">
        <v>1200</v>
      </c>
      <c r="J37">
        <v>1100</v>
      </c>
      <c r="K37">
        <v>4</v>
      </c>
      <c r="L37">
        <v>18</v>
      </c>
      <c r="M37">
        <v>14</v>
      </c>
      <c r="N37" t="str">
        <f t="shared" si="0"/>
        <v>Harrisville</v>
      </c>
    </row>
    <row r="38" spans="1:14" x14ac:dyDescent="0.25">
      <c r="A38">
        <v>41</v>
      </c>
      <c r="B38">
        <v>41</v>
      </c>
      <c r="C38" t="s">
        <v>50</v>
      </c>
      <c r="D38">
        <v>37.954260018858001</v>
      </c>
      <c r="E38">
        <v>700</v>
      </c>
      <c r="F38">
        <v>800</v>
      </c>
      <c r="G38">
        <v>100</v>
      </c>
      <c r="H38">
        <v>0</v>
      </c>
      <c r="I38">
        <v>200</v>
      </c>
      <c r="J38">
        <v>200</v>
      </c>
      <c r="K38">
        <v>19</v>
      </c>
      <c r="L38">
        <v>27</v>
      </c>
      <c r="M38">
        <v>8</v>
      </c>
      <c r="N38" t="str">
        <f t="shared" si="0"/>
        <v>Harrisville</v>
      </c>
    </row>
    <row r="39" spans="1:14" x14ac:dyDescent="0.25">
      <c r="A39">
        <v>43</v>
      </c>
      <c r="B39">
        <v>43</v>
      </c>
      <c r="C39" t="s">
        <v>51</v>
      </c>
      <c r="D39">
        <v>1.56050611464433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13</v>
      </c>
      <c r="M39">
        <v>13</v>
      </c>
      <c r="N39" t="str">
        <f t="shared" si="0"/>
        <v>Herriman</v>
      </c>
    </row>
    <row r="40" spans="1:14" x14ac:dyDescent="0.25">
      <c r="A40">
        <v>44</v>
      </c>
      <c r="B40">
        <v>44</v>
      </c>
      <c r="C40" t="s">
        <v>52</v>
      </c>
      <c r="D40">
        <v>117.60207125069699</v>
      </c>
      <c r="E40">
        <v>0</v>
      </c>
      <c r="F40">
        <v>2300</v>
      </c>
      <c r="G40">
        <v>2300</v>
      </c>
      <c r="H40">
        <v>0</v>
      </c>
      <c r="I40">
        <v>2100</v>
      </c>
      <c r="J40">
        <v>2100</v>
      </c>
      <c r="K40">
        <v>0</v>
      </c>
      <c r="L40">
        <v>37</v>
      </c>
      <c r="M40">
        <v>37</v>
      </c>
      <c r="N40" t="str">
        <f t="shared" si="0"/>
        <v>Herriman</v>
      </c>
    </row>
    <row r="41" spans="1:14" x14ac:dyDescent="0.25">
      <c r="A41">
        <v>45</v>
      </c>
      <c r="B41">
        <v>45</v>
      </c>
      <c r="C41" t="s">
        <v>53</v>
      </c>
      <c r="D41">
        <v>263.96364715099998</v>
      </c>
      <c r="E41">
        <v>100</v>
      </c>
      <c r="F41">
        <v>5300</v>
      </c>
      <c r="G41">
        <v>5200</v>
      </c>
      <c r="H41">
        <v>100</v>
      </c>
      <c r="I41">
        <v>5000</v>
      </c>
      <c r="J41">
        <v>4900</v>
      </c>
      <c r="K41">
        <v>1</v>
      </c>
      <c r="L41">
        <v>39</v>
      </c>
      <c r="M41">
        <v>38</v>
      </c>
      <c r="N41" t="str">
        <f t="shared" si="0"/>
        <v>Herriman</v>
      </c>
    </row>
    <row r="42" spans="1:14" x14ac:dyDescent="0.25">
      <c r="A42">
        <v>46</v>
      </c>
      <c r="B42">
        <v>46</v>
      </c>
      <c r="C42" t="s">
        <v>54</v>
      </c>
      <c r="D42">
        <v>145.23813302768701</v>
      </c>
      <c r="E42">
        <v>2500</v>
      </c>
      <c r="F42">
        <v>3700</v>
      </c>
      <c r="G42">
        <v>1200</v>
      </c>
      <c r="H42">
        <v>400</v>
      </c>
      <c r="I42">
        <v>2000</v>
      </c>
      <c r="J42">
        <v>1600</v>
      </c>
      <c r="K42">
        <v>20</v>
      </c>
      <c r="L42">
        <v>39</v>
      </c>
      <c r="M42">
        <v>19</v>
      </c>
      <c r="N42" t="str">
        <f t="shared" si="0"/>
        <v>Holladay</v>
      </c>
    </row>
    <row r="43" spans="1:14" x14ac:dyDescent="0.25">
      <c r="A43">
        <v>47</v>
      </c>
      <c r="B43">
        <v>47</v>
      </c>
      <c r="C43" t="s">
        <v>55</v>
      </c>
      <c r="D43">
        <v>56.602894962733103</v>
      </c>
      <c r="E43">
        <v>4600</v>
      </c>
      <c r="F43">
        <v>4900</v>
      </c>
      <c r="G43">
        <v>300</v>
      </c>
      <c r="H43">
        <v>0</v>
      </c>
      <c r="I43">
        <v>100</v>
      </c>
      <c r="J43">
        <v>100</v>
      </c>
      <c r="K43">
        <v>82</v>
      </c>
      <c r="L43">
        <v>89</v>
      </c>
      <c r="M43">
        <v>7</v>
      </c>
      <c r="N43" t="str">
        <f t="shared" si="0"/>
        <v>Holladay</v>
      </c>
    </row>
    <row r="44" spans="1:14" x14ac:dyDescent="0.25">
      <c r="A44">
        <v>48</v>
      </c>
      <c r="B44">
        <v>48</v>
      </c>
      <c r="C44" t="s">
        <v>56</v>
      </c>
      <c r="D44">
        <v>36.184680149577602</v>
      </c>
      <c r="E44">
        <v>0</v>
      </c>
      <c r="F44">
        <v>500</v>
      </c>
      <c r="G44">
        <v>500</v>
      </c>
      <c r="H44">
        <v>0</v>
      </c>
      <c r="I44">
        <v>300</v>
      </c>
      <c r="J44">
        <v>300</v>
      </c>
      <c r="K44">
        <v>2</v>
      </c>
      <c r="L44">
        <v>21</v>
      </c>
      <c r="M44">
        <v>19</v>
      </c>
      <c r="N44" t="str">
        <f t="shared" si="0"/>
        <v>Kaysville</v>
      </c>
    </row>
    <row r="45" spans="1:14" x14ac:dyDescent="0.25">
      <c r="A45">
        <v>49</v>
      </c>
      <c r="B45">
        <v>49</v>
      </c>
      <c r="C45" t="s">
        <v>57</v>
      </c>
      <c r="D45">
        <v>84.072854012222805</v>
      </c>
      <c r="E45">
        <v>700</v>
      </c>
      <c r="F45">
        <v>800</v>
      </c>
      <c r="G45">
        <v>100</v>
      </c>
      <c r="H45">
        <v>200</v>
      </c>
      <c r="I45">
        <v>400</v>
      </c>
      <c r="J45">
        <v>200</v>
      </c>
      <c r="K45">
        <v>11</v>
      </c>
      <c r="L45">
        <v>14</v>
      </c>
      <c r="M45">
        <v>3</v>
      </c>
      <c r="N45" t="str">
        <f t="shared" si="0"/>
        <v>KEARNS METRO TOWNSHIP</v>
      </c>
    </row>
    <row r="46" spans="1:14" x14ac:dyDescent="0.25">
      <c r="A46">
        <v>50</v>
      </c>
      <c r="B46">
        <v>50</v>
      </c>
      <c r="C46" t="s">
        <v>58</v>
      </c>
      <c r="D46">
        <v>1.70709039221781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11</v>
      </c>
      <c r="L46">
        <v>11</v>
      </c>
      <c r="M46">
        <v>0</v>
      </c>
      <c r="N46" t="str">
        <f t="shared" si="0"/>
        <v>Layton</v>
      </c>
    </row>
    <row r="47" spans="1:14" x14ac:dyDescent="0.25">
      <c r="A47">
        <v>51</v>
      </c>
      <c r="B47">
        <v>51</v>
      </c>
      <c r="C47" t="s">
        <v>59</v>
      </c>
      <c r="D47">
        <v>127.495524313613</v>
      </c>
      <c r="E47">
        <v>2200</v>
      </c>
      <c r="F47">
        <v>2300</v>
      </c>
      <c r="G47">
        <v>100</v>
      </c>
      <c r="H47">
        <v>400</v>
      </c>
      <c r="I47">
        <v>500</v>
      </c>
      <c r="J47">
        <v>100</v>
      </c>
      <c r="K47">
        <v>20</v>
      </c>
      <c r="L47">
        <v>22</v>
      </c>
      <c r="M47">
        <v>2</v>
      </c>
      <c r="N47" t="str">
        <f t="shared" si="0"/>
        <v>Layton</v>
      </c>
    </row>
    <row r="48" spans="1:14" x14ac:dyDescent="0.25">
      <c r="A48">
        <v>52</v>
      </c>
      <c r="B48">
        <v>52</v>
      </c>
      <c r="C48" t="s">
        <v>60</v>
      </c>
      <c r="D48">
        <v>21.2010941428934</v>
      </c>
      <c r="E48">
        <v>0</v>
      </c>
      <c r="F48">
        <v>100</v>
      </c>
      <c r="G48">
        <v>100</v>
      </c>
      <c r="H48">
        <v>0</v>
      </c>
      <c r="I48">
        <v>200</v>
      </c>
      <c r="J48">
        <v>200</v>
      </c>
      <c r="K48">
        <v>4</v>
      </c>
      <c r="L48">
        <v>13</v>
      </c>
      <c r="M48">
        <v>9</v>
      </c>
      <c r="N48" t="str">
        <f t="shared" si="0"/>
        <v>Layton</v>
      </c>
    </row>
    <row r="49" spans="1:14" x14ac:dyDescent="0.25">
      <c r="A49">
        <v>53</v>
      </c>
      <c r="B49">
        <v>53</v>
      </c>
      <c r="C49" t="s">
        <v>61</v>
      </c>
      <c r="D49">
        <v>330.56500742571899</v>
      </c>
      <c r="E49">
        <v>1600</v>
      </c>
      <c r="F49">
        <v>12700</v>
      </c>
      <c r="G49">
        <v>11100</v>
      </c>
      <c r="H49">
        <v>1000</v>
      </c>
      <c r="I49">
        <v>6700</v>
      </c>
      <c r="J49">
        <v>5700</v>
      </c>
      <c r="K49">
        <v>8</v>
      </c>
      <c r="L49">
        <v>59</v>
      </c>
      <c r="M49">
        <v>51</v>
      </c>
      <c r="N49" t="str">
        <f t="shared" si="0"/>
        <v>Layton</v>
      </c>
    </row>
    <row r="50" spans="1:14" x14ac:dyDescent="0.25">
      <c r="A50">
        <v>54</v>
      </c>
      <c r="B50">
        <v>54</v>
      </c>
      <c r="C50" t="s">
        <v>62</v>
      </c>
      <c r="D50">
        <v>52.822579026659596</v>
      </c>
      <c r="E50">
        <v>400</v>
      </c>
      <c r="F50">
        <v>700</v>
      </c>
      <c r="G50">
        <v>300</v>
      </c>
      <c r="H50">
        <v>200</v>
      </c>
      <c r="I50">
        <v>500</v>
      </c>
      <c r="J50">
        <v>300</v>
      </c>
      <c r="K50">
        <v>11</v>
      </c>
      <c r="L50">
        <v>23</v>
      </c>
      <c r="M50">
        <v>12</v>
      </c>
      <c r="N50" t="str">
        <f t="shared" si="0"/>
        <v>Layton</v>
      </c>
    </row>
    <row r="51" spans="1:14" x14ac:dyDescent="0.25">
      <c r="A51">
        <v>55</v>
      </c>
      <c r="B51">
        <v>55</v>
      </c>
      <c r="C51" t="s">
        <v>63</v>
      </c>
      <c r="D51">
        <v>1111.03507681714</v>
      </c>
      <c r="E51">
        <v>14900</v>
      </c>
      <c r="F51">
        <v>27600</v>
      </c>
      <c r="G51">
        <v>12700</v>
      </c>
      <c r="H51">
        <v>3500</v>
      </c>
      <c r="I51">
        <v>10100</v>
      </c>
      <c r="J51">
        <v>6600</v>
      </c>
      <c r="K51">
        <v>17</v>
      </c>
      <c r="L51">
        <v>34</v>
      </c>
      <c r="M51">
        <v>17</v>
      </c>
      <c r="N51" t="str">
        <f t="shared" si="0"/>
        <v>Layton</v>
      </c>
    </row>
    <row r="52" spans="1:14" x14ac:dyDescent="0.25">
      <c r="A52">
        <v>56</v>
      </c>
      <c r="B52">
        <v>56</v>
      </c>
      <c r="C52" t="s">
        <v>64</v>
      </c>
      <c r="D52">
        <v>0.418415723696339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5</v>
      </c>
      <c r="M52">
        <v>5</v>
      </c>
      <c r="N52" t="str">
        <f t="shared" si="0"/>
        <v>Lehi</v>
      </c>
    </row>
    <row r="53" spans="1:14" x14ac:dyDescent="0.25">
      <c r="A53">
        <v>57</v>
      </c>
      <c r="B53">
        <v>57</v>
      </c>
      <c r="C53" t="s">
        <v>65</v>
      </c>
      <c r="D53">
        <v>55.494093589945301</v>
      </c>
      <c r="E53">
        <v>0</v>
      </c>
      <c r="F53">
        <v>100</v>
      </c>
      <c r="G53">
        <v>100</v>
      </c>
      <c r="H53">
        <v>100</v>
      </c>
      <c r="I53">
        <v>200</v>
      </c>
      <c r="J53">
        <v>100</v>
      </c>
      <c r="K53">
        <v>2</v>
      </c>
      <c r="L53">
        <v>4</v>
      </c>
      <c r="M53">
        <v>2</v>
      </c>
      <c r="N53" t="str">
        <f t="shared" si="0"/>
        <v>Lehi</v>
      </c>
    </row>
    <row r="54" spans="1:14" x14ac:dyDescent="0.25">
      <c r="A54">
        <v>58</v>
      </c>
      <c r="B54">
        <v>58</v>
      </c>
      <c r="C54" t="s">
        <v>66</v>
      </c>
      <c r="D54">
        <v>52.000690606827703</v>
      </c>
      <c r="E54">
        <v>1100</v>
      </c>
      <c r="F54">
        <v>1500</v>
      </c>
      <c r="G54">
        <v>400</v>
      </c>
      <c r="H54">
        <v>0</v>
      </c>
      <c r="I54">
        <v>400</v>
      </c>
      <c r="J54">
        <v>400</v>
      </c>
      <c r="K54">
        <v>21</v>
      </c>
      <c r="L54">
        <v>35</v>
      </c>
      <c r="M54">
        <v>14</v>
      </c>
      <c r="N54" t="str">
        <f t="shared" si="0"/>
        <v>Lehi</v>
      </c>
    </row>
    <row r="55" spans="1:14" x14ac:dyDescent="0.25">
      <c r="A55">
        <v>59</v>
      </c>
      <c r="B55">
        <v>59</v>
      </c>
      <c r="C55" t="s">
        <v>67</v>
      </c>
      <c r="D55">
        <v>700.64286768257705</v>
      </c>
      <c r="E55">
        <v>9500</v>
      </c>
      <c r="F55">
        <v>34300</v>
      </c>
      <c r="G55">
        <v>24800</v>
      </c>
      <c r="H55">
        <v>900</v>
      </c>
      <c r="I55">
        <v>13500</v>
      </c>
      <c r="J55">
        <v>12600</v>
      </c>
      <c r="K55">
        <v>15</v>
      </c>
      <c r="L55">
        <v>68</v>
      </c>
      <c r="M55">
        <v>53</v>
      </c>
      <c r="N55" t="str">
        <f t="shared" si="0"/>
        <v>Lehi</v>
      </c>
    </row>
    <row r="56" spans="1:14" x14ac:dyDescent="0.25">
      <c r="A56">
        <v>60</v>
      </c>
      <c r="B56">
        <v>60</v>
      </c>
      <c r="C56" t="s">
        <v>68</v>
      </c>
      <c r="D56">
        <v>252.927366048951</v>
      </c>
      <c r="E56">
        <v>300</v>
      </c>
      <c r="F56">
        <v>4500</v>
      </c>
      <c r="G56">
        <v>4200</v>
      </c>
      <c r="H56">
        <v>0</v>
      </c>
      <c r="I56">
        <v>3900</v>
      </c>
      <c r="J56">
        <v>3900</v>
      </c>
      <c r="K56">
        <v>1</v>
      </c>
      <c r="L56">
        <v>33</v>
      </c>
      <c r="M56">
        <v>32</v>
      </c>
      <c r="N56" t="str">
        <f t="shared" si="0"/>
        <v>Lindon</v>
      </c>
    </row>
    <row r="57" spans="1:14" x14ac:dyDescent="0.25">
      <c r="A57">
        <v>61</v>
      </c>
      <c r="B57">
        <v>61</v>
      </c>
      <c r="C57" t="s">
        <v>69</v>
      </c>
      <c r="D57">
        <v>85.634306146391296</v>
      </c>
      <c r="E57">
        <v>500</v>
      </c>
      <c r="F57">
        <v>1200</v>
      </c>
      <c r="G57">
        <v>700</v>
      </c>
      <c r="H57">
        <v>0</v>
      </c>
      <c r="I57">
        <v>700</v>
      </c>
      <c r="J57">
        <v>700</v>
      </c>
      <c r="K57">
        <v>6</v>
      </c>
      <c r="L57">
        <v>22</v>
      </c>
      <c r="M57">
        <v>16</v>
      </c>
      <c r="N57" t="str">
        <f t="shared" si="0"/>
        <v>Marriott-Slaterville</v>
      </c>
    </row>
    <row r="58" spans="1:14" x14ac:dyDescent="0.25">
      <c r="A58">
        <v>62</v>
      </c>
      <c r="B58">
        <v>62</v>
      </c>
      <c r="C58" t="s">
        <v>70</v>
      </c>
      <c r="D58">
        <v>448.152537683133</v>
      </c>
      <c r="E58">
        <v>2700</v>
      </c>
      <c r="F58">
        <v>9200</v>
      </c>
      <c r="G58">
        <v>6500</v>
      </c>
      <c r="H58">
        <v>1000</v>
      </c>
      <c r="I58">
        <v>6800</v>
      </c>
      <c r="J58">
        <v>5800</v>
      </c>
      <c r="K58">
        <v>8</v>
      </c>
      <c r="L58">
        <v>36</v>
      </c>
      <c r="M58">
        <v>28</v>
      </c>
      <c r="N58" t="str">
        <f t="shared" si="0"/>
        <v>Midvale</v>
      </c>
    </row>
    <row r="59" spans="1:14" x14ac:dyDescent="0.25">
      <c r="A59">
        <v>63</v>
      </c>
      <c r="B59">
        <v>63</v>
      </c>
      <c r="C59" t="s">
        <v>71</v>
      </c>
      <c r="D59">
        <v>8.2264798015892993</v>
      </c>
      <c r="E59">
        <v>0</v>
      </c>
      <c r="F59">
        <v>0</v>
      </c>
      <c r="G59">
        <v>0</v>
      </c>
      <c r="H59">
        <v>100</v>
      </c>
      <c r="I59">
        <v>100</v>
      </c>
      <c r="J59">
        <v>0</v>
      </c>
      <c r="K59">
        <v>17</v>
      </c>
      <c r="L59">
        <v>18</v>
      </c>
      <c r="M59">
        <v>1</v>
      </c>
      <c r="N59" t="str">
        <f t="shared" si="0"/>
        <v>Midvale</v>
      </c>
    </row>
    <row r="60" spans="1:14" ht="60" x14ac:dyDescent="0.25">
      <c r="A60">
        <v>64</v>
      </c>
      <c r="B60">
        <v>64</v>
      </c>
      <c r="C60" s="1" t="s">
        <v>72</v>
      </c>
      <c r="D60">
        <v>3.9209904644870002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23</v>
      </c>
      <c r="M60">
        <v>23</v>
      </c>
      <c r="N60" t="str">
        <f t="shared" si="0"/>
        <v>Midvale</v>
      </c>
    </row>
    <row r="61" spans="1:14" x14ac:dyDescent="0.25">
      <c r="A61">
        <v>65</v>
      </c>
      <c r="B61">
        <v>65</v>
      </c>
      <c r="C61" t="s">
        <v>73</v>
      </c>
      <c r="D61">
        <v>202.07844427738601</v>
      </c>
      <c r="E61">
        <v>0</v>
      </c>
      <c r="F61">
        <v>4600</v>
      </c>
      <c r="G61">
        <v>4600</v>
      </c>
      <c r="H61">
        <v>0</v>
      </c>
      <c r="I61">
        <v>4300</v>
      </c>
      <c r="J61">
        <v>4300</v>
      </c>
      <c r="K61">
        <v>0</v>
      </c>
      <c r="L61">
        <v>44</v>
      </c>
      <c r="M61">
        <v>44</v>
      </c>
      <c r="N61" t="str">
        <f t="shared" si="0"/>
        <v>Midvale</v>
      </c>
    </row>
    <row r="62" spans="1:14" x14ac:dyDescent="0.25">
      <c r="A62">
        <v>66</v>
      </c>
      <c r="B62">
        <v>66</v>
      </c>
      <c r="C62" t="s">
        <v>74</v>
      </c>
      <c r="D62">
        <v>78.153692945988894</v>
      </c>
      <c r="E62">
        <v>400</v>
      </c>
      <c r="F62">
        <v>700</v>
      </c>
      <c r="G62">
        <v>300</v>
      </c>
      <c r="H62">
        <v>200</v>
      </c>
      <c r="I62">
        <v>900</v>
      </c>
      <c r="J62">
        <v>700</v>
      </c>
      <c r="K62">
        <v>8</v>
      </c>
      <c r="L62">
        <v>21</v>
      </c>
      <c r="M62">
        <v>13</v>
      </c>
      <c r="N62" t="str">
        <f t="shared" si="0"/>
        <v>Midvale</v>
      </c>
    </row>
    <row r="63" spans="1:14" x14ac:dyDescent="0.25">
      <c r="A63">
        <v>67</v>
      </c>
      <c r="B63">
        <v>67</v>
      </c>
      <c r="C63" t="s">
        <v>75</v>
      </c>
      <c r="D63">
        <v>89.625856636426207</v>
      </c>
      <c r="E63">
        <v>1100</v>
      </c>
      <c r="F63">
        <v>1500</v>
      </c>
      <c r="G63">
        <v>400</v>
      </c>
      <c r="H63">
        <v>100</v>
      </c>
      <c r="I63">
        <v>800</v>
      </c>
      <c r="J63">
        <v>700</v>
      </c>
      <c r="K63">
        <v>14</v>
      </c>
      <c r="L63">
        <v>25</v>
      </c>
      <c r="M63">
        <v>11</v>
      </c>
      <c r="N63" t="str">
        <f t="shared" si="0"/>
        <v>Midvale</v>
      </c>
    </row>
    <row r="64" spans="1:14" x14ac:dyDescent="0.25">
      <c r="A64">
        <v>68</v>
      </c>
      <c r="B64">
        <v>68</v>
      </c>
      <c r="C64" t="s">
        <v>76</v>
      </c>
      <c r="D64">
        <v>21.826347114100301</v>
      </c>
      <c r="E64">
        <v>300</v>
      </c>
      <c r="F64">
        <v>500</v>
      </c>
      <c r="G64">
        <v>200</v>
      </c>
      <c r="H64">
        <v>100</v>
      </c>
      <c r="I64">
        <v>200</v>
      </c>
      <c r="J64">
        <v>100</v>
      </c>
      <c r="K64">
        <v>18</v>
      </c>
      <c r="L64">
        <v>34</v>
      </c>
      <c r="M64">
        <v>16</v>
      </c>
      <c r="N64" t="str">
        <f t="shared" si="0"/>
        <v>Midvale</v>
      </c>
    </row>
    <row r="65" spans="1:14" x14ac:dyDescent="0.25">
      <c r="A65">
        <v>69</v>
      </c>
      <c r="B65">
        <v>69</v>
      </c>
      <c r="C65" t="s">
        <v>77</v>
      </c>
      <c r="D65">
        <v>159.024848116035</v>
      </c>
      <c r="E65">
        <v>3600</v>
      </c>
      <c r="F65">
        <v>3800</v>
      </c>
      <c r="G65">
        <v>200</v>
      </c>
      <c r="H65">
        <v>1100</v>
      </c>
      <c r="I65">
        <v>1500</v>
      </c>
      <c r="J65">
        <v>400</v>
      </c>
      <c r="K65">
        <v>29</v>
      </c>
      <c r="L65">
        <v>33</v>
      </c>
      <c r="M65">
        <v>4</v>
      </c>
      <c r="N65" t="str">
        <f t="shared" si="0"/>
        <v>Midvale</v>
      </c>
    </row>
    <row r="66" spans="1:14" x14ac:dyDescent="0.25">
      <c r="A66">
        <v>70</v>
      </c>
      <c r="B66">
        <v>70</v>
      </c>
      <c r="C66" t="s">
        <v>78</v>
      </c>
      <c r="D66">
        <v>12.734234608381399</v>
      </c>
      <c r="E66">
        <v>200</v>
      </c>
      <c r="F66">
        <v>200</v>
      </c>
      <c r="G66">
        <v>0</v>
      </c>
      <c r="H66">
        <v>0</v>
      </c>
      <c r="I66">
        <v>0</v>
      </c>
      <c r="J66">
        <v>0</v>
      </c>
      <c r="K66">
        <v>14</v>
      </c>
      <c r="L66">
        <v>19</v>
      </c>
      <c r="M66">
        <v>5</v>
      </c>
      <c r="N66" t="str">
        <f t="shared" ref="N66:N129" si="1">LEFT(C66,FIND(" - ",C66)-1)</f>
        <v>Millcreek</v>
      </c>
    </row>
    <row r="67" spans="1:14" x14ac:dyDescent="0.25">
      <c r="A67">
        <v>71</v>
      </c>
      <c r="B67">
        <v>71</v>
      </c>
      <c r="C67" t="s">
        <v>79</v>
      </c>
      <c r="D67">
        <v>7.2601808496687497</v>
      </c>
      <c r="E67">
        <v>0</v>
      </c>
      <c r="F67">
        <v>0</v>
      </c>
      <c r="G67">
        <v>0</v>
      </c>
      <c r="H67">
        <v>200</v>
      </c>
      <c r="I67">
        <v>200</v>
      </c>
      <c r="J67">
        <v>0</v>
      </c>
      <c r="K67">
        <v>30</v>
      </c>
      <c r="L67">
        <v>31</v>
      </c>
      <c r="M67">
        <v>1</v>
      </c>
      <c r="N67" t="str">
        <f t="shared" si="1"/>
        <v>Millcreek</v>
      </c>
    </row>
    <row r="68" spans="1:14" x14ac:dyDescent="0.25">
      <c r="A68">
        <v>72</v>
      </c>
      <c r="B68">
        <v>72</v>
      </c>
      <c r="C68" t="s">
        <v>80</v>
      </c>
      <c r="D68">
        <v>69.744971616538507</v>
      </c>
      <c r="E68">
        <v>900</v>
      </c>
      <c r="F68">
        <v>2000</v>
      </c>
      <c r="G68">
        <v>1100</v>
      </c>
      <c r="H68">
        <v>200</v>
      </c>
      <c r="I68">
        <v>1300</v>
      </c>
      <c r="J68">
        <v>1100</v>
      </c>
      <c r="K68">
        <v>16</v>
      </c>
      <c r="L68">
        <v>48</v>
      </c>
      <c r="M68">
        <v>32</v>
      </c>
      <c r="N68" t="str">
        <f t="shared" si="1"/>
        <v>Millcreek</v>
      </c>
    </row>
    <row r="69" spans="1:14" x14ac:dyDescent="0.25">
      <c r="A69">
        <v>73</v>
      </c>
      <c r="B69">
        <v>73</v>
      </c>
      <c r="C69" t="s">
        <v>81</v>
      </c>
      <c r="D69">
        <v>299.17801350355802</v>
      </c>
      <c r="E69">
        <v>3900</v>
      </c>
      <c r="F69">
        <v>4600</v>
      </c>
      <c r="G69">
        <v>700</v>
      </c>
      <c r="H69">
        <v>1200</v>
      </c>
      <c r="I69">
        <v>2200</v>
      </c>
      <c r="J69">
        <v>1000</v>
      </c>
      <c r="K69">
        <v>17</v>
      </c>
      <c r="L69">
        <v>23</v>
      </c>
      <c r="M69">
        <v>6</v>
      </c>
      <c r="N69" t="str">
        <f t="shared" si="1"/>
        <v>Millcreek</v>
      </c>
    </row>
    <row r="70" spans="1:14" x14ac:dyDescent="0.25">
      <c r="A70">
        <v>74</v>
      </c>
      <c r="B70">
        <v>74</v>
      </c>
      <c r="C70" t="s">
        <v>82</v>
      </c>
      <c r="D70">
        <v>74.623929717730107</v>
      </c>
      <c r="E70">
        <v>2000</v>
      </c>
      <c r="F70">
        <v>2300</v>
      </c>
      <c r="G70">
        <v>300</v>
      </c>
      <c r="H70">
        <v>300</v>
      </c>
      <c r="I70">
        <v>700</v>
      </c>
      <c r="J70">
        <v>400</v>
      </c>
      <c r="K70">
        <v>30</v>
      </c>
      <c r="L70">
        <v>41</v>
      </c>
      <c r="M70">
        <v>11</v>
      </c>
      <c r="N70" t="str">
        <f t="shared" si="1"/>
        <v>Millcreek</v>
      </c>
    </row>
    <row r="71" spans="1:14" ht="60" x14ac:dyDescent="0.25">
      <c r="A71">
        <v>75</v>
      </c>
      <c r="B71">
        <v>75</v>
      </c>
      <c r="C71" s="1" t="s">
        <v>83</v>
      </c>
      <c r="D71">
        <v>0.771605251672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6</v>
      </c>
      <c r="L71">
        <v>29</v>
      </c>
      <c r="M71">
        <v>23</v>
      </c>
      <c r="N71" t="str">
        <f t="shared" si="1"/>
        <v>Millcreek</v>
      </c>
    </row>
    <row r="72" spans="1:14" x14ac:dyDescent="0.25">
      <c r="A72">
        <v>76</v>
      </c>
      <c r="B72">
        <v>76</v>
      </c>
      <c r="C72" t="s">
        <v>84</v>
      </c>
      <c r="D72">
        <v>14.428395068879</v>
      </c>
      <c r="E72">
        <v>400</v>
      </c>
      <c r="F72">
        <v>400</v>
      </c>
      <c r="G72">
        <v>0</v>
      </c>
      <c r="H72">
        <v>0</v>
      </c>
      <c r="I72">
        <v>200</v>
      </c>
      <c r="J72">
        <v>200</v>
      </c>
      <c r="K72">
        <v>31</v>
      </c>
      <c r="L72">
        <v>44</v>
      </c>
      <c r="M72">
        <v>13</v>
      </c>
      <c r="N72" t="str">
        <f t="shared" si="1"/>
        <v>Millcreek</v>
      </c>
    </row>
    <row r="73" spans="1:14" x14ac:dyDescent="0.25">
      <c r="A73">
        <v>77</v>
      </c>
      <c r="B73">
        <v>77</v>
      </c>
      <c r="C73" t="s">
        <v>85</v>
      </c>
      <c r="D73">
        <v>78.377722792056502</v>
      </c>
      <c r="E73">
        <v>1400</v>
      </c>
      <c r="F73">
        <v>1900</v>
      </c>
      <c r="G73">
        <v>500</v>
      </c>
      <c r="H73">
        <v>0</v>
      </c>
      <c r="I73">
        <v>800</v>
      </c>
      <c r="J73">
        <v>800</v>
      </c>
      <c r="K73">
        <v>18</v>
      </c>
      <c r="L73">
        <v>34</v>
      </c>
      <c r="M73">
        <v>16</v>
      </c>
      <c r="N73" t="str">
        <f t="shared" si="1"/>
        <v>Millcreek</v>
      </c>
    </row>
    <row r="74" spans="1:14" x14ac:dyDescent="0.25">
      <c r="A74">
        <v>79</v>
      </c>
      <c r="B74">
        <v>79</v>
      </c>
      <c r="C74" t="s">
        <v>86</v>
      </c>
      <c r="D74">
        <v>17.3056169054374</v>
      </c>
      <c r="E74">
        <v>0</v>
      </c>
      <c r="F74">
        <v>200</v>
      </c>
      <c r="G74">
        <v>200</v>
      </c>
      <c r="H74">
        <v>100</v>
      </c>
      <c r="I74">
        <v>200</v>
      </c>
      <c r="J74">
        <v>100</v>
      </c>
      <c r="K74">
        <v>7</v>
      </c>
      <c r="L74">
        <v>24</v>
      </c>
      <c r="M74">
        <v>17</v>
      </c>
      <c r="N74" t="str">
        <f t="shared" si="1"/>
        <v>Murray</v>
      </c>
    </row>
    <row r="75" spans="1:14" ht="60" x14ac:dyDescent="0.25">
      <c r="A75">
        <v>80</v>
      </c>
      <c r="B75">
        <v>80</v>
      </c>
      <c r="C75" s="1" t="s">
        <v>87</v>
      </c>
      <c r="D75">
        <v>66.216952828703199</v>
      </c>
      <c r="E75">
        <v>400</v>
      </c>
      <c r="F75">
        <v>800</v>
      </c>
      <c r="G75">
        <v>400</v>
      </c>
      <c r="H75">
        <v>100</v>
      </c>
      <c r="I75">
        <v>700</v>
      </c>
      <c r="J75">
        <v>600</v>
      </c>
      <c r="K75">
        <v>8</v>
      </c>
      <c r="L75">
        <v>22</v>
      </c>
      <c r="M75">
        <v>14</v>
      </c>
      <c r="N75" t="str">
        <f t="shared" si="1"/>
        <v>Murray</v>
      </c>
    </row>
    <row r="76" spans="1:14" x14ac:dyDescent="0.25">
      <c r="A76">
        <v>81</v>
      </c>
      <c r="B76">
        <v>81</v>
      </c>
      <c r="C76" t="s">
        <v>88</v>
      </c>
      <c r="D76">
        <v>1.0813854314285101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56</v>
      </c>
      <c r="M76">
        <v>56</v>
      </c>
      <c r="N76" t="str">
        <f t="shared" si="1"/>
        <v>Murray</v>
      </c>
    </row>
    <row r="77" spans="1:14" x14ac:dyDescent="0.25">
      <c r="A77">
        <v>82</v>
      </c>
      <c r="B77">
        <v>82</v>
      </c>
      <c r="C77" t="s">
        <v>89</v>
      </c>
      <c r="D77">
        <v>496.32982207321402</v>
      </c>
      <c r="E77">
        <v>16900</v>
      </c>
      <c r="F77">
        <v>30000</v>
      </c>
      <c r="G77">
        <v>13100</v>
      </c>
      <c r="H77">
        <v>700</v>
      </c>
      <c r="I77">
        <v>7900</v>
      </c>
      <c r="J77">
        <v>7200</v>
      </c>
      <c r="K77">
        <v>35</v>
      </c>
      <c r="L77">
        <v>76</v>
      </c>
      <c r="M77">
        <v>41</v>
      </c>
      <c r="N77" t="str">
        <f t="shared" si="1"/>
        <v>Murray</v>
      </c>
    </row>
    <row r="78" spans="1:14" x14ac:dyDescent="0.25">
      <c r="A78">
        <v>83</v>
      </c>
      <c r="B78">
        <v>83</v>
      </c>
      <c r="C78" t="s">
        <v>90</v>
      </c>
      <c r="D78">
        <v>1.17162098002133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4</v>
      </c>
      <c r="L78">
        <v>34</v>
      </c>
      <c r="M78">
        <v>30</v>
      </c>
      <c r="N78" t="str">
        <f t="shared" si="1"/>
        <v>Murray</v>
      </c>
    </row>
    <row r="79" spans="1:14" ht="60" x14ac:dyDescent="0.25">
      <c r="A79">
        <v>84</v>
      </c>
      <c r="B79">
        <v>84</v>
      </c>
      <c r="C79" s="1" t="s">
        <v>91</v>
      </c>
      <c r="D79">
        <v>83.671887432290205</v>
      </c>
      <c r="E79">
        <v>300</v>
      </c>
      <c r="F79">
        <v>1200</v>
      </c>
      <c r="G79">
        <v>900</v>
      </c>
      <c r="H79">
        <v>500</v>
      </c>
      <c r="I79">
        <v>1700</v>
      </c>
      <c r="J79">
        <v>1200</v>
      </c>
      <c r="K79">
        <v>10</v>
      </c>
      <c r="L79">
        <v>35</v>
      </c>
      <c r="M79">
        <v>25</v>
      </c>
      <c r="N79" t="str">
        <f t="shared" si="1"/>
        <v>Murray</v>
      </c>
    </row>
    <row r="80" spans="1:14" x14ac:dyDescent="0.25">
      <c r="A80">
        <v>85</v>
      </c>
      <c r="B80">
        <v>85</v>
      </c>
      <c r="C80" t="s">
        <v>92</v>
      </c>
      <c r="D80">
        <v>77.811134499002407</v>
      </c>
      <c r="E80">
        <v>1200</v>
      </c>
      <c r="F80">
        <v>1700</v>
      </c>
      <c r="G80">
        <v>500</v>
      </c>
      <c r="H80">
        <v>200</v>
      </c>
      <c r="I80">
        <v>700</v>
      </c>
      <c r="J80">
        <v>500</v>
      </c>
      <c r="K80">
        <v>18</v>
      </c>
      <c r="L80">
        <v>30</v>
      </c>
      <c r="M80">
        <v>12</v>
      </c>
      <c r="N80" t="str">
        <f t="shared" si="1"/>
        <v>Murray</v>
      </c>
    </row>
    <row r="81" spans="1:14" x14ac:dyDescent="0.25">
      <c r="A81">
        <v>86</v>
      </c>
      <c r="B81">
        <v>86</v>
      </c>
      <c r="C81" t="s">
        <v>93</v>
      </c>
      <c r="D81">
        <v>0.37784364524117697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16</v>
      </c>
      <c r="L81">
        <v>32</v>
      </c>
      <c r="M81">
        <v>16</v>
      </c>
      <c r="N81" t="str">
        <f t="shared" si="1"/>
        <v>Murray</v>
      </c>
    </row>
    <row r="82" spans="1:14" x14ac:dyDescent="0.25">
      <c r="A82">
        <v>87</v>
      </c>
      <c r="B82">
        <v>87</v>
      </c>
      <c r="C82" t="s">
        <v>94</v>
      </c>
      <c r="D82">
        <v>20.708745329167701</v>
      </c>
      <c r="E82">
        <v>0</v>
      </c>
      <c r="F82">
        <v>200</v>
      </c>
      <c r="G82">
        <v>200</v>
      </c>
      <c r="H82">
        <v>0</v>
      </c>
      <c r="I82">
        <v>100</v>
      </c>
      <c r="J82">
        <v>100</v>
      </c>
      <c r="K82">
        <v>3</v>
      </c>
      <c r="L82">
        <v>16</v>
      </c>
      <c r="M82">
        <v>13</v>
      </c>
      <c r="N82" t="str">
        <f t="shared" si="1"/>
        <v>North Ogden</v>
      </c>
    </row>
    <row r="83" spans="1:14" x14ac:dyDescent="0.25">
      <c r="A83">
        <v>88</v>
      </c>
      <c r="B83">
        <v>88</v>
      </c>
      <c r="C83" t="s">
        <v>95</v>
      </c>
      <c r="D83">
        <v>39.251239009762202</v>
      </c>
      <c r="E83">
        <v>400</v>
      </c>
      <c r="F83">
        <v>700</v>
      </c>
      <c r="G83">
        <v>300</v>
      </c>
      <c r="H83">
        <v>0</v>
      </c>
      <c r="I83">
        <v>300</v>
      </c>
      <c r="J83">
        <v>300</v>
      </c>
      <c r="K83">
        <v>11</v>
      </c>
      <c r="L83">
        <v>27</v>
      </c>
      <c r="M83">
        <v>16</v>
      </c>
      <c r="N83" t="str">
        <f t="shared" si="1"/>
        <v>North Ogden</v>
      </c>
    </row>
    <row r="84" spans="1:14" x14ac:dyDescent="0.25">
      <c r="A84">
        <v>89</v>
      </c>
      <c r="B84">
        <v>89</v>
      </c>
      <c r="C84" t="s">
        <v>96</v>
      </c>
      <c r="D84">
        <v>22.935827803781301</v>
      </c>
      <c r="E84">
        <v>300</v>
      </c>
      <c r="F84">
        <v>400</v>
      </c>
      <c r="G84">
        <v>100</v>
      </c>
      <c r="H84">
        <v>0</v>
      </c>
      <c r="I84">
        <v>100</v>
      </c>
      <c r="J84">
        <v>100</v>
      </c>
      <c r="K84">
        <v>14</v>
      </c>
      <c r="L84">
        <v>24</v>
      </c>
      <c r="M84">
        <v>10</v>
      </c>
      <c r="N84" t="str">
        <f t="shared" si="1"/>
        <v>North Ogden</v>
      </c>
    </row>
    <row r="85" spans="1:14" x14ac:dyDescent="0.25">
      <c r="A85">
        <v>90</v>
      </c>
      <c r="B85">
        <v>90</v>
      </c>
      <c r="C85" t="s">
        <v>97</v>
      </c>
      <c r="D85">
        <v>25.004023845387099</v>
      </c>
      <c r="E85">
        <v>400</v>
      </c>
      <c r="F85">
        <v>500</v>
      </c>
      <c r="G85">
        <v>100</v>
      </c>
      <c r="H85">
        <v>0</v>
      </c>
      <c r="I85">
        <v>100</v>
      </c>
      <c r="J85">
        <v>100</v>
      </c>
      <c r="K85">
        <v>16</v>
      </c>
      <c r="L85">
        <v>24</v>
      </c>
      <c r="M85">
        <v>8</v>
      </c>
      <c r="N85" t="str">
        <f t="shared" si="1"/>
        <v>North Ogden</v>
      </c>
    </row>
    <row r="86" spans="1:14" x14ac:dyDescent="0.25">
      <c r="A86">
        <v>91</v>
      </c>
      <c r="B86">
        <v>91</v>
      </c>
      <c r="C86" t="s">
        <v>98</v>
      </c>
      <c r="D86">
        <v>37.868505306289698</v>
      </c>
      <c r="E86">
        <v>0</v>
      </c>
      <c r="F86">
        <v>300</v>
      </c>
      <c r="G86">
        <v>300</v>
      </c>
      <c r="H86">
        <v>0</v>
      </c>
      <c r="I86">
        <v>300</v>
      </c>
      <c r="J86">
        <v>300</v>
      </c>
      <c r="K86">
        <v>1</v>
      </c>
      <c r="L86">
        <v>18</v>
      </c>
      <c r="M86">
        <v>17</v>
      </c>
      <c r="N86" t="str">
        <f t="shared" si="1"/>
        <v>North Ogden</v>
      </c>
    </row>
    <row r="87" spans="1:14" x14ac:dyDescent="0.25">
      <c r="A87">
        <v>92</v>
      </c>
      <c r="B87">
        <v>92</v>
      </c>
      <c r="C87" t="s">
        <v>99</v>
      </c>
      <c r="D87">
        <v>16.960363466059398</v>
      </c>
      <c r="E87">
        <v>700</v>
      </c>
      <c r="F87">
        <v>800</v>
      </c>
      <c r="G87">
        <v>100</v>
      </c>
      <c r="H87">
        <v>0</v>
      </c>
      <c r="I87">
        <v>100</v>
      </c>
      <c r="J87">
        <v>100</v>
      </c>
      <c r="K87">
        <v>44</v>
      </c>
      <c r="L87">
        <v>50</v>
      </c>
      <c r="M87">
        <v>6</v>
      </c>
      <c r="N87" t="str">
        <f t="shared" si="1"/>
        <v>North Salt Lake</v>
      </c>
    </row>
    <row r="88" spans="1:14" x14ac:dyDescent="0.25">
      <c r="A88">
        <v>93</v>
      </c>
      <c r="B88">
        <v>93</v>
      </c>
      <c r="C88" t="s">
        <v>100</v>
      </c>
      <c r="D88">
        <v>204.213750253618</v>
      </c>
      <c r="E88">
        <v>900</v>
      </c>
      <c r="F88">
        <v>2700</v>
      </c>
      <c r="G88">
        <v>1800</v>
      </c>
      <c r="H88">
        <v>500</v>
      </c>
      <c r="I88">
        <v>2300</v>
      </c>
      <c r="J88">
        <v>1800</v>
      </c>
      <c r="K88">
        <v>7</v>
      </c>
      <c r="L88">
        <v>24</v>
      </c>
      <c r="M88">
        <v>17</v>
      </c>
      <c r="N88" t="str">
        <f t="shared" si="1"/>
        <v>North Salt Lake</v>
      </c>
    </row>
    <row r="89" spans="1:14" x14ac:dyDescent="0.25">
      <c r="A89">
        <v>94</v>
      </c>
      <c r="B89">
        <v>94</v>
      </c>
      <c r="C89" t="s">
        <v>101</v>
      </c>
      <c r="D89">
        <v>261.868678378818</v>
      </c>
      <c r="E89">
        <v>2600</v>
      </c>
      <c r="F89">
        <v>3800</v>
      </c>
      <c r="G89">
        <v>1200</v>
      </c>
      <c r="H89">
        <v>1000</v>
      </c>
      <c r="I89">
        <v>1900</v>
      </c>
      <c r="J89">
        <v>900</v>
      </c>
      <c r="K89">
        <v>14</v>
      </c>
      <c r="L89">
        <v>22</v>
      </c>
      <c r="M89">
        <v>8</v>
      </c>
      <c r="N89" t="str">
        <f t="shared" si="1"/>
        <v>Ogden</v>
      </c>
    </row>
    <row r="90" spans="1:14" x14ac:dyDescent="0.25">
      <c r="A90">
        <v>95</v>
      </c>
      <c r="B90">
        <v>95</v>
      </c>
      <c r="C90" t="s">
        <v>102</v>
      </c>
      <c r="D90">
        <v>6.3027228857062099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3</v>
      </c>
      <c r="L90">
        <v>13</v>
      </c>
      <c r="M90">
        <v>10</v>
      </c>
      <c r="N90" t="str">
        <f t="shared" si="1"/>
        <v>Ogden</v>
      </c>
    </row>
    <row r="91" spans="1:14" x14ac:dyDescent="0.25">
      <c r="A91">
        <v>96</v>
      </c>
      <c r="B91">
        <v>96</v>
      </c>
      <c r="C91" t="s">
        <v>103</v>
      </c>
      <c r="D91">
        <v>28.083055223246799</v>
      </c>
      <c r="E91">
        <v>100</v>
      </c>
      <c r="F91">
        <v>200</v>
      </c>
      <c r="G91">
        <v>100</v>
      </c>
      <c r="H91">
        <v>200</v>
      </c>
      <c r="I91">
        <v>300</v>
      </c>
      <c r="J91">
        <v>100</v>
      </c>
      <c r="K91">
        <v>9</v>
      </c>
      <c r="L91">
        <v>20</v>
      </c>
      <c r="M91">
        <v>11</v>
      </c>
      <c r="N91" t="str">
        <f t="shared" si="1"/>
        <v>Ogden</v>
      </c>
    </row>
    <row r="92" spans="1:14" x14ac:dyDescent="0.25">
      <c r="A92">
        <v>97</v>
      </c>
      <c r="B92">
        <v>97</v>
      </c>
      <c r="C92" t="s">
        <v>104</v>
      </c>
      <c r="D92">
        <v>277.68940283002797</v>
      </c>
      <c r="E92">
        <v>3300</v>
      </c>
      <c r="F92">
        <v>4900</v>
      </c>
      <c r="G92">
        <v>1600</v>
      </c>
      <c r="H92">
        <v>400</v>
      </c>
      <c r="I92">
        <v>1800</v>
      </c>
      <c r="J92">
        <v>1400</v>
      </c>
      <c r="K92">
        <v>13</v>
      </c>
      <c r="L92">
        <v>24</v>
      </c>
      <c r="M92">
        <v>11</v>
      </c>
      <c r="N92" t="str">
        <f t="shared" si="1"/>
        <v>Ogden</v>
      </c>
    </row>
    <row r="93" spans="1:14" x14ac:dyDescent="0.25">
      <c r="A93">
        <v>98</v>
      </c>
      <c r="B93">
        <v>98</v>
      </c>
      <c r="C93" t="s">
        <v>105</v>
      </c>
      <c r="D93">
        <v>53.542944855675401</v>
      </c>
      <c r="E93">
        <v>200</v>
      </c>
      <c r="F93">
        <v>500</v>
      </c>
      <c r="G93">
        <v>300</v>
      </c>
      <c r="H93">
        <v>400</v>
      </c>
      <c r="I93">
        <v>500</v>
      </c>
      <c r="J93">
        <v>100</v>
      </c>
      <c r="K93">
        <v>11</v>
      </c>
      <c r="L93">
        <v>20</v>
      </c>
      <c r="M93">
        <v>9</v>
      </c>
      <c r="N93" t="str">
        <f t="shared" si="1"/>
        <v>Ogden</v>
      </c>
    </row>
    <row r="94" spans="1:14" x14ac:dyDescent="0.25">
      <c r="A94">
        <v>99</v>
      </c>
      <c r="B94">
        <v>99</v>
      </c>
      <c r="C94" t="s">
        <v>106</v>
      </c>
      <c r="D94">
        <v>1740.2246826384301</v>
      </c>
      <c r="E94">
        <v>18600</v>
      </c>
      <c r="F94">
        <v>45100</v>
      </c>
      <c r="G94">
        <v>26500</v>
      </c>
      <c r="H94">
        <v>3300</v>
      </c>
      <c r="I94">
        <v>16100</v>
      </c>
      <c r="J94">
        <v>12800</v>
      </c>
      <c r="K94">
        <v>13</v>
      </c>
      <c r="L94">
        <v>35</v>
      </c>
      <c r="M94">
        <v>22</v>
      </c>
      <c r="N94" t="str">
        <f t="shared" si="1"/>
        <v>Ogden</v>
      </c>
    </row>
    <row r="95" spans="1:14" x14ac:dyDescent="0.25">
      <c r="A95">
        <v>100</v>
      </c>
      <c r="B95">
        <v>100</v>
      </c>
      <c r="C95" t="s">
        <v>107</v>
      </c>
      <c r="D95">
        <v>156.70504702880501</v>
      </c>
      <c r="E95">
        <v>4500</v>
      </c>
      <c r="F95">
        <v>4700</v>
      </c>
      <c r="G95">
        <v>200</v>
      </c>
      <c r="H95">
        <v>600</v>
      </c>
      <c r="I95">
        <v>800</v>
      </c>
      <c r="J95">
        <v>200</v>
      </c>
      <c r="K95">
        <v>32</v>
      </c>
      <c r="L95">
        <v>35</v>
      </c>
      <c r="M95">
        <v>3</v>
      </c>
      <c r="N95" t="str">
        <f t="shared" si="1"/>
        <v>Ogden</v>
      </c>
    </row>
    <row r="96" spans="1:14" x14ac:dyDescent="0.25">
      <c r="A96">
        <v>101</v>
      </c>
      <c r="B96">
        <v>101</v>
      </c>
      <c r="C96" t="s">
        <v>108</v>
      </c>
      <c r="D96">
        <v>79.273924389175093</v>
      </c>
      <c r="E96">
        <v>200</v>
      </c>
      <c r="F96">
        <v>900</v>
      </c>
      <c r="G96">
        <v>700</v>
      </c>
      <c r="H96">
        <v>0</v>
      </c>
      <c r="I96">
        <v>700</v>
      </c>
      <c r="J96">
        <v>700</v>
      </c>
      <c r="K96">
        <v>2</v>
      </c>
      <c r="L96">
        <v>21</v>
      </c>
      <c r="M96">
        <v>19</v>
      </c>
      <c r="N96" t="str">
        <f t="shared" si="1"/>
        <v>Ogden</v>
      </c>
    </row>
    <row r="97" spans="1:14" x14ac:dyDescent="0.25">
      <c r="A97">
        <v>102</v>
      </c>
      <c r="B97">
        <v>102</v>
      </c>
      <c r="C97" t="s">
        <v>109</v>
      </c>
      <c r="D97">
        <v>111.992458779129</v>
      </c>
      <c r="E97">
        <v>1300</v>
      </c>
      <c r="F97">
        <v>2200</v>
      </c>
      <c r="G97">
        <v>900</v>
      </c>
      <c r="H97">
        <v>200</v>
      </c>
      <c r="I97">
        <v>1000</v>
      </c>
      <c r="J97">
        <v>800</v>
      </c>
      <c r="K97">
        <v>13</v>
      </c>
      <c r="L97">
        <v>29</v>
      </c>
      <c r="M97">
        <v>16</v>
      </c>
      <c r="N97" t="str">
        <f t="shared" si="1"/>
        <v>Ogden</v>
      </c>
    </row>
    <row r="98" spans="1:14" x14ac:dyDescent="0.25">
      <c r="A98">
        <v>103</v>
      </c>
      <c r="B98">
        <v>103</v>
      </c>
      <c r="C98" t="s">
        <v>110</v>
      </c>
      <c r="D98">
        <v>125.808921277019</v>
      </c>
      <c r="E98">
        <v>600</v>
      </c>
      <c r="F98">
        <v>900</v>
      </c>
      <c r="G98">
        <v>300</v>
      </c>
      <c r="H98">
        <v>700</v>
      </c>
      <c r="I98">
        <v>1000</v>
      </c>
      <c r="J98">
        <v>300</v>
      </c>
      <c r="K98">
        <v>10</v>
      </c>
      <c r="L98">
        <v>15</v>
      </c>
      <c r="M98">
        <v>5</v>
      </c>
      <c r="N98" t="str">
        <f t="shared" si="1"/>
        <v>Orem</v>
      </c>
    </row>
    <row r="99" spans="1:14" x14ac:dyDescent="0.25">
      <c r="A99">
        <v>104</v>
      </c>
      <c r="B99">
        <v>104</v>
      </c>
      <c r="C99" t="s">
        <v>111</v>
      </c>
      <c r="D99">
        <v>154.54494231982699</v>
      </c>
      <c r="E99">
        <v>2700</v>
      </c>
      <c r="F99">
        <v>3400</v>
      </c>
      <c r="G99">
        <v>700</v>
      </c>
      <c r="H99">
        <v>600</v>
      </c>
      <c r="I99">
        <v>1300</v>
      </c>
      <c r="J99">
        <v>700</v>
      </c>
      <c r="K99">
        <v>21</v>
      </c>
      <c r="L99">
        <v>30</v>
      </c>
      <c r="M99">
        <v>9</v>
      </c>
      <c r="N99" t="str">
        <f t="shared" si="1"/>
        <v>Orem</v>
      </c>
    </row>
    <row r="100" spans="1:14" x14ac:dyDescent="0.25">
      <c r="A100">
        <v>105</v>
      </c>
      <c r="B100">
        <v>105</v>
      </c>
      <c r="C100" t="s">
        <v>112</v>
      </c>
      <c r="D100" s="2">
        <v>207.27291086495899</v>
      </c>
      <c r="E100">
        <v>4100</v>
      </c>
      <c r="F100">
        <v>4800</v>
      </c>
      <c r="G100">
        <v>700</v>
      </c>
      <c r="H100">
        <v>700</v>
      </c>
      <c r="I100">
        <v>1300</v>
      </c>
      <c r="J100">
        <v>600</v>
      </c>
      <c r="K100">
        <v>23</v>
      </c>
      <c r="L100">
        <v>29</v>
      </c>
      <c r="M100">
        <v>6</v>
      </c>
      <c r="N100" t="str">
        <f t="shared" si="1"/>
        <v>Orem</v>
      </c>
    </row>
    <row r="101" spans="1:14" x14ac:dyDescent="0.25">
      <c r="A101">
        <v>106</v>
      </c>
      <c r="B101">
        <v>106</v>
      </c>
      <c r="C101" t="s">
        <v>113</v>
      </c>
      <c r="D101" s="2">
        <v>128.067581899587</v>
      </c>
      <c r="E101">
        <v>900</v>
      </c>
      <c r="F101">
        <v>1900</v>
      </c>
      <c r="G101">
        <v>1000</v>
      </c>
      <c r="H101">
        <v>100</v>
      </c>
      <c r="I101">
        <v>1300</v>
      </c>
      <c r="J101">
        <v>1200</v>
      </c>
      <c r="K101">
        <v>7</v>
      </c>
      <c r="L101">
        <v>25</v>
      </c>
      <c r="M101">
        <v>18</v>
      </c>
      <c r="N101" t="str">
        <f t="shared" si="1"/>
        <v>Orem</v>
      </c>
    </row>
    <row r="102" spans="1:14" x14ac:dyDescent="0.25">
      <c r="A102">
        <v>107</v>
      </c>
      <c r="B102">
        <v>107</v>
      </c>
      <c r="C102" t="s">
        <v>114</v>
      </c>
      <c r="D102" s="2">
        <v>577.74361517663897</v>
      </c>
      <c r="E102">
        <v>14600</v>
      </c>
      <c r="F102">
        <v>20700</v>
      </c>
      <c r="G102">
        <v>6100</v>
      </c>
      <c r="H102">
        <v>1500</v>
      </c>
      <c r="I102">
        <v>4600</v>
      </c>
      <c r="J102">
        <v>3100</v>
      </c>
      <c r="K102">
        <v>28</v>
      </c>
      <c r="L102">
        <v>44</v>
      </c>
      <c r="M102">
        <v>16</v>
      </c>
      <c r="N102" t="str">
        <f t="shared" si="1"/>
        <v>Orem</v>
      </c>
    </row>
    <row r="103" spans="1:14" x14ac:dyDescent="0.25">
      <c r="A103">
        <v>108</v>
      </c>
      <c r="B103">
        <v>108</v>
      </c>
      <c r="C103" t="s">
        <v>115</v>
      </c>
      <c r="D103" s="2">
        <v>14.599112961006201</v>
      </c>
      <c r="E103">
        <v>0</v>
      </c>
      <c r="F103">
        <v>200</v>
      </c>
      <c r="G103">
        <v>200</v>
      </c>
      <c r="H103">
        <v>0</v>
      </c>
      <c r="I103">
        <v>200</v>
      </c>
      <c r="J103">
        <v>200</v>
      </c>
      <c r="K103">
        <v>2</v>
      </c>
      <c r="L103">
        <v>27</v>
      </c>
      <c r="M103">
        <v>25</v>
      </c>
      <c r="N103" t="str">
        <f t="shared" si="1"/>
        <v>Orem</v>
      </c>
    </row>
    <row r="104" spans="1:14" x14ac:dyDescent="0.25">
      <c r="A104">
        <v>111</v>
      </c>
      <c r="B104">
        <v>111</v>
      </c>
      <c r="C104" t="s">
        <v>116</v>
      </c>
      <c r="D104" s="2">
        <v>204.37619184520901</v>
      </c>
      <c r="E104">
        <v>1900</v>
      </c>
      <c r="F104">
        <v>4400</v>
      </c>
      <c r="G104">
        <v>2500</v>
      </c>
      <c r="H104">
        <v>200</v>
      </c>
      <c r="I104">
        <v>2400</v>
      </c>
      <c r="J104">
        <v>2200</v>
      </c>
      <c r="K104">
        <v>10</v>
      </c>
      <c r="L104">
        <v>33</v>
      </c>
      <c r="M104">
        <v>23</v>
      </c>
      <c r="N104" t="str">
        <f t="shared" si="1"/>
        <v>Payson</v>
      </c>
    </row>
    <row r="105" spans="1:14" x14ac:dyDescent="0.25">
      <c r="A105">
        <v>112</v>
      </c>
      <c r="B105">
        <v>112</v>
      </c>
      <c r="C105" t="s">
        <v>117</v>
      </c>
      <c r="D105" s="2">
        <v>138.150078911104</v>
      </c>
      <c r="E105">
        <v>700</v>
      </c>
      <c r="F105">
        <v>3400</v>
      </c>
      <c r="G105">
        <v>2700</v>
      </c>
      <c r="H105">
        <v>0</v>
      </c>
      <c r="I105">
        <v>2500</v>
      </c>
      <c r="J105">
        <v>2500</v>
      </c>
      <c r="K105">
        <v>5</v>
      </c>
      <c r="L105">
        <v>42</v>
      </c>
      <c r="M105">
        <v>37</v>
      </c>
      <c r="N105" t="str">
        <f t="shared" si="1"/>
        <v>Pleasant Grove</v>
      </c>
    </row>
    <row r="106" spans="1:14" x14ac:dyDescent="0.25">
      <c r="A106">
        <v>113</v>
      </c>
      <c r="B106">
        <v>113</v>
      </c>
      <c r="C106" t="s">
        <v>118</v>
      </c>
      <c r="D106" s="2">
        <v>32.132400989468799</v>
      </c>
      <c r="E106">
        <v>0</v>
      </c>
      <c r="F106">
        <v>400</v>
      </c>
      <c r="G106">
        <v>400</v>
      </c>
      <c r="H106">
        <v>0</v>
      </c>
      <c r="I106">
        <v>400</v>
      </c>
      <c r="J106">
        <v>400</v>
      </c>
      <c r="K106">
        <v>3</v>
      </c>
      <c r="L106">
        <v>23</v>
      </c>
      <c r="M106">
        <v>20</v>
      </c>
      <c r="N106" t="str">
        <f t="shared" si="1"/>
        <v>Pleasant View</v>
      </c>
    </row>
    <row r="107" spans="1:14" x14ac:dyDescent="0.25">
      <c r="A107">
        <v>114</v>
      </c>
      <c r="B107">
        <v>114</v>
      </c>
      <c r="C107" t="s">
        <v>119</v>
      </c>
      <c r="D107" s="2">
        <v>117.26875372211499</v>
      </c>
      <c r="E107">
        <v>0</v>
      </c>
      <c r="F107">
        <v>1200</v>
      </c>
      <c r="G107">
        <v>1200</v>
      </c>
      <c r="H107">
        <v>100</v>
      </c>
      <c r="I107">
        <v>1200</v>
      </c>
      <c r="J107">
        <v>1100</v>
      </c>
      <c r="K107">
        <v>1</v>
      </c>
      <c r="L107">
        <v>20</v>
      </c>
      <c r="M107">
        <v>19</v>
      </c>
      <c r="N107" t="str">
        <f t="shared" si="1"/>
        <v>Pleasant View</v>
      </c>
    </row>
    <row r="108" spans="1:14" x14ac:dyDescent="0.25">
      <c r="A108">
        <v>115</v>
      </c>
      <c r="B108">
        <v>115</v>
      </c>
      <c r="C108" t="s">
        <v>120</v>
      </c>
      <c r="D108" s="2">
        <v>1392.75191711466</v>
      </c>
      <c r="E108">
        <v>36500</v>
      </c>
      <c r="F108">
        <v>55800</v>
      </c>
      <c r="G108">
        <v>19300</v>
      </c>
      <c r="H108">
        <v>10300</v>
      </c>
      <c r="I108">
        <v>19900</v>
      </c>
      <c r="J108">
        <v>9600</v>
      </c>
      <c r="K108">
        <v>34</v>
      </c>
      <c r="L108">
        <v>54</v>
      </c>
      <c r="M108">
        <v>20</v>
      </c>
      <c r="N108" t="str">
        <f t="shared" si="1"/>
        <v>Provo</v>
      </c>
    </row>
    <row r="109" spans="1:14" x14ac:dyDescent="0.25">
      <c r="A109">
        <v>116</v>
      </c>
      <c r="B109">
        <v>116</v>
      </c>
      <c r="C109" t="s">
        <v>121</v>
      </c>
      <c r="D109" s="2">
        <v>301.07501099067298</v>
      </c>
      <c r="E109">
        <v>3200</v>
      </c>
      <c r="F109">
        <v>4000</v>
      </c>
      <c r="G109">
        <v>800</v>
      </c>
      <c r="H109">
        <v>2000</v>
      </c>
      <c r="I109">
        <v>2800</v>
      </c>
      <c r="J109">
        <v>800</v>
      </c>
      <c r="K109">
        <v>17</v>
      </c>
      <c r="L109">
        <v>23</v>
      </c>
      <c r="M109">
        <v>6</v>
      </c>
      <c r="N109" t="str">
        <f t="shared" si="1"/>
        <v>Provo</v>
      </c>
    </row>
    <row r="110" spans="1:14" x14ac:dyDescent="0.25">
      <c r="A110">
        <v>117</v>
      </c>
      <c r="B110">
        <v>117</v>
      </c>
      <c r="C110" t="s">
        <v>122</v>
      </c>
      <c r="D110" s="2">
        <v>46.845718982176699</v>
      </c>
      <c r="E110">
        <v>300</v>
      </c>
      <c r="F110">
        <v>500</v>
      </c>
      <c r="G110">
        <v>200</v>
      </c>
      <c r="H110">
        <v>200</v>
      </c>
      <c r="I110">
        <v>500</v>
      </c>
      <c r="J110">
        <v>300</v>
      </c>
      <c r="K110">
        <v>12</v>
      </c>
      <c r="L110">
        <v>20</v>
      </c>
      <c r="M110">
        <v>8</v>
      </c>
      <c r="N110" t="str">
        <f t="shared" si="1"/>
        <v>Provo</v>
      </c>
    </row>
    <row r="111" spans="1:14" x14ac:dyDescent="0.25">
      <c r="A111">
        <v>118</v>
      </c>
      <c r="B111">
        <v>118</v>
      </c>
      <c r="C111" t="s">
        <v>123</v>
      </c>
      <c r="D111" s="2">
        <v>92.015484220972695</v>
      </c>
      <c r="E111">
        <v>1100</v>
      </c>
      <c r="F111">
        <v>3600</v>
      </c>
      <c r="G111">
        <v>2500</v>
      </c>
      <c r="H111">
        <v>0</v>
      </c>
      <c r="I111">
        <v>1300</v>
      </c>
      <c r="J111">
        <v>1300</v>
      </c>
      <c r="K111">
        <v>13</v>
      </c>
      <c r="L111">
        <v>53</v>
      </c>
      <c r="M111">
        <v>40</v>
      </c>
      <c r="N111" t="str">
        <f t="shared" si="1"/>
        <v>Riverdale</v>
      </c>
    </row>
    <row r="112" spans="1:14" x14ac:dyDescent="0.25">
      <c r="A112">
        <v>119</v>
      </c>
      <c r="B112">
        <v>119</v>
      </c>
      <c r="C112" t="s">
        <v>124</v>
      </c>
      <c r="D112" s="2">
        <v>380.82414413981297</v>
      </c>
      <c r="E112">
        <v>2300</v>
      </c>
      <c r="F112">
        <v>4300</v>
      </c>
      <c r="G112">
        <v>2000</v>
      </c>
      <c r="H112">
        <v>400</v>
      </c>
      <c r="I112">
        <v>2200</v>
      </c>
      <c r="J112">
        <v>1800</v>
      </c>
      <c r="K112">
        <v>7</v>
      </c>
      <c r="L112">
        <v>17</v>
      </c>
      <c r="M112">
        <v>10</v>
      </c>
      <c r="N112" t="str">
        <f t="shared" si="1"/>
        <v>Riverdale</v>
      </c>
    </row>
    <row r="113" spans="1:14" x14ac:dyDescent="0.25">
      <c r="A113">
        <v>120</v>
      </c>
      <c r="B113">
        <v>120</v>
      </c>
      <c r="C113" t="s">
        <v>125</v>
      </c>
      <c r="D113" s="2">
        <v>149.737274532485</v>
      </c>
      <c r="E113">
        <v>2200</v>
      </c>
      <c r="F113">
        <v>3700</v>
      </c>
      <c r="G113">
        <v>1500</v>
      </c>
      <c r="H113">
        <v>0</v>
      </c>
      <c r="I113">
        <v>1400</v>
      </c>
      <c r="J113">
        <v>1400</v>
      </c>
      <c r="K113">
        <v>15</v>
      </c>
      <c r="L113">
        <v>34</v>
      </c>
      <c r="M113">
        <v>19</v>
      </c>
      <c r="N113" t="str">
        <f t="shared" si="1"/>
        <v>Riverdale</v>
      </c>
    </row>
    <row r="114" spans="1:14" x14ac:dyDescent="0.25">
      <c r="A114">
        <v>121</v>
      </c>
      <c r="B114">
        <v>121</v>
      </c>
      <c r="C114" t="s">
        <v>126</v>
      </c>
      <c r="D114" s="2">
        <v>206.18128207572499</v>
      </c>
      <c r="E114">
        <v>1800</v>
      </c>
      <c r="F114">
        <v>3300</v>
      </c>
      <c r="G114">
        <v>1500</v>
      </c>
      <c r="H114">
        <v>300</v>
      </c>
      <c r="I114">
        <v>1700</v>
      </c>
      <c r="J114">
        <v>1400</v>
      </c>
      <c r="K114">
        <v>10</v>
      </c>
      <c r="L114">
        <v>24</v>
      </c>
      <c r="M114">
        <v>14</v>
      </c>
      <c r="N114" t="str">
        <f t="shared" si="1"/>
        <v>Riverton</v>
      </c>
    </row>
    <row r="115" spans="1:14" x14ac:dyDescent="0.25">
      <c r="A115">
        <v>122</v>
      </c>
      <c r="B115">
        <v>122</v>
      </c>
      <c r="C115" t="s">
        <v>127</v>
      </c>
      <c r="D115" s="2">
        <v>80.487255073310806</v>
      </c>
      <c r="E115">
        <v>400</v>
      </c>
      <c r="F115">
        <v>400</v>
      </c>
      <c r="G115">
        <v>0</v>
      </c>
      <c r="H115">
        <v>400</v>
      </c>
      <c r="I115">
        <v>400</v>
      </c>
      <c r="J115">
        <v>0</v>
      </c>
      <c r="K115">
        <v>10</v>
      </c>
      <c r="L115">
        <v>11</v>
      </c>
      <c r="M115">
        <v>1</v>
      </c>
      <c r="N115" t="str">
        <f t="shared" si="1"/>
        <v>Riverton</v>
      </c>
    </row>
    <row r="116" spans="1:14" x14ac:dyDescent="0.25">
      <c r="A116">
        <v>123</v>
      </c>
      <c r="B116">
        <v>123</v>
      </c>
      <c r="C116" t="s">
        <v>128</v>
      </c>
      <c r="D116" s="2">
        <v>484.09608635431198</v>
      </c>
      <c r="E116">
        <v>400</v>
      </c>
      <c r="F116">
        <v>9800</v>
      </c>
      <c r="G116">
        <v>9400</v>
      </c>
      <c r="H116">
        <v>100</v>
      </c>
      <c r="I116">
        <v>8800</v>
      </c>
      <c r="J116">
        <v>8700</v>
      </c>
      <c r="K116">
        <v>1</v>
      </c>
      <c r="L116">
        <v>38</v>
      </c>
      <c r="M116">
        <v>37</v>
      </c>
      <c r="N116" t="str">
        <f t="shared" si="1"/>
        <v>Riverton</v>
      </c>
    </row>
    <row r="117" spans="1:14" x14ac:dyDescent="0.25">
      <c r="A117">
        <v>124</v>
      </c>
      <c r="B117">
        <v>124</v>
      </c>
      <c r="C117" t="s">
        <v>129</v>
      </c>
      <c r="D117" s="2">
        <v>12.9960260660828</v>
      </c>
      <c r="E117">
        <v>0</v>
      </c>
      <c r="F117">
        <v>100</v>
      </c>
      <c r="G117">
        <v>100</v>
      </c>
      <c r="H117">
        <v>0</v>
      </c>
      <c r="I117">
        <v>100</v>
      </c>
      <c r="J117">
        <v>100</v>
      </c>
      <c r="K117">
        <v>5</v>
      </c>
      <c r="L117">
        <v>19</v>
      </c>
      <c r="M117">
        <v>14</v>
      </c>
      <c r="N117" t="str">
        <f t="shared" si="1"/>
        <v>Riverton</v>
      </c>
    </row>
    <row r="118" spans="1:14" x14ac:dyDescent="0.25">
      <c r="A118">
        <v>125</v>
      </c>
      <c r="B118">
        <v>125</v>
      </c>
      <c r="C118" t="s">
        <v>130</v>
      </c>
      <c r="D118" s="2">
        <v>168.27586874516399</v>
      </c>
      <c r="E118">
        <v>600</v>
      </c>
      <c r="F118">
        <v>1100</v>
      </c>
      <c r="G118">
        <v>500</v>
      </c>
      <c r="H118">
        <v>400</v>
      </c>
      <c r="I118">
        <v>900</v>
      </c>
      <c r="J118">
        <v>500</v>
      </c>
      <c r="K118">
        <v>6</v>
      </c>
      <c r="L118">
        <v>12</v>
      </c>
      <c r="M118">
        <v>6</v>
      </c>
      <c r="N118" t="str">
        <f t="shared" si="1"/>
        <v>Roy</v>
      </c>
    </row>
    <row r="119" spans="1:14" x14ac:dyDescent="0.25">
      <c r="A119">
        <v>126</v>
      </c>
      <c r="B119">
        <v>126</v>
      </c>
      <c r="C119" t="s">
        <v>131</v>
      </c>
      <c r="D119" s="2">
        <v>23.7759455982244</v>
      </c>
      <c r="E119">
        <v>400</v>
      </c>
      <c r="F119">
        <v>500</v>
      </c>
      <c r="G119">
        <v>100</v>
      </c>
      <c r="H119">
        <v>100</v>
      </c>
      <c r="I119">
        <v>100</v>
      </c>
      <c r="J119">
        <v>0</v>
      </c>
      <c r="K119">
        <v>22</v>
      </c>
      <c r="L119">
        <v>26</v>
      </c>
      <c r="M119">
        <v>4</v>
      </c>
      <c r="N119" t="str">
        <f t="shared" si="1"/>
        <v>Roy</v>
      </c>
    </row>
    <row r="120" spans="1:14" x14ac:dyDescent="0.25">
      <c r="A120">
        <v>127</v>
      </c>
      <c r="B120">
        <v>127</v>
      </c>
      <c r="C120" t="s">
        <v>132</v>
      </c>
      <c r="D120" s="2">
        <v>144.98737750630701</v>
      </c>
      <c r="E120">
        <v>100</v>
      </c>
      <c r="F120">
        <v>600</v>
      </c>
      <c r="G120">
        <v>500</v>
      </c>
      <c r="H120">
        <v>600</v>
      </c>
      <c r="I120">
        <v>1200</v>
      </c>
      <c r="J120">
        <v>600</v>
      </c>
      <c r="K120">
        <v>4</v>
      </c>
      <c r="L120">
        <v>12</v>
      </c>
      <c r="M120">
        <v>8</v>
      </c>
      <c r="N120" t="str">
        <f t="shared" si="1"/>
        <v>Roy</v>
      </c>
    </row>
    <row r="121" spans="1:14" x14ac:dyDescent="0.25">
      <c r="A121">
        <v>128</v>
      </c>
      <c r="B121">
        <v>128</v>
      </c>
      <c r="C121" t="s">
        <v>133</v>
      </c>
      <c r="D121" s="2">
        <v>182.050438258545</v>
      </c>
      <c r="E121">
        <v>1800</v>
      </c>
      <c r="F121">
        <v>2000</v>
      </c>
      <c r="G121">
        <v>200</v>
      </c>
      <c r="H121">
        <v>400</v>
      </c>
      <c r="I121">
        <v>600</v>
      </c>
      <c r="J121">
        <v>200</v>
      </c>
      <c r="K121">
        <v>12</v>
      </c>
      <c r="L121">
        <v>15</v>
      </c>
      <c r="M121">
        <v>3</v>
      </c>
      <c r="N121" t="str">
        <f t="shared" si="1"/>
        <v>Roy</v>
      </c>
    </row>
    <row r="122" spans="1:14" x14ac:dyDescent="0.25">
      <c r="A122">
        <v>129</v>
      </c>
      <c r="B122">
        <v>129</v>
      </c>
      <c r="C122" t="s">
        <v>134</v>
      </c>
      <c r="D122" s="2">
        <v>45.086714915756403</v>
      </c>
      <c r="E122">
        <v>600</v>
      </c>
      <c r="F122">
        <v>700</v>
      </c>
      <c r="G122">
        <v>100</v>
      </c>
      <c r="H122">
        <v>0</v>
      </c>
      <c r="I122">
        <v>100</v>
      </c>
      <c r="J122">
        <v>100</v>
      </c>
      <c r="K122">
        <v>14</v>
      </c>
      <c r="L122">
        <v>17</v>
      </c>
      <c r="M122">
        <v>3</v>
      </c>
      <c r="N122" t="str">
        <f t="shared" si="1"/>
        <v>Roy</v>
      </c>
    </row>
    <row r="123" spans="1:14" x14ac:dyDescent="0.25">
      <c r="A123">
        <v>130</v>
      </c>
      <c r="B123">
        <v>130</v>
      </c>
      <c r="C123" t="s">
        <v>135</v>
      </c>
      <c r="D123" s="2">
        <v>21.278405576105399</v>
      </c>
      <c r="E123">
        <v>100</v>
      </c>
      <c r="F123">
        <v>400</v>
      </c>
      <c r="G123">
        <v>300</v>
      </c>
      <c r="H123">
        <v>0</v>
      </c>
      <c r="I123">
        <v>200</v>
      </c>
      <c r="J123">
        <v>200</v>
      </c>
      <c r="K123">
        <v>8</v>
      </c>
      <c r="L123">
        <v>28</v>
      </c>
      <c r="M123">
        <v>20</v>
      </c>
      <c r="N123" t="str">
        <f t="shared" si="1"/>
        <v>Roy</v>
      </c>
    </row>
    <row r="124" spans="1:14" x14ac:dyDescent="0.25">
      <c r="A124">
        <v>131</v>
      </c>
      <c r="B124">
        <v>131</v>
      </c>
      <c r="C124" t="s">
        <v>136</v>
      </c>
      <c r="D124" s="2">
        <v>42.036004609632201</v>
      </c>
      <c r="E124">
        <v>0</v>
      </c>
      <c r="F124">
        <v>100</v>
      </c>
      <c r="G124">
        <v>100</v>
      </c>
      <c r="H124">
        <v>200</v>
      </c>
      <c r="I124">
        <v>300</v>
      </c>
      <c r="J124">
        <v>100</v>
      </c>
      <c r="K124">
        <v>5</v>
      </c>
      <c r="L124">
        <v>9</v>
      </c>
      <c r="M124">
        <v>4</v>
      </c>
      <c r="N124" t="str">
        <f t="shared" si="1"/>
        <v>Roy</v>
      </c>
    </row>
    <row r="125" spans="1:14" x14ac:dyDescent="0.25">
      <c r="A125">
        <v>132</v>
      </c>
      <c r="B125">
        <v>132</v>
      </c>
      <c r="C125" t="s">
        <v>137</v>
      </c>
      <c r="D125" s="2">
        <v>150.075005240509</v>
      </c>
      <c r="E125">
        <v>600</v>
      </c>
      <c r="F125">
        <v>700</v>
      </c>
      <c r="G125">
        <v>100</v>
      </c>
      <c r="H125">
        <v>300</v>
      </c>
      <c r="I125">
        <v>400</v>
      </c>
      <c r="J125">
        <v>100</v>
      </c>
      <c r="K125">
        <v>6</v>
      </c>
      <c r="L125">
        <v>7</v>
      </c>
      <c r="M125">
        <v>1</v>
      </c>
      <c r="N125" t="str">
        <f t="shared" si="1"/>
        <v>Roy</v>
      </c>
    </row>
    <row r="126" spans="1:14" x14ac:dyDescent="0.25">
      <c r="A126">
        <v>133</v>
      </c>
      <c r="B126">
        <v>133</v>
      </c>
      <c r="C126" t="s">
        <v>138</v>
      </c>
      <c r="D126" s="2">
        <v>89.135965451324907</v>
      </c>
      <c r="E126">
        <v>2200</v>
      </c>
      <c r="F126">
        <v>2800</v>
      </c>
      <c r="G126">
        <v>600</v>
      </c>
      <c r="H126">
        <v>400</v>
      </c>
      <c r="I126">
        <v>1100</v>
      </c>
      <c r="J126">
        <v>700</v>
      </c>
      <c r="K126">
        <v>29</v>
      </c>
      <c r="L126">
        <v>44</v>
      </c>
      <c r="M126">
        <v>15</v>
      </c>
      <c r="N126" t="str">
        <f t="shared" si="1"/>
        <v>Salt Lake City</v>
      </c>
    </row>
    <row r="127" spans="1:14" x14ac:dyDescent="0.25">
      <c r="A127">
        <v>134</v>
      </c>
      <c r="B127">
        <v>134</v>
      </c>
      <c r="C127" t="s">
        <v>139</v>
      </c>
      <c r="D127" s="2">
        <v>57.653794174656703</v>
      </c>
      <c r="E127">
        <v>700</v>
      </c>
      <c r="F127">
        <v>900</v>
      </c>
      <c r="G127">
        <v>200</v>
      </c>
      <c r="H127">
        <v>400</v>
      </c>
      <c r="I127">
        <v>700</v>
      </c>
      <c r="J127">
        <v>300</v>
      </c>
      <c r="K127">
        <v>19</v>
      </c>
      <c r="L127">
        <v>27</v>
      </c>
      <c r="M127">
        <v>8</v>
      </c>
      <c r="N127" t="str">
        <f t="shared" si="1"/>
        <v>Salt Lake City</v>
      </c>
    </row>
    <row r="128" spans="1:14" x14ac:dyDescent="0.25">
      <c r="A128">
        <v>135</v>
      </c>
      <c r="B128">
        <v>135</v>
      </c>
      <c r="C128" t="s">
        <v>140</v>
      </c>
      <c r="D128" s="2">
        <v>95.538970101023295</v>
      </c>
      <c r="E128">
        <v>4200</v>
      </c>
      <c r="F128">
        <v>4200</v>
      </c>
      <c r="G128">
        <v>0</v>
      </c>
      <c r="H128">
        <v>0</v>
      </c>
      <c r="I128">
        <v>0</v>
      </c>
      <c r="J128">
        <v>0</v>
      </c>
      <c r="K128">
        <v>44</v>
      </c>
      <c r="L128">
        <v>44</v>
      </c>
      <c r="M128">
        <v>0</v>
      </c>
      <c r="N128" t="str">
        <f t="shared" si="1"/>
        <v>Salt Lake City</v>
      </c>
    </row>
    <row r="129" spans="1:14" x14ac:dyDescent="0.25">
      <c r="A129">
        <v>136</v>
      </c>
      <c r="B129">
        <v>136</v>
      </c>
      <c r="C129" t="s">
        <v>141</v>
      </c>
      <c r="D129" s="2">
        <v>56.910417452544301</v>
      </c>
      <c r="E129">
        <v>600</v>
      </c>
      <c r="F129">
        <v>1100</v>
      </c>
      <c r="G129">
        <v>500</v>
      </c>
      <c r="H129">
        <v>100</v>
      </c>
      <c r="I129">
        <v>700</v>
      </c>
      <c r="J129">
        <v>600</v>
      </c>
      <c r="K129">
        <v>12</v>
      </c>
      <c r="L129">
        <v>32</v>
      </c>
      <c r="M129">
        <v>20</v>
      </c>
      <c r="N129" t="str">
        <f t="shared" si="1"/>
        <v>Salt Lake City</v>
      </c>
    </row>
    <row r="130" spans="1:14" x14ac:dyDescent="0.25">
      <c r="A130">
        <v>137</v>
      </c>
      <c r="B130">
        <v>137</v>
      </c>
      <c r="C130" t="s">
        <v>142</v>
      </c>
      <c r="D130" s="2">
        <v>44.519711476515099</v>
      </c>
      <c r="E130">
        <v>400</v>
      </c>
      <c r="F130">
        <v>500</v>
      </c>
      <c r="G130">
        <v>100</v>
      </c>
      <c r="H130">
        <v>200</v>
      </c>
      <c r="I130">
        <v>400</v>
      </c>
      <c r="J130">
        <v>200</v>
      </c>
      <c r="K130">
        <v>13</v>
      </c>
      <c r="L130">
        <v>20</v>
      </c>
      <c r="M130">
        <v>7</v>
      </c>
      <c r="N130" t="str">
        <f t="shared" ref="N130:N193" si="2">LEFT(C130,FIND(" - ",C130)-1)</f>
        <v>Salt Lake City</v>
      </c>
    </row>
    <row r="131" spans="1:14" x14ac:dyDescent="0.25">
      <c r="A131">
        <v>138</v>
      </c>
      <c r="B131">
        <v>138</v>
      </c>
      <c r="C131" t="s">
        <v>143</v>
      </c>
      <c r="D131" s="2">
        <v>111.114574565531</v>
      </c>
      <c r="E131">
        <v>800</v>
      </c>
      <c r="F131">
        <v>1100</v>
      </c>
      <c r="G131">
        <v>300</v>
      </c>
      <c r="H131">
        <v>500</v>
      </c>
      <c r="I131">
        <v>1100</v>
      </c>
      <c r="J131">
        <v>600</v>
      </c>
      <c r="K131">
        <v>12</v>
      </c>
      <c r="L131">
        <v>21</v>
      </c>
      <c r="M131">
        <v>9</v>
      </c>
      <c r="N131" t="str">
        <f t="shared" si="2"/>
        <v>Salt Lake City</v>
      </c>
    </row>
    <row r="132" spans="1:14" x14ac:dyDescent="0.25">
      <c r="A132">
        <v>139</v>
      </c>
      <c r="B132">
        <v>139</v>
      </c>
      <c r="C132" t="s">
        <v>144</v>
      </c>
      <c r="D132" s="2">
        <v>2.91019728479804</v>
      </c>
      <c r="E132">
        <v>0</v>
      </c>
      <c r="F132">
        <v>100</v>
      </c>
      <c r="G132">
        <v>100</v>
      </c>
      <c r="H132">
        <v>0</v>
      </c>
      <c r="I132">
        <v>0</v>
      </c>
      <c r="J132">
        <v>0</v>
      </c>
      <c r="K132">
        <v>13</v>
      </c>
      <c r="L132">
        <v>38</v>
      </c>
      <c r="M132">
        <v>25</v>
      </c>
      <c r="N132" t="str">
        <f t="shared" si="2"/>
        <v>Salt Lake City</v>
      </c>
    </row>
    <row r="133" spans="1:14" x14ac:dyDescent="0.25">
      <c r="A133">
        <v>140</v>
      </c>
      <c r="B133">
        <v>140</v>
      </c>
      <c r="C133" t="s">
        <v>145</v>
      </c>
      <c r="D133" s="2">
        <v>84.645192391650099</v>
      </c>
      <c r="E133">
        <v>200</v>
      </c>
      <c r="F133">
        <v>600</v>
      </c>
      <c r="G133">
        <v>400</v>
      </c>
      <c r="H133">
        <v>100</v>
      </c>
      <c r="I133">
        <v>600</v>
      </c>
      <c r="J133">
        <v>500</v>
      </c>
      <c r="K133">
        <v>4</v>
      </c>
      <c r="L133">
        <v>15</v>
      </c>
      <c r="M133">
        <v>11</v>
      </c>
      <c r="N133" t="str">
        <f t="shared" si="2"/>
        <v>Salt Lake City</v>
      </c>
    </row>
    <row r="134" spans="1:14" x14ac:dyDescent="0.25">
      <c r="A134">
        <v>141</v>
      </c>
      <c r="B134">
        <v>141</v>
      </c>
      <c r="C134" t="s">
        <v>146</v>
      </c>
      <c r="D134" s="2">
        <v>50.247699709361498</v>
      </c>
      <c r="E134">
        <v>1500</v>
      </c>
      <c r="F134">
        <v>1800</v>
      </c>
      <c r="G134">
        <v>300</v>
      </c>
      <c r="H134">
        <v>100</v>
      </c>
      <c r="I134">
        <v>500</v>
      </c>
      <c r="J134">
        <v>400</v>
      </c>
      <c r="K134">
        <v>30</v>
      </c>
      <c r="L134">
        <v>46</v>
      </c>
      <c r="M134">
        <v>16</v>
      </c>
      <c r="N134" t="str">
        <f t="shared" si="2"/>
        <v>Salt Lake City</v>
      </c>
    </row>
    <row r="135" spans="1:14" x14ac:dyDescent="0.25">
      <c r="A135">
        <v>142</v>
      </c>
      <c r="B135">
        <v>142</v>
      </c>
      <c r="C135" t="s">
        <v>147</v>
      </c>
      <c r="D135" s="2">
        <v>34.054811309212802</v>
      </c>
      <c r="E135">
        <v>200</v>
      </c>
      <c r="F135">
        <v>400</v>
      </c>
      <c r="G135">
        <v>200</v>
      </c>
      <c r="H135">
        <v>200</v>
      </c>
      <c r="I135">
        <v>500</v>
      </c>
      <c r="J135">
        <v>300</v>
      </c>
      <c r="K135">
        <v>12</v>
      </c>
      <c r="L135">
        <v>26</v>
      </c>
      <c r="M135">
        <v>14</v>
      </c>
      <c r="N135" t="str">
        <f t="shared" si="2"/>
        <v>Salt Lake City</v>
      </c>
    </row>
    <row r="136" spans="1:14" x14ac:dyDescent="0.25">
      <c r="A136">
        <v>143</v>
      </c>
      <c r="B136">
        <v>143</v>
      </c>
      <c r="C136" t="s">
        <v>148</v>
      </c>
      <c r="D136" s="2">
        <v>197.06814112549901</v>
      </c>
      <c r="E136">
        <v>4400</v>
      </c>
      <c r="F136">
        <v>8500</v>
      </c>
      <c r="G136">
        <v>4100</v>
      </c>
      <c r="H136">
        <v>400</v>
      </c>
      <c r="I136">
        <v>3500</v>
      </c>
      <c r="J136">
        <v>3100</v>
      </c>
      <c r="K136">
        <v>24</v>
      </c>
      <c r="L136">
        <v>61</v>
      </c>
      <c r="M136">
        <v>37</v>
      </c>
      <c r="N136" t="str">
        <f t="shared" si="2"/>
        <v>Salt Lake City</v>
      </c>
    </row>
    <row r="137" spans="1:14" x14ac:dyDescent="0.25">
      <c r="A137">
        <v>144</v>
      </c>
      <c r="B137">
        <v>144</v>
      </c>
      <c r="C137" t="s">
        <v>149</v>
      </c>
      <c r="D137" s="2">
        <v>124.692356052878</v>
      </c>
      <c r="E137">
        <v>2200</v>
      </c>
      <c r="F137">
        <v>7000</v>
      </c>
      <c r="G137">
        <v>4800</v>
      </c>
      <c r="H137">
        <v>100</v>
      </c>
      <c r="I137">
        <v>2800</v>
      </c>
      <c r="J137">
        <v>2700</v>
      </c>
      <c r="K137">
        <v>18</v>
      </c>
      <c r="L137">
        <v>79</v>
      </c>
      <c r="M137">
        <v>61</v>
      </c>
      <c r="N137" t="str">
        <f t="shared" si="2"/>
        <v>Salt Lake City</v>
      </c>
    </row>
    <row r="138" spans="1:14" x14ac:dyDescent="0.25">
      <c r="A138">
        <v>145</v>
      </c>
      <c r="B138">
        <v>145</v>
      </c>
      <c r="C138" t="s">
        <v>150</v>
      </c>
      <c r="D138" s="2">
        <v>59.370058472409902</v>
      </c>
      <c r="E138">
        <v>500</v>
      </c>
      <c r="F138">
        <v>1100</v>
      </c>
      <c r="G138">
        <v>600</v>
      </c>
      <c r="H138">
        <v>0</v>
      </c>
      <c r="I138">
        <v>700</v>
      </c>
      <c r="J138">
        <v>700</v>
      </c>
      <c r="K138">
        <v>9</v>
      </c>
      <c r="L138">
        <v>31</v>
      </c>
      <c r="M138">
        <v>22</v>
      </c>
      <c r="N138" t="str">
        <f t="shared" si="2"/>
        <v>Salt Lake City</v>
      </c>
    </row>
    <row r="139" spans="1:14" x14ac:dyDescent="0.25">
      <c r="A139">
        <v>146</v>
      </c>
      <c r="B139">
        <v>146</v>
      </c>
      <c r="C139" t="s">
        <v>151</v>
      </c>
      <c r="D139" s="2">
        <v>95.9935979426062</v>
      </c>
      <c r="E139">
        <v>300</v>
      </c>
      <c r="F139">
        <v>1000</v>
      </c>
      <c r="G139">
        <v>700</v>
      </c>
      <c r="H139">
        <v>500</v>
      </c>
      <c r="I139">
        <v>1100</v>
      </c>
      <c r="J139">
        <v>600</v>
      </c>
      <c r="K139">
        <v>8</v>
      </c>
      <c r="L139">
        <v>22</v>
      </c>
      <c r="M139">
        <v>14</v>
      </c>
      <c r="N139" t="str">
        <f t="shared" si="2"/>
        <v>Salt Lake City</v>
      </c>
    </row>
    <row r="140" spans="1:14" x14ac:dyDescent="0.25">
      <c r="A140">
        <v>147</v>
      </c>
      <c r="B140">
        <v>147</v>
      </c>
      <c r="C140" t="s">
        <v>152</v>
      </c>
      <c r="D140" s="2">
        <v>934.36026186576703</v>
      </c>
      <c r="E140">
        <v>73700</v>
      </c>
      <c r="F140">
        <v>169400</v>
      </c>
      <c r="G140">
        <v>95700</v>
      </c>
      <c r="H140">
        <v>6400</v>
      </c>
      <c r="I140">
        <v>40600</v>
      </c>
      <c r="J140">
        <v>34200</v>
      </c>
      <c r="K140">
        <v>86</v>
      </c>
      <c r="L140">
        <v>225</v>
      </c>
      <c r="M140">
        <v>139</v>
      </c>
      <c r="N140" t="str">
        <f t="shared" si="2"/>
        <v>Salt Lake City</v>
      </c>
    </row>
    <row r="141" spans="1:14" x14ac:dyDescent="0.25">
      <c r="A141">
        <v>148</v>
      </c>
      <c r="B141">
        <v>148</v>
      </c>
      <c r="C141" t="s">
        <v>153</v>
      </c>
      <c r="D141" s="2">
        <v>315.01319657220603</v>
      </c>
      <c r="E141">
        <v>15000</v>
      </c>
      <c r="F141">
        <v>19000</v>
      </c>
      <c r="G141">
        <v>4000</v>
      </c>
      <c r="H141">
        <v>5000</v>
      </c>
      <c r="I141">
        <v>7700</v>
      </c>
      <c r="J141">
        <v>2700</v>
      </c>
      <c r="K141">
        <v>64</v>
      </c>
      <c r="L141">
        <v>85</v>
      </c>
      <c r="M141">
        <v>21</v>
      </c>
      <c r="N141" t="str">
        <f t="shared" si="2"/>
        <v>Salt Lake City</v>
      </c>
    </row>
    <row r="142" spans="1:14" x14ac:dyDescent="0.25">
      <c r="A142">
        <v>149</v>
      </c>
      <c r="B142">
        <v>149</v>
      </c>
      <c r="C142" t="s">
        <v>154</v>
      </c>
      <c r="D142" s="2">
        <v>74.205752099524105</v>
      </c>
      <c r="E142">
        <v>1300</v>
      </c>
      <c r="F142">
        <v>1400</v>
      </c>
      <c r="G142">
        <v>100</v>
      </c>
      <c r="H142">
        <v>700</v>
      </c>
      <c r="I142">
        <v>700</v>
      </c>
      <c r="J142">
        <v>0</v>
      </c>
      <c r="K142">
        <v>27</v>
      </c>
      <c r="L142">
        <v>28</v>
      </c>
      <c r="M142">
        <v>1</v>
      </c>
      <c r="N142" t="str">
        <f t="shared" si="2"/>
        <v>Salt Lake City</v>
      </c>
    </row>
    <row r="143" spans="1:14" x14ac:dyDescent="0.25">
      <c r="A143">
        <v>150</v>
      </c>
      <c r="B143">
        <v>150</v>
      </c>
      <c r="C143" t="s">
        <v>155</v>
      </c>
      <c r="D143" s="2">
        <v>328.60745847827201</v>
      </c>
      <c r="E143">
        <v>15400</v>
      </c>
      <c r="F143">
        <v>15900</v>
      </c>
      <c r="G143">
        <v>500</v>
      </c>
      <c r="H143">
        <v>1600</v>
      </c>
      <c r="I143">
        <v>3400</v>
      </c>
      <c r="J143">
        <v>1800</v>
      </c>
      <c r="K143">
        <v>52</v>
      </c>
      <c r="L143">
        <v>59</v>
      </c>
      <c r="M143">
        <v>7</v>
      </c>
      <c r="N143" t="str">
        <f t="shared" si="2"/>
        <v>Salt Lake City</v>
      </c>
    </row>
    <row r="144" spans="1:14" x14ac:dyDescent="0.25">
      <c r="A144">
        <v>151</v>
      </c>
      <c r="B144">
        <v>151</v>
      </c>
      <c r="C144" t="s">
        <v>156</v>
      </c>
      <c r="D144" s="2">
        <v>260.55522905387897</v>
      </c>
      <c r="E144">
        <v>7100</v>
      </c>
      <c r="F144">
        <v>9600</v>
      </c>
      <c r="G144">
        <v>2500</v>
      </c>
      <c r="H144">
        <v>1300</v>
      </c>
      <c r="I144">
        <v>2600</v>
      </c>
      <c r="J144">
        <v>1300</v>
      </c>
      <c r="K144">
        <v>32</v>
      </c>
      <c r="L144">
        <v>47</v>
      </c>
      <c r="M144">
        <v>15</v>
      </c>
      <c r="N144" t="str">
        <f t="shared" si="2"/>
        <v>Salt Lake City</v>
      </c>
    </row>
    <row r="145" spans="1:14" x14ac:dyDescent="0.25">
      <c r="A145">
        <v>152</v>
      </c>
      <c r="B145">
        <v>152</v>
      </c>
      <c r="C145" t="s">
        <v>157</v>
      </c>
      <c r="D145" s="2">
        <v>58.1574917021684</v>
      </c>
      <c r="E145">
        <v>1500</v>
      </c>
      <c r="F145">
        <v>1600</v>
      </c>
      <c r="G145">
        <v>100</v>
      </c>
      <c r="H145">
        <v>700</v>
      </c>
      <c r="I145">
        <v>900</v>
      </c>
      <c r="J145">
        <v>200</v>
      </c>
      <c r="K145">
        <v>37</v>
      </c>
      <c r="L145">
        <v>42</v>
      </c>
      <c r="M145">
        <v>5</v>
      </c>
      <c r="N145" t="str">
        <f t="shared" si="2"/>
        <v>Salt Lake City</v>
      </c>
    </row>
    <row r="146" spans="1:14" x14ac:dyDescent="0.25">
      <c r="A146">
        <v>153</v>
      </c>
      <c r="B146">
        <v>153</v>
      </c>
      <c r="C146" t="s">
        <v>158</v>
      </c>
      <c r="D146" s="2">
        <v>290.174997646343</v>
      </c>
      <c r="E146">
        <v>12600</v>
      </c>
      <c r="F146">
        <v>12600</v>
      </c>
      <c r="G146">
        <v>0</v>
      </c>
      <c r="H146">
        <v>100</v>
      </c>
      <c r="I146">
        <v>100</v>
      </c>
      <c r="J146">
        <v>0</v>
      </c>
      <c r="K146">
        <v>44</v>
      </c>
      <c r="L146">
        <v>44</v>
      </c>
      <c r="M146">
        <v>0</v>
      </c>
      <c r="N146" t="str">
        <f t="shared" si="2"/>
        <v>Salt Lake City</v>
      </c>
    </row>
    <row r="147" spans="1:14" x14ac:dyDescent="0.25">
      <c r="A147">
        <v>154</v>
      </c>
      <c r="B147">
        <v>154</v>
      </c>
      <c r="C147" t="s">
        <v>159</v>
      </c>
      <c r="D147" s="2">
        <v>90.0665077393937</v>
      </c>
      <c r="E147">
        <v>1100</v>
      </c>
      <c r="F147">
        <v>2200</v>
      </c>
      <c r="G147">
        <v>1100</v>
      </c>
      <c r="H147">
        <v>100</v>
      </c>
      <c r="I147">
        <v>1300</v>
      </c>
      <c r="J147">
        <v>1200</v>
      </c>
      <c r="K147">
        <v>13</v>
      </c>
      <c r="L147">
        <v>39</v>
      </c>
      <c r="M147">
        <v>26</v>
      </c>
      <c r="N147" t="str">
        <f t="shared" si="2"/>
        <v>Salt Lake City</v>
      </c>
    </row>
    <row r="148" spans="1:14" x14ac:dyDescent="0.25">
      <c r="A148">
        <v>155</v>
      </c>
      <c r="B148">
        <v>155</v>
      </c>
      <c r="C148" t="s">
        <v>160</v>
      </c>
      <c r="D148" s="2">
        <v>45.754120470562697</v>
      </c>
      <c r="E148">
        <v>0</v>
      </c>
      <c r="F148">
        <v>0</v>
      </c>
      <c r="G148">
        <v>0</v>
      </c>
      <c r="H148">
        <v>200</v>
      </c>
      <c r="I148">
        <v>200</v>
      </c>
      <c r="J148">
        <v>0</v>
      </c>
      <c r="K148">
        <v>4</v>
      </c>
      <c r="L148">
        <v>6</v>
      </c>
      <c r="M148">
        <v>2</v>
      </c>
      <c r="N148" t="str">
        <f t="shared" si="2"/>
        <v>Sandy</v>
      </c>
    </row>
    <row r="149" spans="1:14" ht="60" x14ac:dyDescent="0.25">
      <c r="A149">
        <v>156</v>
      </c>
      <c r="B149">
        <v>156</v>
      </c>
      <c r="C149" s="1" t="s">
        <v>161</v>
      </c>
      <c r="D149" s="2">
        <v>68.276653375206806</v>
      </c>
      <c r="E149">
        <v>400</v>
      </c>
      <c r="F149">
        <v>700</v>
      </c>
      <c r="G149">
        <v>300</v>
      </c>
      <c r="H149">
        <v>200</v>
      </c>
      <c r="I149">
        <v>700</v>
      </c>
      <c r="J149">
        <v>500</v>
      </c>
      <c r="K149">
        <v>8</v>
      </c>
      <c r="L149">
        <v>20</v>
      </c>
      <c r="M149">
        <v>12</v>
      </c>
      <c r="N149" t="str">
        <f t="shared" si="2"/>
        <v>Sandy</v>
      </c>
    </row>
    <row r="150" spans="1:14" x14ac:dyDescent="0.25">
      <c r="A150">
        <v>157</v>
      </c>
      <c r="B150">
        <v>157</v>
      </c>
      <c r="C150" t="s">
        <v>162</v>
      </c>
      <c r="D150" s="2">
        <v>30.466052237714699</v>
      </c>
      <c r="E150">
        <v>0</v>
      </c>
      <c r="F150">
        <v>0</v>
      </c>
      <c r="G150">
        <v>0</v>
      </c>
      <c r="H150">
        <v>100</v>
      </c>
      <c r="I150">
        <v>100</v>
      </c>
      <c r="J150">
        <v>0</v>
      </c>
      <c r="K150">
        <v>3</v>
      </c>
      <c r="L150">
        <v>5</v>
      </c>
      <c r="M150">
        <v>2</v>
      </c>
      <c r="N150" t="str">
        <f t="shared" si="2"/>
        <v>Sandy</v>
      </c>
    </row>
    <row r="151" spans="1:14" x14ac:dyDescent="0.25">
      <c r="A151">
        <v>158</v>
      </c>
      <c r="B151">
        <v>158</v>
      </c>
      <c r="C151" t="s">
        <v>163</v>
      </c>
      <c r="D151" s="2">
        <v>36.604473004638798</v>
      </c>
      <c r="E151">
        <v>200</v>
      </c>
      <c r="F151">
        <v>300</v>
      </c>
      <c r="G151">
        <v>100</v>
      </c>
      <c r="H151">
        <v>100</v>
      </c>
      <c r="I151">
        <v>200</v>
      </c>
      <c r="J151">
        <v>100</v>
      </c>
      <c r="K151">
        <v>6</v>
      </c>
      <c r="L151">
        <v>12</v>
      </c>
      <c r="M151">
        <v>6</v>
      </c>
      <c r="N151" t="str">
        <f t="shared" si="2"/>
        <v>Sandy</v>
      </c>
    </row>
    <row r="152" spans="1:14" x14ac:dyDescent="0.25">
      <c r="A152">
        <v>159</v>
      </c>
      <c r="B152">
        <v>159</v>
      </c>
      <c r="C152" t="s">
        <v>164</v>
      </c>
      <c r="D152" s="2">
        <v>1243.46868174564</v>
      </c>
      <c r="E152">
        <v>23100</v>
      </c>
      <c r="F152">
        <v>50000</v>
      </c>
      <c r="G152">
        <v>26900</v>
      </c>
      <c r="H152">
        <v>1900</v>
      </c>
      <c r="I152">
        <v>16200</v>
      </c>
      <c r="J152">
        <v>14300</v>
      </c>
      <c r="K152">
        <v>20</v>
      </c>
      <c r="L152">
        <v>53</v>
      </c>
      <c r="M152">
        <v>33</v>
      </c>
      <c r="N152" t="str">
        <f t="shared" si="2"/>
        <v>Sandy</v>
      </c>
    </row>
    <row r="153" spans="1:14" x14ac:dyDescent="0.25">
      <c r="A153">
        <v>160</v>
      </c>
      <c r="B153">
        <v>160</v>
      </c>
      <c r="C153" t="s">
        <v>165</v>
      </c>
      <c r="D153" s="2">
        <v>77.649646340191296</v>
      </c>
      <c r="E153">
        <v>3900</v>
      </c>
      <c r="F153">
        <v>4200</v>
      </c>
      <c r="G153">
        <v>300</v>
      </c>
      <c r="H153">
        <v>0</v>
      </c>
      <c r="I153">
        <v>200</v>
      </c>
      <c r="J153">
        <v>200</v>
      </c>
      <c r="K153">
        <v>51</v>
      </c>
      <c r="L153">
        <v>57</v>
      </c>
      <c r="M153">
        <v>6</v>
      </c>
      <c r="N153" t="str">
        <f t="shared" si="2"/>
        <v>Sandy</v>
      </c>
    </row>
    <row r="154" spans="1:14" x14ac:dyDescent="0.25">
      <c r="A154">
        <v>161</v>
      </c>
      <c r="B154">
        <v>161</v>
      </c>
      <c r="C154" t="s">
        <v>166</v>
      </c>
      <c r="D154" s="2">
        <v>511.58463174349902</v>
      </c>
      <c r="E154">
        <v>300</v>
      </c>
      <c r="F154">
        <v>9500</v>
      </c>
      <c r="G154">
        <v>9200</v>
      </c>
      <c r="H154">
        <v>200</v>
      </c>
      <c r="I154">
        <v>8700</v>
      </c>
      <c r="J154">
        <v>8500</v>
      </c>
      <c r="K154">
        <v>1</v>
      </c>
      <c r="L154">
        <v>35</v>
      </c>
      <c r="M154">
        <v>34</v>
      </c>
      <c r="N154" t="str">
        <f t="shared" si="2"/>
        <v>Saratoga Springs</v>
      </c>
    </row>
    <row r="155" spans="1:14" ht="75" x14ac:dyDescent="0.25">
      <c r="A155">
        <v>162</v>
      </c>
      <c r="B155">
        <v>162</v>
      </c>
      <c r="C155" s="1" t="s">
        <v>167</v>
      </c>
      <c r="D155" s="2">
        <v>26.734930169558901</v>
      </c>
      <c r="E155">
        <v>0</v>
      </c>
      <c r="F155">
        <v>0</v>
      </c>
      <c r="G155">
        <v>0</v>
      </c>
      <c r="H155">
        <v>100</v>
      </c>
      <c r="I155">
        <v>100</v>
      </c>
      <c r="J155">
        <v>0</v>
      </c>
      <c r="K155">
        <v>3</v>
      </c>
      <c r="L155">
        <v>5</v>
      </c>
      <c r="M155">
        <v>2</v>
      </c>
      <c r="N155" t="str">
        <f t="shared" si="2"/>
        <v>South Jordan</v>
      </c>
    </row>
    <row r="156" spans="1:14" x14ac:dyDescent="0.25">
      <c r="A156">
        <v>163</v>
      </c>
      <c r="B156">
        <v>163</v>
      </c>
      <c r="C156" t="s">
        <v>168</v>
      </c>
      <c r="D156" s="2">
        <v>5.0582233509853003</v>
      </c>
      <c r="E156">
        <v>100</v>
      </c>
      <c r="F156">
        <v>100</v>
      </c>
      <c r="G156">
        <v>0</v>
      </c>
      <c r="H156">
        <v>0</v>
      </c>
      <c r="I156">
        <v>0</v>
      </c>
      <c r="J156">
        <v>0</v>
      </c>
      <c r="K156">
        <v>10</v>
      </c>
      <c r="L156">
        <v>10</v>
      </c>
      <c r="M156">
        <v>0</v>
      </c>
      <c r="N156" t="str">
        <f t="shared" si="2"/>
        <v>South Jordan</v>
      </c>
    </row>
    <row r="157" spans="1:14" x14ac:dyDescent="0.25">
      <c r="A157">
        <v>164</v>
      </c>
      <c r="B157">
        <v>164</v>
      </c>
      <c r="C157" t="s">
        <v>169</v>
      </c>
      <c r="D157" s="2">
        <v>495.03906349064903</v>
      </c>
      <c r="E157">
        <v>0</v>
      </c>
      <c r="F157">
        <v>10600</v>
      </c>
      <c r="G157">
        <v>10600</v>
      </c>
      <c r="H157">
        <v>100</v>
      </c>
      <c r="I157">
        <v>9100</v>
      </c>
      <c r="J157">
        <v>9000</v>
      </c>
      <c r="K157">
        <v>0</v>
      </c>
      <c r="L157">
        <v>40</v>
      </c>
      <c r="M157">
        <v>40</v>
      </c>
      <c r="N157" t="str">
        <f t="shared" si="2"/>
        <v>South Jordan</v>
      </c>
    </row>
    <row r="158" spans="1:14" x14ac:dyDescent="0.25">
      <c r="A158">
        <v>165</v>
      </c>
      <c r="B158">
        <v>165</v>
      </c>
      <c r="C158" t="s">
        <v>170</v>
      </c>
      <c r="D158" s="2">
        <v>28.264468681670301</v>
      </c>
      <c r="E158">
        <v>700</v>
      </c>
      <c r="F158">
        <v>1100</v>
      </c>
      <c r="G158">
        <v>400</v>
      </c>
      <c r="H158">
        <v>0</v>
      </c>
      <c r="I158">
        <v>500</v>
      </c>
      <c r="J158">
        <v>500</v>
      </c>
      <c r="K158">
        <v>26</v>
      </c>
      <c r="L158">
        <v>58</v>
      </c>
      <c r="M158">
        <v>32</v>
      </c>
      <c r="N158" t="str">
        <f t="shared" si="2"/>
        <v>South Jordan</v>
      </c>
    </row>
    <row r="159" spans="1:14" x14ac:dyDescent="0.25">
      <c r="A159">
        <v>166</v>
      </c>
      <c r="B159">
        <v>166</v>
      </c>
      <c r="C159" t="s">
        <v>171</v>
      </c>
      <c r="D159" s="2">
        <v>122.100715560708</v>
      </c>
      <c r="E159">
        <v>0</v>
      </c>
      <c r="F159">
        <v>2100</v>
      </c>
      <c r="G159">
        <v>2100</v>
      </c>
      <c r="H159">
        <v>0</v>
      </c>
      <c r="I159">
        <v>2400</v>
      </c>
      <c r="J159">
        <v>2400</v>
      </c>
      <c r="K159">
        <v>0</v>
      </c>
      <c r="L159">
        <v>37</v>
      </c>
      <c r="M159">
        <v>37</v>
      </c>
      <c r="N159" t="str">
        <f t="shared" si="2"/>
        <v>South Jordan</v>
      </c>
    </row>
    <row r="160" spans="1:14" x14ac:dyDescent="0.25">
      <c r="A160">
        <v>167</v>
      </c>
      <c r="B160">
        <v>167</v>
      </c>
      <c r="C160" t="s">
        <v>172</v>
      </c>
      <c r="D160" s="2">
        <v>142.27307364681801</v>
      </c>
      <c r="E160">
        <v>1200</v>
      </c>
      <c r="F160">
        <v>2300</v>
      </c>
      <c r="G160">
        <v>1100</v>
      </c>
      <c r="H160">
        <v>100</v>
      </c>
      <c r="I160">
        <v>1200</v>
      </c>
      <c r="J160">
        <v>1100</v>
      </c>
      <c r="K160">
        <v>9</v>
      </c>
      <c r="L160">
        <v>25</v>
      </c>
      <c r="M160">
        <v>16</v>
      </c>
      <c r="N160" t="str">
        <f t="shared" si="2"/>
        <v>South Jordan</v>
      </c>
    </row>
    <row r="161" spans="1:14" x14ac:dyDescent="0.25">
      <c r="A161">
        <v>168</v>
      </c>
      <c r="B161">
        <v>168</v>
      </c>
      <c r="C161" t="s">
        <v>173</v>
      </c>
      <c r="D161" s="2">
        <v>157.44345184455801</v>
      </c>
      <c r="E161">
        <v>2900</v>
      </c>
      <c r="F161">
        <v>9500</v>
      </c>
      <c r="G161">
        <v>6600</v>
      </c>
      <c r="H161">
        <v>300</v>
      </c>
      <c r="I161">
        <v>3600</v>
      </c>
      <c r="J161">
        <v>3300</v>
      </c>
      <c r="K161">
        <v>21</v>
      </c>
      <c r="L161">
        <v>83</v>
      </c>
      <c r="M161">
        <v>62</v>
      </c>
      <c r="N161" t="str">
        <f t="shared" si="2"/>
        <v>South Jordan</v>
      </c>
    </row>
    <row r="162" spans="1:14" x14ac:dyDescent="0.25">
      <c r="A162">
        <v>169</v>
      </c>
      <c r="B162">
        <v>169</v>
      </c>
      <c r="C162" t="s">
        <v>174</v>
      </c>
      <c r="D162" s="2">
        <v>37.258148731869802</v>
      </c>
      <c r="E162">
        <v>1000</v>
      </c>
      <c r="F162">
        <v>1200</v>
      </c>
      <c r="G162">
        <v>200</v>
      </c>
      <c r="H162">
        <v>0</v>
      </c>
      <c r="I162">
        <v>100</v>
      </c>
      <c r="J162">
        <v>100</v>
      </c>
      <c r="K162">
        <v>28</v>
      </c>
      <c r="L162">
        <v>35</v>
      </c>
      <c r="M162">
        <v>7</v>
      </c>
      <c r="N162" t="str">
        <f t="shared" si="2"/>
        <v>South Ogden</v>
      </c>
    </row>
    <row r="163" spans="1:14" x14ac:dyDescent="0.25">
      <c r="A163">
        <v>170</v>
      </c>
      <c r="B163">
        <v>170</v>
      </c>
      <c r="C163" t="s">
        <v>175</v>
      </c>
      <c r="D163" s="2">
        <v>138.285895414902</v>
      </c>
      <c r="E163">
        <v>3100</v>
      </c>
      <c r="F163">
        <v>3900</v>
      </c>
      <c r="G163">
        <v>800</v>
      </c>
      <c r="H163">
        <v>600</v>
      </c>
      <c r="I163">
        <v>1200</v>
      </c>
      <c r="J163">
        <v>600</v>
      </c>
      <c r="K163">
        <v>27</v>
      </c>
      <c r="L163">
        <v>37</v>
      </c>
      <c r="M163">
        <v>10</v>
      </c>
      <c r="N163" t="str">
        <f t="shared" si="2"/>
        <v>South Ogden</v>
      </c>
    </row>
    <row r="164" spans="1:14" x14ac:dyDescent="0.25">
      <c r="A164">
        <v>171</v>
      </c>
      <c r="B164">
        <v>171</v>
      </c>
      <c r="C164" t="s">
        <v>176</v>
      </c>
      <c r="D164" s="2">
        <v>4.4129049343522198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8</v>
      </c>
      <c r="L164">
        <v>12</v>
      </c>
      <c r="M164">
        <v>4</v>
      </c>
      <c r="N164" t="str">
        <f t="shared" si="2"/>
        <v>South Ogden</v>
      </c>
    </row>
    <row r="165" spans="1:14" x14ac:dyDescent="0.25">
      <c r="A165">
        <v>172</v>
      </c>
      <c r="B165">
        <v>172</v>
      </c>
      <c r="C165" t="s">
        <v>177</v>
      </c>
      <c r="D165" s="2">
        <v>109.288176784567</v>
      </c>
      <c r="E165">
        <v>300</v>
      </c>
      <c r="F165">
        <v>500</v>
      </c>
      <c r="G165">
        <v>200</v>
      </c>
      <c r="H165">
        <v>600</v>
      </c>
      <c r="I165">
        <v>1000</v>
      </c>
      <c r="J165">
        <v>400</v>
      </c>
      <c r="K165">
        <v>8</v>
      </c>
      <c r="L165">
        <v>13</v>
      </c>
      <c r="M165">
        <v>5</v>
      </c>
      <c r="N165" t="str">
        <f t="shared" si="2"/>
        <v>South Salt Lake</v>
      </c>
    </row>
    <row r="166" spans="1:14" x14ac:dyDescent="0.25">
      <c r="A166">
        <v>173</v>
      </c>
      <c r="B166">
        <v>173</v>
      </c>
      <c r="C166" t="s">
        <v>178</v>
      </c>
      <c r="D166" s="2">
        <v>161.29110119087699</v>
      </c>
      <c r="E166">
        <v>5700</v>
      </c>
      <c r="F166">
        <v>7800</v>
      </c>
      <c r="G166">
        <v>2100</v>
      </c>
      <c r="H166">
        <v>200</v>
      </c>
      <c r="I166">
        <v>2100</v>
      </c>
      <c r="J166">
        <v>1900</v>
      </c>
      <c r="K166">
        <v>36</v>
      </c>
      <c r="L166">
        <v>61</v>
      </c>
      <c r="M166">
        <v>25</v>
      </c>
      <c r="N166" t="str">
        <f t="shared" si="2"/>
        <v>South Salt Lake</v>
      </c>
    </row>
    <row r="167" spans="1:14" x14ac:dyDescent="0.25">
      <c r="A167">
        <v>174</v>
      </c>
      <c r="B167">
        <v>174</v>
      </c>
      <c r="C167" t="s">
        <v>179</v>
      </c>
      <c r="D167" s="2">
        <v>14.7039535057016</v>
      </c>
      <c r="E167">
        <v>300</v>
      </c>
      <c r="F167">
        <v>300</v>
      </c>
      <c r="G167">
        <v>0</v>
      </c>
      <c r="H167">
        <v>0</v>
      </c>
      <c r="I167">
        <v>100</v>
      </c>
      <c r="J167">
        <v>100</v>
      </c>
      <c r="K167">
        <v>18</v>
      </c>
      <c r="L167">
        <v>27</v>
      </c>
      <c r="M167">
        <v>9</v>
      </c>
      <c r="N167" t="str">
        <f t="shared" si="2"/>
        <v>South Salt Lake</v>
      </c>
    </row>
    <row r="168" spans="1:14" x14ac:dyDescent="0.25">
      <c r="A168">
        <v>175</v>
      </c>
      <c r="B168">
        <v>175</v>
      </c>
      <c r="C168" t="s">
        <v>180</v>
      </c>
      <c r="D168" s="2">
        <v>75.412116425406793</v>
      </c>
      <c r="E168">
        <v>1000</v>
      </c>
      <c r="F168">
        <v>2000</v>
      </c>
      <c r="G168">
        <v>1000</v>
      </c>
      <c r="H168">
        <v>400</v>
      </c>
      <c r="I168">
        <v>1200</v>
      </c>
      <c r="J168">
        <v>800</v>
      </c>
      <c r="K168">
        <v>18</v>
      </c>
      <c r="L168">
        <v>42</v>
      </c>
      <c r="M168">
        <v>24</v>
      </c>
      <c r="N168" t="str">
        <f t="shared" si="2"/>
        <v>South Salt Lake</v>
      </c>
    </row>
    <row r="169" spans="1:14" x14ac:dyDescent="0.25">
      <c r="A169">
        <v>176</v>
      </c>
      <c r="B169">
        <v>176</v>
      </c>
      <c r="C169" t="s">
        <v>181</v>
      </c>
      <c r="D169" s="2">
        <v>79.304371584505802</v>
      </c>
      <c r="E169">
        <v>1000</v>
      </c>
      <c r="F169">
        <v>1400</v>
      </c>
      <c r="G169">
        <v>400</v>
      </c>
      <c r="H169">
        <v>200</v>
      </c>
      <c r="I169">
        <v>1000</v>
      </c>
      <c r="J169">
        <v>800</v>
      </c>
      <c r="K169">
        <v>15</v>
      </c>
      <c r="L169">
        <v>30</v>
      </c>
      <c r="M169">
        <v>15</v>
      </c>
      <c r="N169" t="str">
        <f t="shared" si="2"/>
        <v>South Salt Lake</v>
      </c>
    </row>
    <row r="170" spans="1:14" x14ac:dyDescent="0.25">
      <c r="A170">
        <v>177</v>
      </c>
      <c r="B170">
        <v>177</v>
      </c>
      <c r="C170" t="s">
        <v>182</v>
      </c>
      <c r="D170" s="2">
        <v>4.4294704193165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</v>
      </c>
      <c r="L170">
        <v>10</v>
      </c>
      <c r="M170">
        <v>8</v>
      </c>
      <c r="N170" t="str">
        <f t="shared" si="2"/>
        <v>South Salt Lake</v>
      </c>
    </row>
    <row r="171" spans="1:14" x14ac:dyDescent="0.25">
      <c r="A171">
        <v>178</v>
      </c>
      <c r="B171">
        <v>178</v>
      </c>
      <c r="C171" t="s">
        <v>183</v>
      </c>
      <c r="D171" s="2">
        <v>443.17224570239199</v>
      </c>
      <c r="E171">
        <v>7000</v>
      </c>
      <c r="F171">
        <v>9600</v>
      </c>
      <c r="G171">
        <v>2600</v>
      </c>
      <c r="H171">
        <v>1900</v>
      </c>
      <c r="I171">
        <v>5000</v>
      </c>
      <c r="J171">
        <v>3100</v>
      </c>
      <c r="K171">
        <v>20</v>
      </c>
      <c r="L171">
        <v>33</v>
      </c>
      <c r="M171">
        <v>13</v>
      </c>
      <c r="N171" t="str">
        <f t="shared" si="2"/>
        <v>South Salt Lake</v>
      </c>
    </row>
    <row r="172" spans="1:14" x14ac:dyDescent="0.25">
      <c r="A172">
        <v>179</v>
      </c>
      <c r="B172">
        <v>179</v>
      </c>
      <c r="C172" t="s">
        <v>184</v>
      </c>
      <c r="D172" s="2">
        <v>115.46182367006401</v>
      </c>
      <c r="E172">
        <v>2700</v>
      </c>
      <c r="F172">
        <v>3700</v>
      </c>
      <c r="G172">
        <v>1000</v>
      </c>
      <c r="H172">
        <v>0</v>
      </c>
      <c r="I172">
        <v>900</v>
      </c>
      <c r="J172">
        <v>900</v>
      </c>
      <c r="K172">
        <v>24</v>
      </c>
      <c r="L172">
        <v>40</v>
      </c>
      <c r="M172">
        <v>16</v>
      </c>
      <c r="N172" t="str">
        <f t="shared" si="2"/>
        <v>Spanish Fork</v>
      </c>
    </row>
    <row r="173" spans="1:14" x14ac:dyDescent="0.25">
      <c r="A173">
        <v>180</v>
      </c>
      <c r="B173">
        <v>180</v>
      </c>
      <c r="C173" t="s">
        <v>185</v>
      </c>
      <c r="D173" s="2">
        <v>331.28558914795701</v>
      </c>
      <c r="E173">
        <v>2600</v>
      </c>
      <c r="F173">
        <v>6100</v>
      </c>
      <c r="G173">
        <v>3500</v>
      </c>
      <c r="H173">
        <v>600</v>
      </c>
      <c r="I173">
        <v>3900</v>
      </c>
      <c r="J173">
        <v>3300</v>
      </c>
      <c r="K173">
        <v>10</v>
      </c>
      <c r="L173">
        <v>30</v>
      </c>
      <c r="M173">
        <v>20</v>
      </c>
      <c r="N173" t="str">
        <f t="shared" si="2"/>
        <v>Springville</v>
      </c>
    </row>
    <row r="174" spans="1:14" x14ac:dyDescent="0.25">
      <c r="A174">
        <v>181</v>
      </c>
      <c r="B174">
        <v>181</v>
      </c>
      <c r="C174" t="s">
        <v>186</v>
      </c>
      <c r="D174" s="2">
        <v>84.846951251797194</v>
      </c>
      <c r="E174">
        <v>1100</v>
      </c>
      <c r="F174">
        <v>1500</v>
      </c>
      <c r="G174">
        <v>400</v>
      </c>
      <c r="H174">
        <v>200</v>
      </c>
      <c r="I174">
        <v>700</v>
      </c>
      <c r="J174">
        <v>500</v>
      </c>
      <c r="K174">
        <v>15</v>
      </c>
      <c r="L174">
        <v>27</v>
      </c>
      <c r="M174">
        <v>12</v>
      </c>
      <c r="N174" t="str">
        <f t="shared" si="2"/>
        <v>Sunset</v>
      </c>
    </row>
    <row r="175" spans="1:14" x14ac:dyDescent="0.25">
      <c r="A175">
        <v>182</v>
      </c>
      <c r="B175">
        <v>182</v>
      </c>
      <c r="C175" t="s">
        <v>187</v>
      </c>
      <c r="D175" s="2">
        <v>99.683879259180898</v>
      </c>
      <c r="E175">
        <v>300</v>
      </c>
      <c r="F175">
        <v>1100</v>
      </c>
      <c r="G175">
        <v>800</v>
      </c>
      <c r="H175">
        <v>100</v>
      </c>
      <c r="I175">
        <v>900</v>
      </c>
      <c r="J175">
        <v>800</v>
      </c>
      <c r="K175">
        <v>4</v>
      </c>
      <c r="L175">
        <v>20</v>
      </c>
      <c r="M175">
        <v>16</v>
      </c>
      <c r="N175" t="str">
        <f t="shared" si="2"/>
        <v>Syracuse</v>
      </c>
    </row>
    <row r="176" spans="1:14" x14ac:dyDescent="0.25">
      <c r="A176">
        <v>183</v>
      </c>
      <c r="B176">
        <v>183</v>
      </c>
      <c r="C176" t="s">
        <v>188</v>
      </c>
      <c r="D176" s="2">
        <v>63.894898909080297</v>
      </c>
      <c r="E176">
        <v>300</v>
      </c>
      <c r="F176">
        <v>1000</v>
      </c>
      <c r="G176">
        <v>700</v>
      </c>
      <c r="H176">
        <v>100</v>
      </c>
      <c r="I176">
        <v>700</v>
      </c>
      <c r="J176">
        <v>600</v>
      </c>
      <c r="K176">
        <v>6</v>
      </c>
      <c r="L176">
        <v>26</v>
      </c>
      <c r="M176">
        <v>20</v>
      </c>
      <c r="N176" t="str">
        <f t="shared" si="2"/>
        <v>Syracuse</v>
      </c>
    </row>
    <row r="177" spans="1:14" x14ac:dyDescent="0.25">
      <c r="A177">
        <v>184</v>
      </c>
      <c r="B177">
        <v>184</v>
      </c>
      <c r="C177" t="s">
        <v>189</v>
      </c>
      <c r="D177" s="2">
        <v>70.202048028581402</v>
      </c>
      <c r="E177">
        <v>0</v>
      </c>
      <c r="F177">
        <v>1500</v>
      </c>
      <c r="G177">
        <v>1500</v>
      </c>
      <c r="H177">
        <v>0</v>
      </c>
      <c r="I177">
        <v>1400</v>
      </c>
      <c r="J177">
        <v>1400</v>
      </c>
      <c r="K177">
        <v>0</v>
      </c>
      <c r="L177">
        <v>42</v>
      </c>
      <c r="M177">
        <v>42</v>
      </c>
      <c r="N177" t="str">
        <f t="shared" si="2"/>
        <v>Syracuse</v>
      </c>
    </row>
    <row r="178" spans="1:14" x14ac:dyDescent="0.25">
      <c r="A178">
        <v>185</v>
      </c>
      <c r="B178">
        <v>185</v>
      </c>
      <c r="C178" t="s">
        <v>190</v>
      </c>
      <c r="D178" s="2">
        <v>133.34949456372601</v>
      </c>
      <c r="E178">
        <v>400</v>
      </c>
      <c r="F178">
        <v>1100</v>
      </c>
      <c r="G178">
        <v>700</v>
      </c>
      <c r="H178">
        <v>300</v>
      </c>
      <c r="I178">
        <v>1000</v>
      </c>
      <c r="J178">
        <v>700</v>
      </c>
      <c r="K178">
        <v>5</v>
      </c>
      <c r="L178">
        <v>16</v>
      </c>
      <c r="M178">
        <v>11</v>
      </c>
      <c r="N178" t="str">
        <f t="shared" si="2"/>
        <v>Syracuse</v>
      </c>
    </row>
    <row r="179" spans="1:14" x14ac:dyDescent="0.25">
      <c r="A179">
        <v>186</v>
      </c>
      <c r="B179">
        <v>186</v>
      </c>
      <c r="C179" t="s">
        <v>191</v>
      </c>
      <c r="D179" s="2">
        <v>23.102278079982099</v>
      </c>
      <c r="E179">
        <v>0</v>
      </c>
      <c r="F179">
        <v>0</v>
      </c>
      <c r="G179">
        <v>0</v>
      </c>
      <c r="H179">
        <v>100</v>
      </c>
      <c r="I179">
        <v>100</v>
      </c>
      <c r="J179">
        <v>0</v>
      </c>
      <c r="K179">
        <v>3</v>
      </c>
      <c r="L179">
        <v>5</v>
      </c>
      <c r="M179">
        <v>2</v>
      </c>
      <c r="N179" t="str">
        <f t="shared" si="2"/>
        <v>Syracuse</v>
      </c>
    </row>
    <row r="180" spans="1:14" x14ac:dyDescent="0.25">
      <c r="A180">
        <v>187</v>
      </c>
      <c r="B180">
        <v>187</v>
      </c>
      <c r="C180" t="s">
        <v>192</v>
      </c>
      <c r="D180" s="2">
        <v>139.41826512995999</v>
      </c>
      <c r="E180">
        <v>900</v>
      </c>
      <c r="F180">
        <v>1400</v>
      </c>
      <c r="G180">
        <v>500</v>
      </c>
      <c r="H180">
        <v>100</v>
      </c>
      <c r="I180">
        <v>500</v>
      </c>
      <c r="J180">
        <v>400</v>
      </c>
      <c r="K180">
        <v>7</v>
      </c>
      <c r="L180">
        <v>13</v>
      </c>
      <c r="M180">
        <v>6</v>
      </c>
      <c r="N180" t="str">
        <f t="shared" si="2"/>
        <v>Syracuse</v>
      </c>
    </row>
    <row r="181" spans="1:14" x14ac:dyDescent="0.25">
      <c r="A181">
        <v>188</v>
      </c>
      <c r="B181">
        <v>188</v>
      </c>
      <c r="C181" t="s">
        <v>193</v>
      </c>
      <c r="D181" s="2">
        <v>523.39880125117395</v>
      </c>
      <c r="E181">
        <v>0</v>
      </c>
      <c r="F181">
        <v>7200</v>
      </c>
      <c r="G181">
        <v>7200</v>
      </c>
      <c r="H181">
        <v>100</v>
      </c>
      <c r="I181">
        <v>6800</v>
      </c>
      <c r="J181">
        <v>6700</v>
      </c>
      <c r="K181">
        <v>0</v>
      </c>
      <c r="L181">
        <v>27</v>
      </c>
      <c r="M181">
        <v>27</v>
      </c>
      <c r="N181" t="str">
        <f t="shared" si="2"/>
        <v>Syracuse</v>
      </c>
    </row>
    <row r="182" spans="1:14" x14ac:dyDescent="0.25">
      <c r="A182">
        <v>189</v>
      </c>
      <c r="B182">
        <v>189</v>
      </c>
      <c r="C182" t="s">
        <v>194</v>
      </c>
      <c r="D182" s="2">
        <v>64.765163981418198</v>
      </c>
      <c r="E182">
        <v>100</v>
      </c>
      <c r="F182">
        <v>400</v>
      </c>
      <c r="G182">
        <v>300</v>
      </c>
      <c r="H182">
        <v>100</v>
      </c>
      <c r="I182">
        <v>400</v>
      </c>
      <c r="J182">
        <v>300</v>
      </c>
      <c r="K182">
        <v>3</v>
      </c>
      <c r="L182">
        <v>11</v>
      </c>
      <c r="M182">
        <v>8</v>
      </c>
      <c r="N182" t="str">
        <f t="shared" si="2"/>
        <v>Syracuse</v>
      </c>
    </row>
    <row r="183" spans="1:14" x14ac:dyDescent="0.25">
      <c r="A183">
        <v>190</v>
      </c>
      <c r="B183">
        <v>190</v>
      </c>
      <c r="C183" t="s">
        <v>195</v>
      </c>
      <c r="D183" s="2">
        <v>16.974137629459801</v>
      </c>
      <c r="E183">
        <v>200</v>
      </c>
      <c r="F183">
        <v>300</v>
      </c>
      <c r="G183">
        <v>100</v>
      </c>
      <c r="H183">
        <v>0</v>
      </c>
      <c r="I183">
        <v>200</v>
      </c>
      <c r="J183">
        <v>200</v>
      </c>
      <c r="K183">
        <v>14</v>
      </c>
      <c r="L183">
        <v>28</v>
      </c>
      <c r="M183">
        <v>14</v>
      </c>
      <c r="N183" t="str">
        <f t="shared" si="2"/>
        <v>Taylorsville</v>
      </c>
    </row>
    <row r="184" spans="1:14" x14ac:dyDescent="0.25">
      <c r="A184">
        <v>191</v>
      </c>
      <c r="B184">
        <v>191</v>
      </c>
      <c r="C184" t="s">
        <v>196</v>
      </c>
      <c r="D184" s="2">
        <v>126.50265531250599</v>
      </c>
      <c r="E184">
        <v>3000</v>
      </c>
      <c r="F184">
        <v>3100</v>
      </c>
      <c r="G184">
        <v>100</v>
      </c>
      <c r="H184">
        <v>600</v>
      </c>
      <c r="I184">
        <v>800</v>
      </c>
      <c r="J184">
        <v>200</v>
      </c>
      <c r="K184">
        <v>28</v>
      </c>
      <c r="L184">
        <v>31</v>
      </c>
      <c r="M184">
        <v>3</v>
      </c>
      <c r="N184" t="str">
        <f t="shared" si="2"/>
        <v>Taylorsville</v>
      </c>
    </row>
    <row r="185" spans="1:14" x14ac:dyDescent="0.25">
      <c r="A185">
        <v>192</v>
      </c>
      <c r="B185">
        <v>192</v>
      </c>
      <c r="C185" t="s">
        <v>197</v>
      </c>
      <c r="D185" s="2">
        <v>302.937933883477</v>
      </c>
      <c r="E185">
        <v>2400</v>
      </c>
      <c r="F185">
        <v>3100</v>
      </c>
      <c r="G185">
        <v>700</v>
      </c>
      <c r="H185">
        <v>800</v>
      </c>
      <c r="I185">
        <v>1700</v>
      </c>
      <c r="J185">
        <v>900</v>
      </c>
      <c r="K185">
        <v>11</v>
      </c>
      <c r="L185">
        <v>16</v>
      </c>
      <c r="M185">
        <v>5</v>
      </c>
      <c r="N185" t="str">
        <f t="shared" si="2"/>
        <v>Taylorsville</v>
      </c>
    </row>
    <row r="186" spans="1:14" x14ac:dyDescent="0.25">
      <c r="A186">
        <v>193</v>
      </c>
      <c r="B186">
        <v>193</v>
      </c>
      <c r="C186" t="s">
        <v>198</v>
      </c>
      <c r="D186" s="2">
        <v>398.90452462970097</v>
      </c>
      <c r="E186">
        <v>100</v>
      </c>
      <c r="F186">
        <v>7100</v>
      </c>
      <c r="G186">
        <v>7000</v>
      </c>
      <c r="H186">
        <v>0</v>
      </c>
      <c r="I186">
        <v>6500</v>
      </c>
      <c r="J186">
        <v>6500</v>
      </c>
      <c r="K186">
        <v>0</v>
      </c>
      <c r="L186">
        <v>34</v>
      </c>
      <c r="M186">
        <v>34</v>
      </c>
      <c r="N186" t="str">
        <f t="shared" si="2"/>
        <v>Vineyard</v>
      </c>
    </row>
    <row r="187" spans="1:14" x14ac:dyDescent="0.25">
      <c r="A187">
        <v>194</v>
      </c>
      <c r="B187">
        <v>194</v>
      </c>
      <c r="C187" t="s">
        <v>199</v>
      </c>
      <c r="D187" s="2">
        <v>18.7394406796416</v>
      </c>
      <c r="E187">
        <v>100</v>
      </c>
      <c r="F187">
        <v>200</v>
      </c>
      <c r="G187">
        <v>100</v>
      </c>
      <c r="H187">
        <v>0</v>
      </c>
      <c r="I187">
        <v>200</v>
      </c>
      <c r="J187">
        <v>200</v>
      </c>
      <c r="K187">
        <v>3</v>
      </c>
      <c r="L187">
        <v>21</v>
      </c>
      <c r="M187">
        <v>18</v>
      </c>
      <c r="N187" t="str">
        <f t="shared" si="2"/>
        <v>West Bountiful</v>
      </c>
    </row>
    <row r="188" spans="1:14" x14ac:dyDescent="0.25">
      <c r="A188">
        <v>195</v>
      </c>
      <c r="B188">
        <v>195</v>
      </c>
      <c r="C188" t="s">
        <v>200</v>
      </c>
      <c r="D188" s="2">
        <v>65.124481155642499</v>
      </c>
      <c r="E188">
        <v>200</v>
      </c>
      <c r="F188">
        <v>1000</v>
      </c>
      <c r="G188">
        <v>800</v>
      </c>
      <c r="H188">
        <v>100</v>
      </c>
      <c r="I188">
        <v>800</v>
      </c>
      <c r="J188">
        <v>700</v>
      </c>
      <c r="K188">
        <v>4</v>
      </c>
      <c r="L188">
        <v>27</v>
      </c>
      <c r="M188">
        <v>23</v>
      </c>
      <c r="N188" t="str">
        <f t="shared" si="2"/>
        <v>West Haven</v>
      </c>
    </row>
    <row r="189" spans="1:14" x14ac:dyDescent="0.25">
      <c r="A189">
        <v>196</v>
      </c>
      <c r="B189">
        <v>196</v>
      </c>
      <c r="C189" t="s">
        <v>201</v>
      </c>
      <c r="D189" s="2">
        <v>93.635281680397497</v>
      </c>
      <c r="E189">
        <v>100</v>
      </c>
      <c r="F189">
        <v>1500</v>
      </c>
      <c r="G189">
        <v>1400</v>
      </c>
      <c r="H189">
        <v>100</v>
      </c>
      <c r="I189">
        <v>1400</v>
      </c>
      <c r="J189">
        <v>1300</v>
      </c>
      <c r="K189">
        <v>2</v>
      </c>
      <c r="L189">
        <v>32</v>
      </c>
      <c r="M189">
        <v>30</v>
      </c>
      <c r="N189" t="str">
        <f t="shared" si="2"/>
        <v>West Haven</v>
      </c>
    </row>
    <row r="190" spans="1:14" x14ac:dyDescent="0.25">
      <c r="A190">
        <v>197</v>
      </c>
      <c r="B190">
        <v>197</v>
      </c>
      <c r="C190" t="s">
        <v>202</v>
      </c>
      <c r="D190" s="2">
        <v>426.58321620861699</v>
      </c>
      <c r="E190">
        <v>500</v>
      </c>
      <c r="F190">
        <v>5300</v>
      </c>
      <c r="G190">
        <v>4800</v>
      </c>
      <c r="H190">
        <v>400</v>
      </c>
      <c r="I190">
        <v>4800</v>
      </c>
      <c r="J190">
        <v>4400</v>
      </c>
      <c r="K190">
        <v>2</v>
      </c>
      <c r="L190">
        <v>24</v>
      </c>
      <c r="M190">
        <v>22</v>
      </c>
      <c r="N190" t="str">
        <f t="shared" si="2"/>
        <v>West Haven</v>
      </c>
    </row>
    <row r="191" spans="1:14" x14ac:dyDescent="0.25">
      <c r="A191">
        <v>198</v>
      </c>
      <c r="B191">
        <v>198</v>
      </c>
      <c r="C191" t="s">
        <v>203</v>
      </c>
      <c r="D191" s="2">
        <v>38.299708120652703</v>
      </c>
      <c r="E191">
        <v>0</v>
      </c>
      <c r="F191">
        <v>400</v>
      </c>
      <c r="G191">
        <v>400</v>
      </c>
      <c r="H191">
        <v>0</v>
      </c>
      <c r="I191">
        <v>400</v>
      </c>
      <c r="J191">
        <v>400</v>
      </c>
      <c r="K191">
        <v>2</v>
      </c>
      <c r="L191">
        <v>20</v>
      </c>
      <c r="M191">
        <v>18</v>
      </c>
      <c r="N191" t="str">
        <f t="shared" si="2"/>
        <v>West Haven</v>
      </c>
    </row>
    <row r="192" spans="1:14" ht="75" x14ac:dyDescent="0.25">
      <c r="A192">
        <v>199</v>
      </c>
      <c r="B192">
        <v>199</v>
      </c>
      <c r="C192" s="1" t="s">
        <v>204</v>
      </c>
      <c r="D192" s="2">
        <v>47.088343682753603</v>
      </c>
      <c r="E192">
        <v>0</v>
      </c>
      <c r="F192">
        <v>0</v>
      </c>
      <c r="G192">
        <v>0</v>
      </c>
      <c r="H192">
        <v>100</v>
      </c>
      <c r="I192">
        <v>200</v>
      </c>
      <c r="J192">
        <v>100</v>
      </c>
      <c r="K192">
        <v>3</v>
      </c>
      <c r="L192">
        <v>5</v>
      </c>
      <c r="M192">
        <v>2</v>
      </c>
      <c r="N192" t="str">
        <f t="shared" si="2"/>
        <v>West Jordan</v>
      </c>
    </row>
    <row r="193" spans="1:14" x14ac:dyDescent="0.25">
      <c r="A193">
        <v>200</v>
      </c>
      <c r="B193">
        <v>200</v>
      </c>
      <c r="C193" t="s">
        <v>205</v>
      </c>
      <c r="D193" s="2">
        <v>89.598736724164098</v>
      </c>
      <c r="E193">
        <v>0</v>
      </c>
      <c r="F193">
        <v>700</v>
      </c>
      <c r="G193">
        <v>700</v>
      </c>
      <c r="H193">
        <v>0</v>
      </c>
      <c r="I193">
        <v>800</v>
      </c>
      <c r="J193">
        <v>800</v>
      </c>
      <c r="K193">
        <v>0</v>
      </c>
      <c r="L193">
        <v>16</v>
      </c>
      <c r="M193">
        <v>16</v>
      </c>
      <c r="N193" t="str">
        <f t="shared" si="2"/>
        <v>West Jordan</v>
      </c>
    </row>
    <row r="194" spans="1:14" x14ac:dyDescent="0.25">
      <c r="A194">
        <v>201</v>
      </c>
      <c r="B194">
        <v>201</v>
      </c>
      <c r="C194" t="s">
        <v>206</v>
      </c>
      <c r="D194" s="2">
        <v>34.072315633491897</v>
      </c>
      <c r="E194">
        <v>0</v>
      </c>
      <c r="F194">
        <v>100</v>
      </c>
      <c r="G194">
        <v>100</v>
      </c>
      <c r="H194">
        <v>0</v>
      </c>
      <c r="I194">
        <v>100</v>
      </c>
      <c r="J194">
        <v>100</v>
      </c>
      <c r="K194">
        <v>0</v>
      </c>
      <c r="L194">
        <v>8</v>
      </c>
      <c r="M194">
        <v>8</v>
      </c>
      <c r="N194" t="str">
        <f t="shared" ref="N194:N217" si="3">LEFT(C194,FIND(" - ",C194)-1)</f>
        <v>West Jordan</v>
      </c>
    </row>
    <row r="195" spans="1:14" ht="60" x14ac:dyDescent="0.25">
      <c r="A195">
        <v>202</v>
      </c>
      <c r="B195">
        <v>202</v>
      </c>
      <c r="C195" s="1" t="s">
        <v>207</v>
      </c>
      <c r="D195" s="2">
        <v>91.566602886226903</v>
      </c>
      <c r="E195">
        <v>200</v>
      </c>
      <c r="F195">
        <v>1400</v>
      </c>
      <c r="G195">
        <v>1200</v>
      </c>
      <c r="H195">
        <v>0</v>
      </c>
      <c r="I195">
        <v>1400</v>
      </c>
      <c r="J195">
        <v>1400</v>
      </c>
      <c r="K195">
        <v>2</v>
      </c>
      <c r="L195">
        <v>31</v>
      </c>
      <c r="M195">
        <v>29</v>
      </c>
      <c r="N195" t="str">
        <f t="shared" si="3"/>
        <v>West Jordan</v>
      </c>
    </row>
    <row r="196" spans="1:14" x14ac:dyDescent="0.25">
      <c r="A196">
        <v>203</v>
      </c>
      <c r="B196">
        <v>203</v>
      </c>
      <c r="C196" t="s">
        <v>208</v>
      </c>
      <c r="D196" s="2">
        <v>420.33502408281402</v>
      </c>
      <c r="E196">
        <v>5900</v>
      </c>
      <c r="F196">
        <v>7900</v>
      </c>
      <c r="G196">
        <v>2000</v>
      </c>
      <c r="H196">
        <v>600</v>
      </c>
      <c r="I196">
        <v>2400</v>
      </c>
      <c r="J196">
        <v>1800</v>
      </c>
      <c r="K196">
        <v>15</v>
      </c>
      <c r="L196">
        <v>24</v>
      </c>
      <c r="M196">
        <v>9</v>
      </c>
      <c r="N196" t="str">
        <f t="shared" si="3"/>
        <v>West Jordan</v>
      </c>
    </row>
    <row r="197" spans="1:14" x14ac:dyDescent="0.25">
      <c r="A197">
        <v>204</v>
      </c>
      <c r="B197">
        <v>204</v>
      </c>
      <c r="C197" t="s">
        <v>209</v>
      </c>
      <c r="D197" s="2">
        <v>125.64655346325701</v>
      </c>
      <c r="E197">
        <v>400</v>
      </c>
      <c r="F197">
        <v>2600</v>
      </c>
      <c r="G197">
        <v>2200</v>
      </c>
      <c r="H197">
        <v>200</v>
      </c>
      <c r="I197">
        <v>1900</v>
      </c>
      <c r="J197">
        <v>1700</v>
      </c>
      <c r="K197">
        <v>5</v>
      </c>
      <c r="L197">
        <v>36</v>
      </c>
      <c r="M197">
        <v>31</v>
      </c>
      <c r="N197" t="str">
        <f t="shared" si="3"/>
        <v>West Jordan</v>
      </c>
    </row>
    <row r="198" spans="1:14" ht="60" x14ac:dyDescent="0.25">
      <c r="A198">
        <v>205</v>
      </c>
      <c r="B198">
        <v>205</v>
      </c>
      <c r="C198" s="1" t="s">
        <v>210</v>
      </c>
      <c r="D198" s="2">
        <v>45.604615061851398</v>
      </c>
      <c r="E198">
        <v>200</v>
      </c>
      <c r="F198">
        <v>400</v>
      </c>
      <c r="G198">
        <v>200</v>
      </c>
      <c r="H198">
        <v>0</v>
      </c>
      <c r="I198">
        <v>300</v>
      </c>
      <c r="J198">
        <v>300</v>
      </c>
      <c r="K198">
        <v>5</v>
      </c>
      <c r="L198">
        <v>17</v>
      </c>
      <c r="M198">
        <v>12</v>
      </c>
      <c r="N198" t="str">
        <f t="shared" si="3"/>
        <v>West Jordan</v>
      </c>
    </row>
    <row r="199" spans="1:14" x14ac:dyDescent="0.25">
      <c r="A199">
        <v>206</v>
      </c>
      <c r="B199">
        <v>206</v>
      </c>
      <c r="C199" t="s">
        <v>211</v>
      </c>
      <c r="D199" s="2">
        <v>87.716096085883194</v>
      </c>
      <c r="E199">
        <v>100</v>
      </c>
      <c r="F199">
        <v>300</v>
      </c>
      <c r="G199">
        <v>200</v>
      </c>
      <c r="H199">
        <v>100</v>
      </c>
      <c r="I199">
        <v>500</v>
      </c>
      <c r="J199">
        <v>400</v>
      </c>
      <c r="K199">
        <v>3</v>
      </c>
      <c r="L199">
        <v>9</v>
      </c>
      <c r="M199">
        <v>6</v>
      </c>
      <c r="N199" t="str">
        <f t="shared" si="3"/>
        <v>West Jordan</v>
      </c>
    </row>
    <row r="200" spans="1:14" x14ac:dyDescent="0.25">
      <c r="A200">
        <v>207</v>
      </c>
      <c r="B200">
        <v>207</v>
      </c>
      <c r="C200" t="s">
        <v>212</v>
      </c>
      <c r="D200" s="2">
        <v>430.967982337828</v>
      </c>
      <c r="E200">
        <v>2900</v>
      </c>
      <c r="F200">
        <v>7200</v>
      </c>
      <c r="G200">
        <v>4300</v>
      </c>
      <c r="H200">
        <v>800</v>
      </c>
      <c r="I200">
        <v>5000</v>
      </c>
      <c r="J200">
        <v>4200</v>
      </c>
      <c r="K200">
        <v>9</v>
      </c>
      <c r="L200">
        <v>28</v>
      </c>
      <c r="M200">
        <v>19</v>
      </c>
      <c r="N200" t="str">
        <f t="shared" si="3"/>
        <v>West Jordan</v>
      </c>
    </row>
    <row r="201" spans="1:14" x14ac:dyDescent="0.25">
      <c r="A201">
        <v>208</v>
      </c>
      <c r="B201">
        <v>208</v>
      </c>
      <c r="C201" t="s">
        <v>213</v>
      </c>
      <c r="D201" s="2">
        <v>12.5591169894329</v>
      </c>
      <c r="E201">
        <v>0</v>
      </c>
      <c r="F201">
        <v>0</v>
      </c>
      <c r="G201">
        <v>0</v>
      </c>
      <c r="H201">
        <v>100</v>
      </c>
      <c r="I201">
        <v>100</v>
      </c>
      <c r="J201">
        <v>0</v>
      </c>
      <c r="K201">
        <v>6</v>
      </c>
      <c r="L201">
        <v>14</v>
      </c>
      <c r="M201">
        <v>8</v>
      </c>
      <c r="N201" t="str">
        <f t="shared" si="3"/>
        <v>West Jordan</v>
      </c>
    </row>
    <row r="202" spans="1:14" x14ac:dyDescent="0.25">
      <c r="A202">
        <v>209</v>
      </c>
      <c r="B202">
        <v>209</v>
      </c>
      <c r="C202" t="s">
        <v>214</v>
      </c>
      <c r="D202" s="2">
        <v>15.4042263275434</v>
      </c>
      <c r="E202">
        <v>0</v>
      </c>
      <c r="F202">
        <v>100</v>
      </c>
      <c r="G202">
        <v>100</v>
      </c>
      <c r="H202">
        <v>0</v>
      </c>
      <c r="I202">
        <v>100</v>
      </c>
      <c r="J202">
        <v>100</v>
      </c>
      <c r="K202">
        <v>1</v>
      </c>
      <c r="L202">
        <v>18</v>
      </c>
      <c r="M202">
        <v>17</v>
      </c>
      <c r="N202" t="str">
        <f t="shared" si="3"/>
        <v>West Point</v>
      </c>
    </row>
    <row r="203" spans="1:14" x14ac:dyDescent="0.25">
      <c r="A203">
        <v>210</v>
      </c>
      <c r="B203">
        <v>210</v>
      </c>
      <c r="C203" t="s">
        <v>215</v>
      </c>
      <c r="D203" s="2">
        <v>3.72706411891419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23</v>
      </c>
      <c r="M203">
        <v>23</v>
      </c>
      <c r="N203" t="str">
        <f t="shared" si="3"/>
        <v>West Point</v>
      </c>
    </row>
    <row r="204" spans="1:14" x14ac:dyDescent="0.25">
      <c r="A204">
        <v>211</v>
      </c>
      <c r="B204">
        <v>211</v>
      </c>
      <c r="C204" t="s">
        <v>216</v>
      </c>
      <c r="D204" s="2">
        <v>6.99987357933058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 t="str">
        <f t="shared" si="3"/>
        <v>West Point</v>
      </c>
    </row>
    <row r="205" spans="1:14" x14ac:dyDescent="0.25">
      <c r="A205">
        <v>212</v>
      </c>
      <c r="B205">
        <v>212</v>
      </c>
      <c r="C205" t="s">
        <v>217</v>
      </c>
      <c r="D205" s="2">
        <v>147.84960484894401</v>
      </c>
      <c r="E205">
        <v>100</v>
      </c>
      <c r="F205">
        <v>700</v>
      </c>
      <c r="G205">
        <v>600</v>
      </c>
      <c r="H205">
        <v>300</v>
      </c>
      <c r="I205">
        <v>800</v>
      </c>
      <c r="J205">
        <v>500</v>
      </c>
      <c r="K205">
        <v>2</v>
      </c>
      <c r="L205">
        <v>10</v>
      </c>
      <c r="M205">
        <v>8</v>
      </c>
      <c r="N205" t="str">
        <f t="shared" si="3"/>
        <v>West Point</v>
      </c>
    </row>
    <row r="206" spans="1:14" x14ac:dyDescent="0.25">
      <c r="A206">
        <v>213</v>
      </c>
      <c r="B206">
        <v>213</v>
      </c>
      <c r="C206" t="s">
        <v>218</v>
      </c>
      <c r="D206" s="2">
        <v>57.245905348291501</v>
      </c>
      <c r="E206">
        <v>0</v>
      </c>
      <c r="F206">
        <v>1000</v>
      </c>
      <c r="G206">
        <v>1000</v>
      </c>
      <c r="H206">
        <v>100</v>
      </c>
      <c r="I206">
        <v>1000</v>
      </c>
      <c r="J206">
        <v>900</v>
      </c>
      <c r="K206">
        <v>1</v>
      </c>
      <c r="L206">
        <v>34</v>
      </c>
      <c r="M206">
        <v>33</v>
      </c>
      <c r="N206" t="str">
        <f t="shared" si="3"/>
        <v>West Point</v>
      </c>
    </row>
    <row r="207" spans="1:14" x14ac:dyDescent="0.25">
      <c r="A207">
        <v>214</v>
      </c>
      <c r="B207">
        <v>214</v>
      </c>
      <c r="C207" t="s">
        <v>219</v>
      </c>
      <c r="D207" s="2">
        <v>268.11496603948302</v>
      </c>
      <c r="E207">
        <v>3400</v>
      </c>
      <c r="F207">
        <v>4500</v>
      </c>
      <c r="G207">
        <v>1100</v>
      </c>
      <c r="H207">
        <v>500</v>
      </c>
      <c r="I207">
        <v>2000</v>
      </c>
      <c r="J207">
        <v>1500</v>
      </c>
      <c r="K207">
        <v>15</v>
      </c>
      <c r="L207">
        <v>24</v>
      </c>
      <c r="M207">
        <v>9</v>
      </c>
      <c r="N207" t="str">
        <f t="shared" si="3"/>
        <v>West Valley City</v>
      </c>
    </row>
    <row r="208" spans="1:14" x14ac:dyDescent="0.25">
      <c r="A208">
        <v>215</v>
      </c>
      <c r="B208">
        <v>215</v>
      </c>
      <c r="C208" t="s">
        <v>220</v>
      </c>
      <c r="D208" s="2">
        <v>88.352634060923606</v>
      </c>
      <c r="E208">
        <v>1100</v>
      </c>
      <c r="F208">
        <v>1400</v>
      </c>
      <c r="G208">
        <v>300</v>
      </c>
      <c r="H208">
        <v>500</v>
      </c>
      <c r="I208">
        <v>900</v>
      </c>
      <c r="J208">
        <v>400</v>
      </c>
      <c r="K208">
        <v>17</v>
      </c>
      <c r="L208">
        <v>27</v>
      </c>
      <c r="M208">
        <v>10</v>
      </c>
      <c r="N208" t="str">
        <f t="shared" si="3"/>
        <v>West Valley City</v>
      </c>
    </row>
    <row r="209" spans="1:14" x14ac:dyDescent="0.25">
      <c r="A209">
        <v>216</v>
      </c>
      <c r="B209">
        <v>216</v>
      </c>
      <c r="C209" t="s">
        <v>221</v>
      </c>
      <c r="D209" s="2">
        <v>302.92443131833699</v>
      </c>
      <c r="E209">
        <v>7700</v>
      </c>
      <c r="F209">
        <v>15400</v>
      </c>
      <c r="G209">
        <v>7700</v>
      </c>
      <c r="H209">
        <v>1500</v>
      </c>
      <c r="I209">
        <v>6100</v>
      </c>
      <c r="J209">
        <v>4600</v>
      </c>
      <c r="K209">
        <v>30</v>
      </c>
      <c r="L209">
        <v>71</v>
      </c>
      <c r="M209">
        <v>41</v>
      </c>
      <c r="N209" t="str">
        <f t="shared" si="3"/>
        <v>West Valley City</v>
      </c>
    </row>
    <row r="210" spans="1:14" x14ac:dyDescent="0.25">
      <c r="A210">
        <v>217</v>
      </c>
      <c r="B210">
        <v>217</v>
      </c>
      <c r="C210" t="s">
        <v>222</v>
      </c>
      <c r="D210" s="2">
        <v>36.018145835761302</v>
      </c>
      <c r="E210">
        <v>800</v>
      </c>
      <c r="F210">
        <v>900</v>
      </c>
      <c r="G210">
        <v>100</v>
      </c>
      <c r="H210">
        <v>0</v>
      </c>
      <c r="I210">
        <v>200</v>
      </c>
      <c r="J210">
        <v>200</v>
      </c>
      <c r="K210">
        <v>24</v>
      </c>
      <c r="L210">
        <v>31</v>
      </c>
      <c r="M210">
        <v>7</v>
      </c>
      <c r="N210" t="str">
        <f t="shared" si="3"/>
        <v>West Valley City</v>
      </c>
    </row>
    <row r="211" spans="1:14" x14ac:dyDescent="0.25">
      <c r="A211">
        <v>218</v>
      </c>
      <c r="B211">
        <v>218</v>
      </c>
      <c r="C211" t="s">
        <v>223</v>
      </c>
      <c r="D211" s="2">
        <v>77.375668074442402</v>
      </c>
      <c r="E211">
        <v>2100</v>
      </c>
      <c r="F211">
        <v>2300</v>
      </c>
      <c r="G211">
        <v>200</v>
      </c>
      <c r="H211">
        <v>0</v>
      </c>
      <c r="I211">
        <v>300</v>
      </c>
      <c r="J211">
        <v>300</v>
      </c>
      <c r="K211">
        <v>27</v>
      </c>
      <c r="L211">
        <v>34</v>
      </c>
      <c r="M211">
        <v>7</v>
      </c>
      <c r="N211" t="str">
        <f t="shared" si="3"/>
        <v>West Valley City</v>
      </c>
    </row>
    <row r="212" spans="1:14" x14ac:dyDescent="0.25">
      <c r="A212">
        <v>219</v>
      </c>
      <c r="B212">
        <v>219</v>
      </c>
      <c r="C212" t="s">
        <v>224</v>
      </c>
      <c r="D212" s="2">
        <v>447.73357700819099</v>
      </c>
      <c r="E212">
        <v>3100</v>
      </c>
      <c r="F212">
        <v>7100</v>
      </c>
      <c r="G212">
        <v>4000</v>
      </c>
      <c r="H212">
        <v>800</v>
      </c>
      <c r="I212">
        <v>4800</v>
      </c>
      <c r="J212">
        <v>4000</v>
      </c>
      <c r="K212">
        <v>9</v>
      </c>
      <c r="L212">
        <v>27</v>
      </c>
      <c r="M212">
        <v>18</v>
      </c>
      <c r="N212" t="str">
        <f t="shared" si="3"/>
        <v>West Valley City</v>
      </c>
    </row>
    <row r="213" spans="1:14" x14ac:dyDescent="0.25">
      <c r="A213">
        <v>220</v>
      </c>
      <c r="B213">
        <v>220</v>
      </c>
      <c r="C213" t="s">
        <v>225</v>
      </c>
      <c r="D213" s="2">
        <v>2.7350023575401399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4</v>
      </c>
      <c r="L213">
        <v>4</v>
      </c>
      <c r="M213">
        <v>0</v>
      </c>
      <c r="N213" t="str">
        <f t="shared" si="3"/>
        <v>West Valley City</v>
      </c>
    </row>
    <row r="214" spans="1:14" x14ac:dyDescent="0.25">
      <c r="A214">
        <v>221</v>
      </c>
      <c r="B214">
        <v>221</v>
      </c>
      <c r="C214" t="s">
        <v>226</v>
      </c>
      <c r="D214" s="2">
        <v>436.73415015630297</v>
      </c>
      <c r="E214">
        <v>5600</v>
      </c>
      <c r="F214">
        <v>8200</v>
      </c>
      <c r="G214">
        <v>2600</v>
      </c>
      <c r="H214">
        <v>1700</v>
      </c>
      <c r="I214">
        <v>4500</v>
      </c>
      <c r="J214">
        <v>2800</v>
      </c>
      <c r="K214">
        <v>17</v>
      </c>
      <c r="L214">
        <v>29</v>
      </c>
      <c r="M214">
        <v>12</v>
      </c>
      <c r="N214" t="str">
        <f t="shared" si="3"/>
        <v>West Valley City</v>
      </c>
    </row>
    <row r="215" spans="1:14" x14ac:dyDescent="0.25">
      <c r="A215">
        <v>222</v>
      </c>
      <c r="B215">
        <v>222</v>
      </c>
      <c r="C215" t="s">
        <v>227</v>
      </c>
      <c r="D215" s="2">
        <v>37.195969444742701</v>
      </c>
      <c r="E215">
        <v>300</v>
      </c>
      <c r="F215">
        <v>600</v>
      </c>
      <c r="G215">
        <v>300</v>
      </c>
      <c r="H215">
        <v>0</v>
      </c>
      <c r="I215">
        <v>300</v>
      </c>
      <c r="J215">
        <v>300</v>
      </c>
      <c r="K215">
        <v>7</v>
      </c>
      <c r="L215">
        <v>25</v>
      </c>
      <c r="M215">
        <v>18</v>
      </c>
      <c r="N215" t="str">
        <f t="shared" si="3"/>
        <v>Woods Cross</v>
      </c>
    </row>
    <row r="216" spans="1:14" x14ac:dyDescent="0.25">
      <c r="A216">
        <v>223</v>
      </c>
      <c r="B216">
        <v>223</v>
      </c>
      <c r="C216" t="s">
        <v>228</v>
      </c>
      <c r="D216" s="2">
        <v>115.482457307191</v>
      </c>
      <c r="E216">
        <v>400</v>
      </c>
      <c r="F216">
        <v>1100</v>
      </c>
      <c r="G216">
        <v>700</v>
      </c>
      <c r="H216">
        <v>300</v>
      </c>
      <c r="I216">
        <v>1100</v>
      </c>
      <c r="J216">
        <v>800</v>
      </c>
      <c r="K216">
        <v>6</v>
      </c>
      <c r="L216">
        <v>19</v>
      </c>
      <c r="M216">
        <v>13</v>
      </c>
      <c r="N216" t="str">
        <f t="shared" si="3"/>
        <v>Woods Cross</v>
      </c>
    </row>
    <row r="217" spans="1:14" x14ac:dyDescent="0.25">
      <c r="A217">
        <v>24579</v>
      </c>
      <c r="B217">
        <v>24579</v>
      </c>
      <c r="D217" s="2">
        <v>34965.770447103903</v>
      </c>
      <c r="E217">
        <v>481600</v>
      </c>
      <c r="F217">
        <v>999900</v>
      </c>
      <c r="G217">
        <v>518300</v>
      </c>
      <c r="H217">
        <v>83100</v>
      </c>
      <c r="I217">
        <v>430700</v>
      </c>
      <c r="J217">
        <v>347600</v>
      </c>
      <c r="K217">
        <v>16</v>
      </c>
      <c r="L217">
        <v>41</v>
      </c>
      <c r="M217">
        <v>25</v>
      </c>
      <c r="N217" t="e">
        <f t="shared" si="3"/>
        <v>#VALUE!</v>
      </c>
    </row>
    <row r="218" spans="1:14" x14ac:dyDescent="0.25">
      <c r="D218" s="2"/>
    </row>
    <row r="219" spans="1:14" ht="21" x14ac:dyDescent="0.35">
      <c r="C219" s="6" t="s">
        <v>296</v>
      </c>
    </row>
    <row r="220" spans="1:14" x14ac:dyDescent="0.25">
      <c r="C220" s="16" t="s">
        <v>13</v>
      </c>
      <c r="D220" s="17" t="s">
        <v>229</v>
      </c>
      <c r="E220" s="18" t="s">
        <v>230</v>
      </c>
      <c r="F220" s="19"/>
      <c r="G220" s="20"/>
      <c r="H220" s="18" t="s">
        <v>231</v>
      </c>
      <c r="I220" s="19"/>
      <c r="J220" s="20"/>
      <c r="K220" s="18" t="s">
        <v>232</v>
      </c>
      <c r="L220" s="19"/>
      <c r="M220" s="19"/>
    </row>
    <row r="221" spans="1:14" x14ac:dyDescent="0.25">
      <c r="C221" s="16"/>
      <c r="D221" s="17"/>
      <c r="E221" s="14" t="s">
        <v>233</v>
      </c>
      <c r="F221" s="15" t="s">
        <v>234</v>
      </c>
      <c r="G221" s="15" t="s">
        <v>295</v>
      </c>
      <c r="H221" s="14" t="s">
        <v>233</v>
      </c>
      <c r="I221" s="15" t="s">
        <v>234</v>
      </c>
      <c r="J221" s="15" t="s">
        <v>295</v>
      </c>
      <c r="K221" s="14" t="s">
        <v>233</v>
      </c>
      <c r="L221" s="15" t="s">
        <v>234</v>
      </c>
      <c r="M221" s="15" t="s">
        <v>295</v>
      </c>
    </row>
    <row r="222" spans="1:14" x14ac:dyDescent="0.25">
      <c r="C222" t="s">
        <v>235</v>
      </c>
      <c r="D222" s="4" t="e">
        <f>#N/A</f>
        <v>#N/A</v>
      </c>
      <c r="E222" s="7" t="e">
        <f>#N/A</f>
        <v>#N/A</v>
      </c>
      <c r="F222" s="8" t="e">
        <f>#N/A</f>
        <v>#N/A</v>
      </c>
      <c r="G222" s="8" t="e">
        <f>#N/A</f>
        <v>#N/A</v>
      </c>
      <c r="H222" s="7" t="e">
        <f>#N/A</f>
        <v>#N/A</v>
      </c>
      <c r="I222" s="8" t="e">
        <f>#N/A</f>
        <v>#N/A</v>
      </c>
      <c r="J222" s="8" t="e">
        <f>#N/A</f>
        <v>#N/A</v>
      </c>
      <c r="K222" s="7" t="e">
        <f t="shared" ref="K222:M225" si="4">(E222+H222)/$D222</f>
        <v>#N/A</v>
      </c>
      <c r="L222" s="8" t="e">
        <f t="shared" si="4"/>
        <v>#N/A</v>
      </c>
      <c r="M222" s="8" t="e">
        <f t="shared" si="4"/>
        <v>#N/A</v>
      </c>
    </row>
    <row r="223" spans="1:14" x14ac:dyDescent="0.25">
      <c r="C223" s="9" t="s">
        <v>236</v>
      </c>
      <c r="D223" s="10" t="e">
        <f>#N/A</f>
        <v>#N/A</v>
      </c>
      <c r="E223" s="11" t="e">
        <f>#N/A</f>
        <v>#N/A</v>
      </c>
      <c r="F223" s="12" t="e">
        <f>#N/A</f>
        <v>#N/A</v>
      </c>
      <c r="G223" s="12" t="e">
        <f>#N/A</f>
        <v>#N/A</v>
      </c>
      <c r="H223" s="11" t="e">
        <f>#N/A</f>
        <v>#N/A</v>
      </c>
      <c r="I223" s="12" t="e">
        <f>#N/A</f>
        <v>#N/A</v>
      </c>
      <c r="J223" s="12" t="e">
        <f>#N/A</f>
        <v>#N/A</v>
      </c>
      <c r="K223" s="11" t="e">
        <f t="shared" si="4"/>
        <v>#N/A</v>
      </c>
      <c r="L223" s="12" t="e">
        <f t="shared" si="4"/>
        <v>#N/A</v>
      </c>
      <c r="M223" s="12" t="e">
        <f t="shared" si="4"/>
        <v>#N/A</v>
      </c>
    </row>
    <row r="224" spans="1:14" x14ac:dyDescent="0.25">
      <c r="C224" t="s">
        <v>237</v>
      </c>
      <c r="D224" s="4" t="e">
        <f>#N/A</f>
        <v>#N/A</v>
      </c>
      <c r="E224" s="7" t="e">
        <f>#N/A</f>
        <v>#N/A</v>
      </c>
      <c r="F224" s="8" t="e">
        <f>#N/A</f>
        <v>#N/A</v>
      </c>
      <c r="G224" s="8" t="e">
        <f>#N/A</f>
        <v>#N/A</v>
      </c>
      <c r="H224" s="7" t="e">
        <f>#N/A</f>
        <v>#N/A</v>
      </c>
      <c r="I224" s="8" t="e">
        <f>#N/A</f>
        <v>#N/A</v>
      </c>
      <c r="J224" s="8" t="e">
        <f>#N/A</f>
        <v>#N/A</v>
      </c>
      <c r="K224" s="7" t="e">
        <f t="shared" si="4"/>
        <v>#N/A</v>
      </c>
      <c r="L224" s="8" t="e">
        <f t="shared" si="4"/>
        <v>#N/A</v>
      </c>
      <c r="M224" s="8" t="e">
        <f t="shared" si="4"/>
        <v>#N/A</v>
      </c>
    </row>
    <row r="225" spans="3:13" x14ac:dyDescent="0.25">
      <c r="C225" s="9" t="s">
        <v>238</v>
      </c>
      <c r="D225" s="10" t="e">
        <f>#N/A</f>
        <v>#N/A</v>
      </c>
      <c r="E225" s="11" t="e">
        <f>#N/A</f>
        <v>#N/A</v>
      </c>
      <c r="F225" s="12" t="e">
        <f>#N/A</f>
        <v>#N/A</v>
      </c>
      <c r="G225" s="12" t="e">
        <f>#N/A</f>
        <v>#N/A</v>
      </c>
      <c r="H225" s="11" t="e">
        <f>#N/A</f>
        <v>#N/A</v>
      </c>
      <c r="I225" s="12" t="e">
        <f>#N/A</f>
        <v>#N/A</v>
      </c>
      <c r="J225" s="12" t="e">
        <f>#N/A</f>
        <v>#N/A</v>
      </c>
      <c r="K225" s="11" t="e">
        <f t="shared" si="4"/>
        <v>#N/A</v>
      </c>
      <c r="L225" s="12" t="e">
        <f t="shared" si="4"/>
        <v>#N/A</v>
      </c>
      <c r="M225" s="12" t="e">
        <f t="shared" si="4"/>
        <v>#N/A</v>
      </c>
    </row>
  </sheetData>
  <mergeCells count="5">
    <mergeCell ref="C220:C221"/>
    <mergeCell ref="D220:D221"/>
    <mergeCell ref="E220:G220"/>
    <mergeCell ref="H220:J220"/>
    <mergeCell ref="K220:M220"/>
  </mergeCells>
  <pageMargins left="0.7" right="0.7" top="0.75" bottom="0.75" header="0.3" footer="0.3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"/>
  <sheetViews>
    <sheetView showGridLines="0" tabSelected="1" workbookViewId="0">
      <selection activeCell="G8" sqref="G8"/>
    </sheetView>
  </sheetViews>
  <sheetFormatPr defaultRowHeight="15" x14ac:dyDescent="0.25"/>
  <cols>
    <col min="2" max="2" width="15.5703125" customWidth="1"/>
    <col min="3" max="6" width="12" customWidth="1"/>
  </cols>
  <sheetData>
    <row r="2" spans="2:6" ht="21" x14ac:dyDescent="0.35">
      <c r="B2" s="6" t="s">
        <v>239</v>
      </c>
    </row>
    <row r="3" spans="2:6" x14ac:dyDescent="0.25">
      <c r="B3" s="16" t="s">
        <v>13</v>
      </c>
      <c r="C3" s="23" t="s">
        <v>229</v>
      </c>
      <c r="D3" s="23"/>
      <c r="E3" s="23"/>
      <c r="F3" s="23"/>
    </row>
    <row r="4" spans="2:6" x14ac:dyDescent="0.25">
      <c r="B4" s="16"/>
      <c r="C4" s="13" t="s">
        <v>240</v>
      </c>
      <c r="D4" s="13" t="s">
        <v>241</v>
      </c>
      <c r="E4" s="13" t="s">
        <v>242</v>
      </c>
      <c r="F4" s="13" t="s">
        <v>243</v>
      </c>
    </row>
    <row r="5" spans="2:6" x14ac:dyDescent="0.25">
      <c r="B5" t="s">
        <v>235</v>
      </c>
      <c r="C5" s="4">
        <f>SUMIFS(dfAASummary!$K:$K,dfAASummary!$A:$A,Sheet4!$B5)+SUMIFS(dfAASummary!$L:$L,dfAASummary!$A:$A,Sheet4!$B5)</f>
        <v>396.79055993048928</v>
      </c>
      <c r="D5" s="4">
        <f>SUMIFS(dfAASummary!$M:$M,dfAASummary!$A:$A,Sheet4!$B5)</f>
        <v>92.389043180872747</v>
      </c>
      <c r="E5" s="4">
        <f>SUMIFS(dfAASummary!$N:$N,dfAASummary!$A:$A,Sheet4!$B5)</f>
        <v>67.939450297121567</v>
      </c>
      <c r="F5" s="21">
        <f>SUMIFS(dfAASummary!$J:$J,dfAASummary!$A:$A,Sheet4!$B5)</f>
        <v>557.11905340848432</v>
      </c>
    </row>
    <row r="6" spans="2:6" x14ac:dyDescent="0.25">
      <c r="B6" s="9" t="s">
        <v>236</v>
      </c>
      <c r="C6" s="10">
        <f>SUMIFS(dfAASummary!$K:$K,dfAASummary!$A:$A,Sheet4!$B6)+SUMIFS(dfAASummary!$L:$L,dfAASummary!$A:$A,Sheet4!$B6)</f>
        <v>688.14626822834407</v>
      </c>
      <c r="D6" s="10">
        <f>SUMIFS(dfAASummary!$M:$M,dfAASummary!$A:$A,Sheet4!$B6)</f>
        <v>6.7976412944130002</v>
      </c>
      <c r="E6" s="10">
        <f>SUMIFS(dfAASummary!$N:$N,dfAASummary!$A:$A,Sheet4!$B6)</f>
        <v>82.621850927485596</v>
      </c>
      <c r="F6" s="22">
        <f>SUMIFS(dfAASummary!$J:$J,dfAASummary!$A:$A,Sheet4!$B6)</f>
        <v>777.56576045024349</v>
      </c>
    </row>
    <row r="7" spans="2:6" x14ac:dyDescent="0.25">
      <c r="B7" t="s">
        <v>237</v>
      </c>
      <c r="C7" s="4">
        <f>SUMIFS(dfAASummary!$K:$K,dfAASummary!$A:$A,Sheet4!$B7)+SUMIFS(dfAASummary!$L:$L,dfAASummary!$A:$A,Sheet4!$B7)</f>
        <v>1120.1080144903726</v>
      </c>
      <c r="D7" s="4">
        <f>SUMIFS(dfAASummary!$M:$M,dfAASummary!$A:$A,Sheet4!$B7)</f>
        <v>208.92588680120994</v>
      </c>
      <c r="E7" s="4">
        <f>SUMIFS(dfAASummary!$N:$N,dfAASummary!$A:$A,Sheet4!$B7)</f>
        <v>330.95467355939792</v>
      </c>
      <c r="F7" s="5">
        <f>SUMIFS(dfAASummary!$J:$J,dfAASummary!$A:$A,Sheet4!$B7)</f>
        <v>1659.9885748509821</v>
      </c>
    </row>
    <row r="8" spans="2:6" x14ac:dyDescent="0.25">
      <c r="B8" s="9" t="s">
        <v>238</v>
      </c>
      <c r="C8" s="10">
        <f>SUMIFS(dfAASummary!$K:$K,dfAASummary!$A:$A,Sheet4!$B8)+SUMIFS(dfAASummary!$L:$L,dfAASummary!$A:$A,Sheet4!$B8)</f>
        <v>1318.6968219607866</v>
      </c>
      <c r="D8" s="10">
        <f>SUMIFS(dfAASummary!$M:$M,dfAASummary!$A:$A,Sheet4!$B8)</f>
        <v>79.467295721452786</v>
      </c>
      <c r="E8" s="10">
        <f>SUMIFS(dfAASummary!$N:$N,dfAASummary!$A:$A,Sheet4!$B8)</f>
        <v>246.66225443600342</v>
      </c>
      <c r="F8" s="22">
        <f>SUMIFS(dfAASummary!$J:$J,dfAASummary!$A:$A,Sheet4!$B8)</f>
        <v>1644.8263721182429</v>
      </c>
    </row>
  </sheetData>
  <mergeCells count="1">
    <mergeCell ref="B3:B4"/>
  </mergeCells>
  <pageMargins left="0.7" right="0.7" top="0.75" bottom="0.75" header="0.3" footer="0.3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59"/>
  <sheetViews>
    <sheetView workbookViewId="0">
      <selection activeCell="J2" sqref="J2"/>
    </sheetView>
  </sheetViews>
  <sheetFormatPr defaultRowHeight="15" x14ac:dyDescent="0.25"/>
  <cols>
    <col min="1" max="1" width="13.85546875" customWidth="1"/>
    <col min="2" max="2" width="56" customWidth="1"/>
  </cols>
  <sheetData>
    <row r="1" spans="1:34" x14ac:dyDescent="0.25">
      <c r="A1" t="s">
        <v>13</v>
      </c>
      <c r="B1" t="s">
        <v>244</v>
      </c>
      <c r="C1" t="s">
        <v>245</v>
      </c>
      <c r="D1" t="s">
        <v>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3</v>
      </c>
      <c r="K1" t="s">
        <v>251</v>
      </c>
      <c r="L1" t="s">
        <v>252</v>
      </c>
      <c r="M1" t="s">
        <v>253</v>
      </c>
      <c r="N1" t="s">
        <v>254</v>
      </c>
      <c r="O1" t="s">
        <v>255</v>
      </c>
      <c r="P1" t="s">
        <v>256</v>
      </c>
      <c r="Q1" t="s">
        <v>257</v>
      </c>
      <c r="R1" t="s">
        <v>258</v>
      </c>
      <c r="S1" t="s">
        <v>259</v>
      </c>
      <c r="T1" t="s">
        <v>260</v>
      </c>
      <c r="U1" t="s">
        <v>261</v>
      </c>
      <c r="V1" t="s">
        <v>262</v>
      </c>
      <c r="W1" t="s">
        <v>263</v>
      </c>
      <c r="X1" t="s">
        <v>264</v>
      </c>
      <c r="Y1" t="s">
        <v>265</v>
      </c>
      <c r="Z1" t="s">
        <v>266</v>
      </c>
      <c r="AA1" t="s">
        <v>267</v>
      </c>
      <c r="AB1" t="s">
        <v>268</v>
      </c>
      <c r="AC1" t="s">
        <v>269</v>
      </c>
      <c r="AD1" t="s">
        <v>270</v>
      </c>
      <c r="AE1" t="s">
        <v>271</v>
      </c>
      <c r="AF1" t="s">
        <v>272</v>
      </c>
      <c r="AG1" t="s">
        <v>273</v>
      </c>
      <c r="AH1" t="s">
        <v>274</v>
      </c>
    </row>
    <row r="2" spans="1:34" x14ac:dyDescent="0.25">
      <c r="A2" t="str">
        <f>LEFT(B2,FIND(" - ",B2)-1)</f>
        <v>American Fork</v>
      </c>
      <c r="B2" t="str">
        <f>VLOOKUP(D2,areas!$A$1:$B$225,2, FALSE)</f>
        <v>American Fork - AMERICAN FORK CRT NC</v>
      </c>
      <c r="C2">
        <v>4</v>
      </c>
      <c r="D2">
        <v>0</v>
      </c>
      <c r="E2">
        <v>2</v>
      </c>
      <c r="F2" t="s">
        <v>275</v>
      </c>
      <c r="G2">
        <v>10</v>
      </c>
      <c r="H2">
        <v>3</v>
      </c>
      <c r="I2">
        <v>89</v>
      </c>
      <c r="J2">
        <v>43.9478277795127</v>
      </c>
      <c r="K2">
        <v>6.7433865700640698</v>
      </c>
      <c r="L2">
        <v>6.4266451784868597</v>
      </c>
      <c r="M2">
        <v>0</v>
      </c>
      <c r="N2">
        <v>30.777796030961799</v>
      </c>
      <c r="O2">
        <v>0</v>
      </c>
      <c r="P2">
        <v>180.41068600458999</v>
      </c>
      <c r="Q2">
        <v>0</v>
      </c>
      <c r="R2">
        <v>25060.942589224302</v>
      </c>
      <c r="S2">
        <v>0</v>
      </c>
      <c r="T2">
        <v>0</v>
      </c>
      <c r="U2">
        <v>0</v>
      </c>
      <c r="V2">
        <v>0</v>
      </c>
      <c r="W2">
        <v>333210</v>
      </c>
      <c r="X2">
        <v>777489</v>
      </c>
      <c r="Y2">
        <v>0</v>
      </c>
      <c r="Z2">
        <v>0</v>
      </c>
      <c r="AA2">
        <v>0</v>
      </c>
      <c r="AB2">
        <v>0</v>
      </c>
      <c r="AC2">
        <v>555</v>
      </c>
      <c r="AD2">
        <v>6.148966803164E-2</v>
      </c>
      <c r="AE2">
        <v>6.3916825166783102</v>
      </c>
      <c r="AF2">
        <v>0</v>
      </c>
      <c r="AG2">
        <v>0</v>
      </c>
      <c r="AH2">
        <v>647</v>
      </c>
    </row>
    <row r="3" spans="1:34" x14ac:dyDescent="0.25">
      <c r="A3" t="str">
        <f t="shared" ref="A3:A66" si="0">LEFT(B3,FIND(" - ",B3)-1)</f>
        <v>American Fork</v>
      </c>
      <c r="B3" t="str">
        <f>VLOOKUP(D3,areas!$A$1:$B$225,2, FALSE)</f>
        <v>American Fork - Meadows</v>
      </c>
      <c r="C3">
        <v>4</v>
      </c>
      <c r="D3">
        <v>1</v>
      </c>
      <c r="E3">
        <v>0</v>
      </c>
      <c r="F3" t="s">
        <v>276</v>
      </c>
      <c r="G3">
        <v>7</v>
      </c>
      <c r="H3">
        <v>3</v>
      </c>
      <c r="I3">
        <v>154</v>
      </c>
      <c r="J3">
        <v>64.707474587969102</v>
      </c>
      <c r="K3">
        <v>20.6167940541756</v>
      </c>
      <c r="L3">
        <v>22.210931950151501</v>
      </c>
      <c r="M3">
        <v>0</v>
      </c>
      <c r="N3">
        <v>21.879748583641899</v>
      </c>
      <c r="O3">
        <v>0</v>
      </c>
      <c r="P3">
        <v>0</v>
      </c>
      <c r="Q3">
        <v>184465.743749688</v>
      </c>
      <c r="R3">
        <v>7539.3918322536001</v>
      </c>
      <c r="S3">
        <v>0</v>
      </c>
      <c r="T3">
        <v>0</v>
      </c>
      <c r="U3">
        <v>0</v>
      </c>
      <c r="V3">
        <v>0</v>
      </c>
      <c r="W3">
        <v>671259</v>
      </c>
      <c r="X3">
        <v>1006888</v>
      </c>
      <c r="Y3">
        <v>0</v>
      </c>
      <c r="Z3">
        <v>492.71635745643698</v>
      </c>
      <c r="AA3">
        <v>0</v>
      </c>
      <c r="AB3">
        <v>0</v>
      </c>
      <c r="AC3">
        <v>1118</v>
      </c>
      <c r="AD3">
        <v>0</v>
      </c>
      <c r="AE3">
        <v>3.4132754803136001</v>
      </c>
      <c r="AF3">
        <v>0</v>
      </c>
      <c r="AG3">
        <v>0</v>
      </c>
      <c r="AH3">
        <v>839</v>
      </c>
    </row>
    <row r="4" spans="1:34" x14ac:dyDescent="0.25">
      <c r="A4" t="str">
        <f t="shared" si="0"/>
        <v>American Fork</v>
      </c>
      <c r="B4" t="str">
        <f>VLOOKUP(D4,areas!$A$1:$B$225,2, FALSE)</f>
        <v>American Fork - Meadows</v>
      </c>
      <c r="C4">
        <v>4</v>
      </c>
      <c r="D4">
        <v>1</v>
      </c>
      <c r="E4">
        <v>8</v>
      </c>
      <c r="F4" t="s">
        <v>277</v>
      </c>
      <c r="G4">
        <v>9</v>
      </c>
      <c r="H4">
        <v>4</v>
      </c>
      <c r="I4">
        <v>852</v>
      </c>
      <c r="J4">
        <v>256.94834064019</v>
      </c>
      <c r="K4">
        <v>22.2694791604955</v>
      </c>
      <c r="L4">
        <v>187.94914487191201</v>
      </c>
      <c r="M4">
        <v>1.1700841769811099</v>
      </c>
      <c r="N4">
        <v>45.559632430801202</v>
      </c>
      <c r="O4">
        <v>2532.2850161460801</v>
      </c>
      <c r="P4">
        <v>5092.4149406223796</v>
      </c>
      <c r="Q4">
        <v>1528947.44493441</v>
      </c>
      <c r="R4">
        <v>164726.603763063</v>
      </c>
      <c r="S4">
        <v>0</v>
      </c>
      <c r="T4">
        <v>4504.9389877404201</v>
      </c>
      <c r="U4">
        <v>15676</v>
      </c>
      <c r="V4">
        <v>29112</v>
      </c>
      <c r="W4">
        <v>610405</v>
      </c>
      <c r="X4">
        <v>1133609</v>
      </c>
      <c r="Y4">
        <v>4.0004502624690597</v>
      </c>
      <c r="Z4">
        <v>3981.1054009570398</v>
      </c>
      <c r="AA4">
        <v>0</v>
      </c>
      <c r="AB4">
        <v>26</v>
      </c>
      <c r="AC4">
        <v>1017</v>
      </c>
      <c r="AD4">
        <v>3.0002444661952299</v>
      </c>
      <c r="AE4">
        <v>197.73219438062</v>
      </c>
      <c r="AF4">
        <v>2.2815012985235099</v>
      </c>
      <c r="AG4">
        <v>24</v>
      </c>
      <c r="AH4">
        <v>944</v>
      </c>
    </row>
    <row r="5" spans="1:34" x14ac:dyDescent="0.25">
      <c r="A5" t="str">
        <f t="shared" si="0"/>
        <v>American Fork</v>
      </c>
      <c r="B5" t="str">
        <f>VLOOKUP(D5,areas!$A$1:$B$225,2, FALSE)</f>
        <v>American Fork - Timpanogos</v>
      </c>
      <c r="C5">
        <v>4</v>
      </c>
      <c r="D5">
        <v>2</v>
      </c>
      <c r="E5">
        <v>8</v>
      </c>
      <c r="F5" t="s">
        <v>277</v>
      </c>
      <c r="G5">
        <v>9</v>
      </c>
      <c r="H5">
        <v>3</v>
      </c>
      <c r="I5">
        <v>77</v>
      </c>
      <c r="J5">
        <v>117.049988969811</v>
      </c>
      <c r="K5">
        <v>1.3277151492345201</v>
      </c>
      <c r="L5">
        <v>60.554733970099797</v>
      </c>
      <c r="M5">
        <v>0</v>
      </c>
      <c r="N5">
        <v>55.167539850477098</v>
      </c>
      <c r="O5">
        <v>1000.1187325360499</v>
      </c>
      <c r="P5">
        <v>0</v>
      </c>
      <c r="Q5">
        <v>1619944.52898523</v>
      </c>
      <c r="R5">
        <v>1813.8273108002199</v>
      </c>
      <c r="S5">
        <v>0</v>
      </c>
      <c r="T5">
        <v>0</v>
      </c>
      <c r="U5">
        <v>0</v>
      </c>
      <c r="V5">
        <v>0</v>
      </c>
      <c r="W5">
        <v>739131</v>
      </c>
      <c r="X5">
        <v>1372671</v>
      </c>
      <c r="Y5">
        <v>4.0004749301402303</v>
      </c>
      <c r="Z5">
        <v>2288.1510348996899</v>
      </c>
      <c r="AA5">
        <v>0</v>
      </c>
      <c r="AB5">
        <v>0</v>
      </c>
      <c r="AC5">
        <v>1231</v>
      </c>
      <c r="AD5">
        <v>0</v>
      </c>
      <c r="AE5">
        <v>0.99551444061579397</v>
      </c>
      <c r="AF5">
        <v>0</v>
      </c>
      <c r="AG5">
        <v>0</v>
      </c>
      <c r="AH5">
        <v>1143</v>
      </c>
    </row>
    <row r="6" spans="1:34" x14ac:dyDescent="0.25">
      <c r="A6" t="str">
        <f t="shared" si="0"/>
        <v>Bluffdale</v>
      </c>
      <c r="B6" t="str">
        <f>VLOOKUP(D6,areas!$A$1:$B$225,2, FALSE)</f>
        <v>Bluffdale - Independence</v>
      </c>
      <c r="C6">
        <v>2</v>
      </c>
      <c r="D6">
        <v>5</v>
      </c>
      <c r="E6">
        <v>8</v>
      </c>
      <c r="F6" t="s">
        <v>277</v>
      </c>
      <c r="G6">
        <v>9</v>
      </c>
      <c r="H6">
        <v>4</v>
      </c>
      <c r="I6">
        <v>328</v>
      </c>
      <c r="J6">
        <v>773.90874388977295</v>
      </c>
      <c r="K6">
        <v>343.62208909553101</v>
      </c>
      <c r="L6">
        <v>127.61371958866199</v>
      </c>
      <c r="M6">
        <v>16.819438021433999</v>
      </c>
      <c r="N6">
        <v>285.853497184145</v>
      </c>
      <c r="O6">
        <v>43576.751753769997</v>
      </c>
      <c r="P6">
        <v>1787031.2261030001</v>
      </c>
      <c r="Q6">
        <v>1136758.5547875699</v>
      </c>
      <c r="R6">
        <v>241311.41510006</v>
      </c>
      <c r="S6">
        <v>2925.2159142700002</v>
      </c>
      <c r="T6">
        <v>4227.8823212300003</v>
      </c>
      <c r="U6">
        <v>225345</v>
      </c>
      <c r="V6">
        <v>418497</v>
      </c>
      <c r="W6">
        <v>3829846</v>
      </c>
      <c r="X6">
        <v>7112571</v>
      </c>
      <c r="Y6">
        <v>51.285190653530002</v>
      </c>
      <c r="Z6">
        <v>1509.78827753214</v>
      </c>
      <c r="AA6">
        <v>3.0002214505299998</v>
      </c>
      <c r="AB6">
        <v>375</v>
      </c>
      <c r="AC6">
        <v>6383</v>
      </c>
      <c r="AD6">
        <v>698.21105298139901</v>
      </c>
      <c r="AE6">
        <v>92.998898811334996</v>
      </c>
      <c r="AF6">
        <v>0.93043184886100005</v>
      </c>
      <c r="AG6">
        <v>348</v>
      </c>
      <c r="AH6">
        <v>5927</v>
      </c>
    </row>
    <row r="7" spans="1:34" x14ac:dyDescent="0.25">
      <c r="A7" t="str">
        <f t="shared" si="0"/>
        <v>Bluffdale</v>
      </c>
      <c r="B7" t="str">
        <f>VLOOKUP(D7,areas!$A$1:$B$225,2, FALSE)</f>
        <v>Bluffdale - Prison Site</v>
      </c>
      <c r="C7">
        <v>2</v>
      </c>
      <c r="D7">
        <v>6</v>
      </c>
      <c r="E7">
        <v>10</v>
      </c>
      <c r="F7" t="s">
        <v>278</v>
      </c>
      <c r="G7">
        <v>6</v>
      </c>
      <c r="H7">
        <v>4</v>
      </c>
      <c r="I7">
        <v>100</v>
      </c>
      <c r="J7">
        <v>152.349564093521</v>
      </c>
      <c r="K7">
        <v>63.574639707823998</v>
      </c>
      <c r="L7">
        <v>16.3261534330255</v>
      </c>
      <c r="M7">
        <v>28.994364614590001</v>
      </c>
      <c r="N7">
        <v>43.454406338081697</v>
      </c>
      <c r="O7">
        <v>160995.32067007999</v>
      </c>
      <c r="P7">
        <v>0</v>
      </c>
      <c r="Q7">
        <v>808470.77756940003</v>
      </c>
      <c r="R7">
        <v>20.373163161299999</v>
      </c>
      <c r="S7">
        <v>44786.684733640002</v>
      </c>
      <c r="T7">
        <v>0</v>
      </c>
      <c r="U7">
        <v>1002545</v>
      </c>
      <c r="V7">
        <v>1225332</v>
      </c>
      <c r="W7">
        <v>1502533</v>
      </c>
      <c r="X7">
        <v>1836429</v>
      </c>
      <c r="Y7">
        <v>456.75211142555003</v>
      </c>
      <c r="Z7">
        <v>1395.1015808366001</v>
      </c>
      <c r="AA7">
        <v>125.74691399321</v>
      </c>
      <c r="AB7">
        <v>2005</v>
      </c>
      <c r="AC7">
        <v>3005</v>
      </c>
      <c r="AD7">
        <v>0</v>
      </c>
      <c r="AE7">
        <v>7.8395128745999999E-3</v>
      </c>
      <c r="AF7">
        <v>0</v>
      </c>
      <c r="AG7">
        <v>1021</v>
      </c>
      <c r="AH7">
        <v>1530</v>
      </c>
    </row>
    <row r="8" spans="1:34" x14ac:dyDescent="0.25">
      <c r="A8" t="str">
        <f t="shared" si="0"/>
        <v>Bountiful</v>
      </c>
      <c r="B8" t="str">
        <f>VLOOKUP(D8,areas!$A$1:$B$225,2, FALSE)</f>
        <v>Bountiful - 1100 North Center</v>
      </c>
      <c r="C8">
        <v>1</v>
      </c>
      <c r="D8">
        <v>7</v>
      </c>
      <c r="E8">
        <v>8</v>
      </c>
      <c r="F8" t="s">
        <v>277</v>
      </c>
      <c r="G8">
        <v>9</v>
      </c>
      <c r="H8">
        <v>4</v>
      </c>
      <c r="I8">
        <v>57</v>
      </c>
      <c r="J8">
        <v>24.793288861684601</v>
      </c>
      <c r="K8">
        <v>1.6994488624890001</v>
      </c>
      <c r="L8">
        <v>12.4375742807258</v>
      </c>
      <c r="M8">
        <v>9.8560272921780001</v>
      </c>
      <c r="N8">
        <v>0.80023842629177999</v>
      </c>
      <c r="O8">
        <v>0</v>
      </c>
      <c r="P8">
        <v>42453.413859599998</v>
      </c>
      <c r="Q8">
        <v>117140.330205298</v>
      </c>
      <c r="R8">
        <v>1945.1411099720001</v>
      </c>
      <c r="S8">
        <v>25204.917230030002</v>
      </c>
      <c r="T8">
        <v>0</v>
      </c>
      <c r="U8">
        <v>132050</v>
      </c>
      <c r="V8">
        <v>245235</v>
      </c>
      <c r="W8">
        <v>10721</v>
      </c>
      <c r="X8">
        <v>19910</v>
      </c>
      <c r="Y8">
        <v>0</v>
      </c>
      <c r="Z8">
        <v>299.69537881121198</v>
      </c>
      <c r="AA8">
        <v>62.05641776681</v>
      </c>
      <c r="AB8">
        <v>220</v>
      </c>
      <c r="AC8">
        <v>17</v>
      </c>
      <c r="AD8">
        <v>27.659109415500001</v>
      </c>
      <c r="AE8">
        <v>1.4372274205690001</v>
      </c>
      <c r="AF8">
        <v>0</v>
      </c>
      <c r="AG8">
        <v>204</v>
      </c>
      <c r="AH8">
        <v>16</v>
      </c>
    </row>
    <row r="9" spans="1:34" x14ac:dyDescent="0.25">
      <c r="A9" t="str">
        <f t="shared" si="0"/>
        <v>Bountiful</v>
      </c>
      <c r="B9" t="str">
        <f>VLOOKUP(D9,areas!$A$1:$B$225,2, FALSE)</f>
        <v>Bountiful - Bountiful 200 West</v>
      </c>
      <c r="C9">
        <v>1</v>
      </c>
      <c r="D9">
        <v>8</v>
      </c>
      <c r="E9">
        <v>8</v>
      </c>
      <c r="F9" t="s">
        <v>277</v>
      </c>
      <c r="G9">
        <v>9</v>
      </c>
      <c r="H9">
        <v>4</v>
      </c>
      <c r="I9">
        <v>136</v>
      </c>
      <c r="J9">
        <v>32.231657916310503</v>
      </c>
      <c r="K9">
        <v>5.5768489880522498</v>
      </c>
      <c r="L9">
        <v>18.379735059334699</v>
      </c>
      <c r="M9">
        <v>5.7207229844148699</v>
      </c>
      <c r="N9">
        <v>2.5543508845086902</v>
      </c>
      <c r="O9">
        <v>11258.63244066</v>
      </c>
      <c r="P9">
        <v>0</v>
      </c>
      <c r="Q9">
        <v>211652.78743595301</v>
      </c>
      <c r="R9">
        <v>85654.701541326504</v>
      </c>
      <c r="S9">
        <v>48553.6862015101</v>
      </c>
      <c r="T9">
        <v>3160.4103371400001</v>
      </c>
      <c r="U9">
        <v>76645</v>
      </c>
      <c r="V9">
        <v>142340</v>
      </c>
      <c r="W9">
        <v>34223</v>
      </c>
      <c r="X9">
        <v>63557</v>
      </c>
      <c r="Y9">
        <v>25.948782175590001</v>
      </c>
      <c r="Z9">
        <v>388.70351907397799</v>
      </c>
      <c r="AA9">
        <v>103.266820820414</v>
      </c>
      <c r="AB9">
        <v>127</v>
      </c>
      <c r="AC9">
        <v>57</v>
      </c>
      <c r="AD9">
        <v>0</v>
      </c>
      <c r="AE9">
        <v>120.82460582041099</v>
      </c>
      <c r="AF9">
        <v>3.6390463130750001</v>
      </c>
      <c r="AG9">
        <v>118</v>
      </c>
      <c r="AH9">
        <v>52</v>
      </c>
    </row>
    <row r="10" spans="1:34" x14ac:dyDescent="0.25">
      <c r="A10" t="str">
        <f t="shared" si="0"/>
        <v>Bountiful</v>
      </c>
      <c r="B10" t="str">
        <f>VLOOKUP(D10,areas!$A$1:$B$225,2, FALSE)</f>
        <v>Bountiful - Bountiful Downtown</v>
      </c>
      <c r="C10">
        <v>1</v>
      </c>
      <c r="D10">
        <v>9</v>
      </c>
      <c r="E10">
        <v>8</v>
      </c>
      <c r="F10" t="s">
        <v>277</v>
      </c>
      <c r="G10">
        <v>9</v>
      </c>
      <c r="H10">
        <v>4</v>
      </c>
      <c r="I10">
        <v>282</v>
      </c>
      <c r="J10">
        <v>70.6056811924568</v>
      </c>
      <c r="K10">
        <v>9.3585445074941997</v>
      </c>
      <c r="L10">
        <v>43.827529867017603</v>
      </c>
      <c r="M10">
        <v>6.7494765537661801</v>
      </c>
      <c r="N10">
        <v>10.670130264178701</v>
      </c>
      <c r="O10">
        <v>69348.456545427995</v>
      </c>
      <c r="P10">
        <v>0</v>
      </c>
      <c r="Q10">
        <v>1343721.7583979501</v>
      </c>
      <c r="R10">
        <v>166795.16285926901</v>
      </c>
      <c r="S10">
        <v>62228.159003638597</v>
      </c>
      <c r="T10">
        <v>32803.509749880002</v>
      </c>
      <c r="U10">
        <v>90429</v>
      </c>
      <c r="V10">
        <v>167939</v>
      </c>
      <c r="W10">
        <v>142957</v>
      </c>
      <c r="X10">
        <v>265491</v>
      </c>
      <c r="Y10">
        <v>196.97289241193999</v>
      </c>
      <c r="Z10">
        <v>2322.7998148353299</v>
      </c>
      <c r="AA10">
        <v>102.98538318279699</v>
      </c>
      <c r="AB10">
        <v>150</v>
      </c>
      <c r="AC10">
        <v>238</v>
      </c>
      <c r="AD10">
        <v>0</v>
      </c>
      <c r="AE10">
        <v>143.98026667863101</v>
      </c>
      <c r="AF10">
        <v>12.998219381118901</v>
      </c>
      <c r="AG10">
        <v>139</v>
      </c>
      <c r="AH10">
        <v>221</v>
      </c>
    </row>
    <row r="11" spans="1:34" x14ac:dyDescent="0.25">
      <c r="A11" t="str">
        <f t="shared" si="0"/>
        <v>Centerville</v>
      </c>
      <c r="B11" t="str">
        <f>VLOOKUP(D11,areas!$A$1:$B$225,2, FALSE)</f>
        <v>Centerville - Parrish Lane Center</v>
      </c>
      <c r="C11">
        <v>1</v>
      </c>
      <c r="D11">
        <v>12</v>
      </c>
      <c r="E11">
        <v>8</v>
      </c>
      <c r="F11" t="s">
        <v>277</v>
      </c>
      <c r="G11">
        <v>9</v>
      </c>
      <c r="H11">
        <v>4</v>
      </c>
      <c r="I11">
        <v>79</v>
      </c>
      <c r="J11">
        <v>102.77483454775199</v>
      </c>
      <c r="K11">
        <v>1.2125150903523301</v>
      </c>
      <c r="L11">
        <v>76.763716265163097</v>
      </c>
      <c r="M11">
        <v>14.250215057673</v>
      </c>
      <c r="N11">
        <v>10.5483881345641</v>
      </c>
      <c r="O11">
        <v>52473.5926091</v>
      </c>
      <c r="P11">
        <v>0</v>
      </c>
      <c r="Q11">
        <v>850363.48856747604</v>
      </c>
      <c r="R11">
        <v>21065.4027109327</v>
      </c>
      <c r="S11">
        <v>133123.313635</v>
      </c>
      <c r="T11">
        <v>1281.8049973699999</v>
      </c>
      <c r="U11">
        <v>190923</v>
      </c>
      <c r="V11">
        <v>354571</v>
      </c>
      <c r="W11">
        <v>141326</v>
      </c>
      <c r="X11">
        <v>262462</v>
      </c>
      <c r="Y11">
        <v>53.819069342699997</v>
      </c>
      <c r="Z11">
        <v>2179.1931546117899</v>
      </c>
      <c r="AA11">
        <v>355.944688864</v>
      </c>
      <c r="AB11">
        <v>318</v>
      </c>
      <c r="AC11">
        <v>235</v>
      </c>
      <c r="AD11">
        <v>0</v>
      </c>
      <c r="AE11">
        <v>8.0876873509480696</v>
      </c>
      <c r="AF11">
        <v>0.999847891865</v>
      </c>
      <c r="AG11">
        <v>295</v>
      </c>
      <c r="AH11">
        <v>218</v>
      </c>
    </row>
    <row r="12" spans="1:34" x14ac:dyDescent="0.25">
      <c r="A12" t="str">
        <f t="shared" si="0"/>
        <v>Clearfield</v>
      </c>
      <c r="B12" t="str">
        <f>VLOOKUP(D12,areas!$A$1:$B$225,2, FALSE)</f>
        <v>Clearfield - CLEARFIELD CRT NC</v>
      </c>
      <c r="C12">
        <v>1</v>
      </c>
      <c r="D12">
        <v>13</v>
      </c>
      <c r="E12">
        <v>2</v>
      </c>
      <c r="F12" t="s">
        <v>275</v>
      </c>
      <c r="G12">
        <v>10</v>
      </c>
      <c r="H12">
        <v>4</v>
      </c>
      <c r="I12">
        <v>125</v>
      </c>
      <c r="J12">
        <v>123.802693653681</v>
      </c>
      <c r="K12">
        <v>6.8822016891929003</v>
      </c>
      <c r="L12">
        <v>13.8247863135858</v>
      </c>
      <c r="M12">
        <v>22.230291704147799</v>
      </c>
      <c r="N12">
        <v>80.865413946754998</v>
      </c>
      <c r="O12">
        <v>0</v>
      </c>
      <c r="P12">
        <v>0</v>
      </c>
      <c r="Q12">
        <v>3145.4388572610001</v>
      </c>
      <c r="R12">
        <v>155846.15263901799</v>
      </c>
      <c r="S12">
        <v>290578.166165</v>
      </c>
      <c r="T12">
        <v>4993.0030125997</v>
      </c>
      <c r="U12">
        <v>240672</v>
      </c>
      <c r="V12">
        <v>561568</v>
      </c>
      <c r="W12">
        <v>875474</v>
      </c>
      <c r="X12">
        <v>2042772</v>
      </c>
      <c r="Y12">
        <v>0</v>
      </c>
      <c r="Z12">
        <v>4.9690977207889997</v>
      </c>
      <c r="AA12">
        <v>298.02888837400002</v>
      </c>
      <c r="AB12">
        <v>401</v>
      </c>
      <c r="AC12">
        <v>1459</v>
      </c>
      <c r="AD12">
        <v>0</v>
      </c>
      <c r="AE12">
        <v>124.610140444398</v>
      </c>
      <c r="AF12">
        <v>4.2546289876897001</v>
      </c>
      <c r="AG12">
        <v>467</v>
      </c>
      <c r="AH12">
        <v>1702</v>
      </c>
    </row>
    <row r="13" spans="1:34" x14ac:dyDescent="0.25">
      <c r="A13" t="str">
        <f t="shared" si="0"/>
        <v>Clearfield</v>
      </c>
      <c r="B13" t="str">
        <f>VLOOKUP(D13,areas!$A$1:$B$225,2, FALSE)</f>
        <v>Clearfield - Downtown Clearfield</v>
      </c>
      <c r="C13">
        <v>1</v>
      </c>
      <c r="D13">
        <v>14</v>
      </c>
      <c r="E13">
        <v>0</v>
      </c>
      <c r="F13" t="s">
        <v>276</v>
      </c>
      <c r="G13">
        <v>7</v>
      </c>
      <c r="H13">
        <v>4</v>
      </c>
      <c r="I13">
        <v>85</v>
      </c>
      <c r="J13">
        <v>69.8709107448677</v>
      </c>
      <c r="K13">
        <v>6.4846775110196502</v>
      </c>
      <c r="L13">
        <v>10.2263152173454</v>
      </c>
      <c r="M13">
        <v>1.17345621095835</v>
      </c>
      <c r="N13">
        <v>51.986461805544302</v>
      </c>
      <c r="O13">
        <v>0</v>
      </c>
      <c r="P13">
        <v>0</v>
      </c>
      <c r="Q13">
        <v>49114.228314070002</v>
      </c>
      <c r="R13">
        <v>110029.621982689</v>
      </c>
      <c r="S13">
        <v>4845.2227526375</v>
      </c>
      <c r="T13">
        <v>6431.4213734370996</v>
      </c>
      <c r="U13">
        <v>36001</v>
      </c>
      <c r="V13">
        <v>54001</v>
      </c>
      <c r="W13">
        <v>1594917</v>
      </c>
      <c r="X13">
        <v>2392375</v>
      </c>
      <c r="Y13">
        <v>0</v>
      </c>
      <c r="Z13">
        <v>90.846472757754</v>
      </c>
      <c r="AA13">
        <v>6.8642296355719896</v>
      </c>
      <c r="AB13">
        <v>60</v>
      </c>
      <c r="AC13">
        <v>2658</v>
      </c>
      <c r="AD13">
        <v>0</v>
      </c>
      <c r="AE13">
        <v>101.68221706398</v>
      </c>
      <c r="AF13">
        <v>3.8304723383977999</v>
      </c>
      <c r="AG13">
        <v>45</v>
      </c>
      <c r="AH13">
        <v>1993</v>
      </c>
    </row>
    <row r="14" spans="1:34" x14ac:dyDescent="0.25">
      <c r="A14" t="str">
        <f t="shared" si="0"/>
        <v>Clearfield</v>
      </c>
      <c r="B14" t="str">
        <f>VLOOKUP(D14,areas!$A$1:$B$225,2, FALSE)</f>
        <v>Clearfield - Downtown Clearfield</v>
      </c>
      <c r="C14">
        <v>1</v>
      </c>
      <c r="D14">
        <v>14</v>
      </c>
      <c r="E14">
        <v>8</v>
      </c>
      <c r="F14" t="s">
        <v>277</v>
      </c>
      <c r="G14">
        <v>9</v>
      </c>
      <c r="H14">
        <v>4</v>
      </c>
      <c r="I14">
        <v>689</v>
      </c>
      <c r="J14">
        <v>218.799621289474</v>
      </c>
      <c r="K14">
        <v>43.279777320130798</v>
      </c>
      <c r="L14">
        <v>138.40520337117599</v>
      </c>
      <c r="M14">
        <v>7.4289313031682598</v>
      </c>
      <c r="N14">
        <v>29.685709294998901</v>
      </c>
      <c r="O14">
        <v>744832.18582276604</v>
      </c>
      <c r="P14">
        <v>6848.8435866350001</v>
      </c>
      <c r="Q14">
        <v>1098497.3300238501</v>
      </c>
      <c r="R14">
        <v>687749.84944727505</v>
      </c>
      <c r="S14">
        <v>35139.425631308099</v>
      </c>
      <c r="T14">
        <v>13985.6990285457</v>
      </c>
      <c r="U14">
        <v>99532</v>
      </c>
      <c r="V14">
        <v>184845</v>
      </c>
      <c r="W14">
        <v>397727</v>
      </c>
      <c r="X14">
        <v>738635</v>
      </c>
      <c r="Y14">
        <v>1294.5779262316501</v>
      </c>
      <c r="Z14">
        <v>2005.8745181039201</v>
      </c>
      <c r="AA14">
        <v>57.918043867621599</v>
      </c>
      <c r="AB14">
        <v>165</v>
      </c>
      <c r="AC14">
        <v>662</v>
      </c>
      <c r="AD14">
        <v>5.2644711702539997</v>
      </c>
      <c r="AE14">
        <v>670.693984312363</v>
      </c>
      <c r="AF14">
        <v>7.3202116610379298</v>
      </c>
      <c r="AG14">
        <v>154</v>
      </c>
      <c r="AH14">
        <v>615</v>
      </c>
    </row>
    <row r="15" spans="1:34" x14ac:dyDescent="0.25">
      <c r="A15" t="str">
        <f t="shared" si="0"/>
        <v>Clearfield</v>
      </c>
      <c r="B15" t="str">
        <f>VLOOKUP(D15,areas!$A$1:$B$225,2, FALSE)</f>
        <v>Clearfield - East Antelope Center</v>
      </c>
      <c r="C15">
        <v>1</v>
      </c>
      <c r="D15">
        <v>15</v>
      </c>
      <c r="E15">
        <v>0</v>
      </c>
      <c r="F15" t="s">
        <v>276</v>
      </c>
      <c r="G15">
        <v>7</v>
      </c>
      <c r="H15">
        <v>4</v>
      </c>
      <c r="I15">
        <v>19</v>
      </c>
      <c r="J15">
        <v>14.129920914651899</v>
      </c>
      <c r="K15">
        <v>5.2877046575847998E-2</v>
      </c>
      <c r="L15">
        <v>0.53822719671556996</v>
      </c>
      <c r="M15">
        <v>6.8156031999064997</v>
      </c>
      <c r="N15">
        <v>6.7232134714540397</v>
      </c>
      <c r="O15">
        <v>0</v>
      </c>
      <c r="P15">
        <v>0</v>
      </c>
      <c r="Q15">
        <v>0</v>
      </c>
      <c r="R15">
        <v>10050.579272728</v>
      </c>
      <c r="S15">
        <v>81974.102153040003</v>
      </c>
      <c r="T15">
        <v>0</v>
      </c>
      <c r="U15">
        <v>209099</v>
      </c>
      <c r="V15">
        <v>313648</v>
      </c>
      <c r="W15">
        <v>206264</v>
      </c>
      <c r="X15">
        <v>309395</v>
      </c>
      <c r="Y15">
        <v>0</v>
      </c>
      <c r="Z15">
        <v>0</v>
      </c>
      <c r="AA15">
        <v>84.076002208266999</v>
      </c>
      <c r="AB15">
        <v>348</v>
      </c>
      <c r="AC15">
        <v>343</v>
      </c>
      <c r="AD15">
        <v>0</v>
      </c>
      <c r="AE15">
        <v>7.8994856775575997</v>
      </c>
      <c r="AF15">
        <v>0</v>
      </c>
      <c r="AG15">
        <v>261</v>
      </c>
      <c r="AH15">
        <v>257</v>
      </c>
    </row>
    <row r="16" spans="1:34" x14ac:dyDescent="0.25">
      <c r="A16" t="str">
        <f t="shared" si="0"/>
        <v>Clearfield</v>
      </c>
      <c r="B16" t="str">
        <f>VLOOKUP(D16,areas!$A$1:$B$225,2, FALSE)</f>
        <v>Clearfield - East Antelope Center</v>
      </c>
      <c r="C16">
        <v>1</v>
      </c>
      <c r="D16">
        <v>15</v>
      </c>
      <c r="E16">
        <v>8</v>
      </c>
      <c r="F16" t="s">
        <v>277</v>
      </c>
      <c r="G16">
        <v>9</v>
      </c>
      <c r="H16">
        <v>4</v>
      </c>
      <c r="I16">
        <v>457</v>
      </c>
      <c r="J16">
        <v>286.91387032724498</v>
      </c>
      <c r="K16">
        <v>20.2629844208405</v>
      </c>
      <c r="L16">
        <v>157.49200669139501</v>
      </c>
      <c r="M16">
        <v>18.988743571987101</v>
      </c>
      <c r="N16">
        <v>90.170135643023002</v>
      </c>
      <c r="O16">
        <v>0</v>
      </c>
      <c r="P16">
        <v>0</v>
      </c>
      <c r="Q16">
        <v>1648567.5723546001</v>
      </c>
      <c r="R16">
        <v>724216.46156515402</v>
      </c>
      <c r="S16">
        <v>79479.676731375002</v>
      </c>
      <c r="T16">
        <v>0</v>
      </c>
      <c r="U16">
        <v>254409</v>
      </c>
      <c r="V16">
        <v>472473</v>
      </c>
      <c r="W16">
        <v>1208093</v>
      </c>
      <c r="X16">
        <v>2243601</v>
      </c>
      <c r="Y16">
        <v>0</v>
      </c>
      <c r="Z16">
        <v>2087.6575173742699</v>
      </c>
      <c r="AA16">
        <v>123.321381777159</v>
      </c>
      <c r="AB16">
        <v>424</v>
      </c>
      <c r="AC16">
        <v>2013</v>
      </c>
      <c r="AD16">
        <v>0</v>
      </c>
      <c r="AE16">
        <v>569.34727103426405</v>
      </c>
      <c r="AF16">
        <v>0</v>
      </c>
      <c r="AG16">
        <v>393</v>
      </c>
      <c r="AH16">
        <v>1869</v>
      </c>
    </row>
    <row r="17" spans="1:34" x14ac:dyDescent="0.25">
      <c r="A17" t="str">
        <f t="shared" si="0"/>
        <v>Clearfield</v>
      </c>
      <c r="B17" t="str">
        <f>VLOOKUP(D17,areas!$A$1:$B$225,2, FALSE)</f>
        <v>Clearfield - Layton Midtown</v>
      </c>
      <c r="C17">
        <v>1</v>
      </c>
      <c r="D17">
        <v>16</v>
      </c>
      <c r="E17">
        <v>10</v>
      </c>
      <c r="F17" t="s">
        <v>278</v>
      </c>
      <c r="G17">
        <v>6</v>
      </c>
      <c r="H17">
        <v>3</v>
      </c>
      <c r="I17">
        <v>263</v>
      </c>
      <c r="J17">
        <v>166.76533090836401</v>
      </c>
      <c r="K17">
        <v>34.923510076432798</v>
      </c>
      <c r="L17">
        <v>51.283172852045197</v>
      </c>
      <c r="M17">
        <v>0</v>
      </c>
      <c r="N17">
        <v>80.558647979886601</v>
      </c>
      <c r="O17">
        <v>22483.551615172801</v>
      </c>
      <c r="P17">
        <v>0</v>
      </c>
      <c r="Q17">
        <v>821265.80318529997</v>
      </c>
      <c r="R17">
        <v>642494.86426495202</v>
      </c>
      <c r="S17">
        <v>0</v>
      </c>
      <c r="T17">
        <v>0</v>
      </c>
      <c r="U17">
        <v>0</v>
      </c>
      <c r="V17">
        <v>0</v>
      </c>
      <c r="W17">
        <v>2785495</v>
      </c>
      <c r="X17">
        <v>3404493</v>
      </c>
      <c r="Y17">
        <v>39.722829913470697</v>
      </c>
      <c r="Z17">
        <v>1472.28896339738</v>
      </c>
      <c r="AA17">
        <v>0</v>
      </c>
      <c r="AB17">
        <v>0</v>
      </c>
      <c r="AC17">
        <v>5570</v>
      </c>
      <c r="AD17">
        <v>0</v>
      </c>
      <c r="AE17">
        <v>736.20705654281596</v>
      </c>
      <c r="AF17">
        <v>0</v>
      </c>
      <c r="AG17">
        <v>0</v>
      </c>
      <c r="AH17">
        <v>2837</v>
      </c>
    </row>
    <row r="18" spans="1:34" x14ac:dyDescent="0.25">
      <c r="A18" t="str">
        <f t="shared" si="0"/>
        <v>Clearfield</v>
      </c>
      <c r="B18" t="str">
        <f>VLOOKUP(D18,areas!$A$1:$B$225,2, FALSE)</f>
        <v>Clearfield - Sunset SR 126</v>
      </c>
      <c r="C18">
        <v>1</v>
      </c>
      <c r="D18">
        <v>17</v>
      </c>
      <c r="E18">
        <v>8</v>
      </c>
      <c r="F18" t="s">
        <v>277</v>
      </c>
      <c r="G18">
        <v>9</v>
      </c>
      <c r="H18">
        <v>4</v>
      </c>
      <c r="I18">
        <v>144</v>
      </c>
      <c r="J18">
        <v>38.151403944593</v>
      </c>
      <c r="K18">
        <v>1.2267931557842799</v>
      </c>
      <c r="L18">
        <v>26.493739595188501</v>
      </c>
      <c r="M18">
        <v>8.1505272920330007</v>
      </c>
      <c r="N18">
        <v>2.2803439015872802</v>
      </c>
      <c r="O18">
        <v>21743.1456836</v>
      </c>
      <c r="P18">
        <v>0</v>
      </c>
      <c r="Q18">
        <v>215083.25985338399</v>
      </c>
      <c r="R18">
        <v>90381.195757347901</v>
      </c>
      <c r="S18">
        <v>27433.227455429998</v>
      </c>
      <c r="T18">
        <v>1799.4576774</v>
      </c>
      <c r="U18">
        <v>109200</v>
      </c>
      <c r="V18">
        <v>202800</v>
      </c>
      <c r="W18">
        <v>30551</v>
      </c>
      <c r="X18">
        <v>56737</v>
      </c>
      <c r="Y18">
        <v>62.123273381799997</v>
      </c>
      <c r="Z18">
        <v>339.97255035851401</v>
      </c>
      <c r="AA18">
        <v>60.078574680289996</v>
      </c>
      <c r="AB18">
        <v>182</v>
      </c>
      <c r="AC18">
        <v>50</v>
      </c>
      <c r="AD18">
        <v>0</v>
      </c>
      <c r="AE18">
        <v>80.709012557018994</v>
      </c>
      <c r="AF18">
        <v>0.99969870966499996</v>
      </c>
      <c r="AG18">
        <v>169</v>
      </c>
      <c r="AH18">
        <v>47</v>
      </c>
    </row>
    <row r="19" spans="1:34" x14ac:dyDescent="0.25">
      <c r="A19" t="str">
        <f t="shared" si="0"/>
        <v>Clearfield</v>
      </c>
      <c r="B19" t="str">
        <f>VLOOKUP(D19,areas!$A$1:$B$225,2, FALSE)</f>
        <v>Clearfield - Syracuse SR 193 Center</v>
      </c>
      <c r="C19">
        <v>1</v>
      </c>
      <c r="D19">
        <v>18</v>
      </c>
      <c r="E19">
        <v>8</v>
      </c>
      <c r="F19" t="s">
        <v>277</v>
      </c>
      <c r="G19">
        <v>9</v>
      </c>
      <c r="H19">
        <v>2</v>
      </c>
      <c r="I19">
        <v>6</v>
      </c>
      <c r="J19">
        <v>0.69702452438170004</v>
      </c>
      <c r="K19">
        <v>0.6654824803578</v>
      </c>
      <c r="L19">
        <v>0</v>
      </c>
      <c r="M19">
        <v>0</v>
      </c>
      <c r="N19">
        <v>3.1542044023899998E-2</v>
      </c>
      <c r="O19">
        <v>0.134065183138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422</v>
      </c>
      <c r="X19">
        <v>783</v>
      </c>
      <c r="Y19">
        <v>3.8304338039500002E-4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25">
      <c r="A20" t="str">
        <f t="shared" si="0"/>
        <v>Clinton</v>
      </c>
      <c r="B20" t="str">
        <f>VLOOKUP(D20,areas!$A$1:$B$225,2, FALSE)</f>
        <v>Clinton - West Point 2000 West</v>
      </c>
      <c r="C20">
        <v>1</v>
      </c>
      <c r="D20">
        <v>19</v>
      </c>
      <c r="E20">
        <v>8</v>
      </c>
      <c r="F20" t="s">
        <v>277</v>
      </c>
      <c r="G20">
        <v>9</v>
      </c>
      <c r="H20">
        <v>2</v>
      </c>
      <c r="I20">
        <v>6</v>
      </c>
      <c r="J20">
        <v>0.35238144432726898</v>
      </c>
      <c r="K20">
        <v>0</v>
      </c>
      <c r="L20">
        <v>0.12009937766636999</v>
      </c>
      <c r="M20">
        <v>0</v>
      </c>
      <c r="N20">
        <v>0.23228206666089901</v>
      </c>
      <c r="O20">
        <v>0</v>
      </c>
      <c r="P20">
        <v>0</v>
      </c>
      <c r="Q20">
        <v>0</v>
      </c>
      <c r="R20">
        <v>324.42536656302002</v>
      </c>
      <c r="S20">
        <v>0</v>
      </c>
      <c r="T20">
        <v>0</v>
      </c>
      <c r="U20">
        <v>0</v>
      </c>
      <c r="V20">
        <v>0</v>
      </c>
      <c r="W20">
        <v>3112</v>
      </c>
      <c r="X20">
        <v>5779</v>
      </c>
      <c r="Y20">
        <v>0</v>
      </c>
      <c r="Z20">
        <v>0</v>
      </c>
      <c r="AA20">
        <v>0</v>
      </c>
      <c r="AB20">
        <v>0</v>
      </c>
      <c r="AC20">
        <v>5</v>
      </c>
      <c r="AD20">
        <v>0</v>
      </c>
      <c r="AE20">
        <v>0.14790514177885</v>
      </c>
      <c r="AF20">
        <v>0</v>
      </c>
      <c r="AG20">
        <v>0</v>
      </c>
      <c r="AH20">
        <v>4</v>
      </c>
    </row>
    <row r="21" spans="1:34" x14ac:dyDescent="0.25">
      <c r="A21" t="str">
        <f t="shared" si="0"/>
        <v>Cottonwood Heights</v>
      </c>
      <c r="B21" t="str">
        <f>VLOOKUP(D21,areas!$A$1:$B$225,2, FALSE)</f>
        <v>Cottonwood Heights - Butler Park Center</v>
      </c>
      <c r="C21">
        <v>2</v>
      </c>
      <c r="D21">
        <v>20</v>
      </c>
      <c r="E21">
        <v>8</v>
      </c>
      <c r="F21" t="s">
        <v>277</v>
      </c>
      <c r="G21">
        <v>9</v>
      </c>
      <c r="H21">
        <v>4</v>
      </c>
      <c r="I21">
        <v>81</v>
      </c>
      <c r="J21">
        <v>65.764091934457298</v>
      </c>
      <c r="K21">
        <v>61.210405661009801</v>
      </c>
      <c r="L21">
        <v>3.4829945086938401</v>
      </c>
      <c r="M21">
        <v>0.72466196725099996</v>
      </c>
      <c r="N21">
        <v>0.34602979750259999</v>
      </c>
      <c r="O21">
        <v>3049.6232839700001</v>
      </c>
      <c r="P21">
        <v>21697.267509375</v>
      </c>
      <c r="Q21">
        <v>0</v>
      </c>
      <c r="R21">
        <v>45694.861029055202</v>
      </c>
      <c r="S21">
        <v>3608.8120470700001</v>
      </c>
      <c r="T21">
        <v>1296.09720642</v>
      </c>
      <c r="U21">
        <v>9708</v>
      </c>
      <c r="V21">
        <v>18029</v>
      </c>
      <c r="W21">
        <v>4636</v>
      </c>
      <c r="X21">
        <v>8609</v>
      </c>
      <c r="Y21">
        <v>8.7132093827800006</v>
      </c>
      <c r="Z21">
        <v>0</v>
      </c>
      <c r="AA21">
        <v>18.9146924002</v>
      </c>
      <c r="AB21">
        <v>16</v>
      </c>
      <c r="AC21">
        <v>7</v>
      </c>
      <c r="AD21">
        <v>11.000195074320001</v>
      </c>
      <c r="AE21">
        <v>12.11473834429</v>
      </c>
      <c r="AF21">
        <v>0.58806588313099994</v>
      </c>
      <c r="AG21">
        <v>15</v>
      </c>
      <c r="AH21">
        <v>7</v>
      </c>
    </row>
    <row r="22" spans="1:34" x14ac:dyDescent="0.25">
      <c r="A22" t="str">
        <f t="shared" si="0"/>
        <v>Cottonwood Heights</v>
      </c>
      <c r="B22" t="str">
        <f>VLOOKUP(D22,areas!$A$1:$B$225,2, FALSE)</f>
        <v>Cottonwood Heights - Cottonwood Heights Fort Union</v>
      </c>
      <c r="C22">
        <v>2</v>
      </c>
      <c r="D22">
        <v>21</v>
      </c>
      <c r="E22">
        <v>8</v>
      </c>
      <c r="F22" t="s">
        <v>277</v>
      </c>
      <c r="G22">
        <v>9</v>
      </c>
      <c r="H22">
        <v>4</v>
      </c>
      <c r="I22">
        <v>194</v>
      </c>
      <c r="J22">
        <v>55.634256674531002</v>
      </c>
      <c r="K22">
        <v>6.2061270436612901</v>
      </c>
      <c r="L22">
        <v>41.484684705659497</v>
      </c>
      <c r="M22">
        <v>5.8023623491969998</v>
      </c>
      <c r="N22">
        <v>2.1410825760131398</v>
      </c>
      <c r="O22">
        <v>14586.170394999999</v>
      </c>
      <c r="P22">
        <v>0</v>
      </c>
      <c r="Q22">
        <v>577188.79377440398</v>
      </c>
      <c r="R22">
        <v>215609.93585115101</v>
      </c>
      <c r="S22">
        <v>78715.967123099996</v>
      </c>
      <c r="T22">
        <v>1456.0213034599999</v>
      </c>
      <c r="U22">
        <v>77739</v>
      </c>
      <c r="V22">
        <v>144372</v>
      </c>
      <c r="W22">
        <v>28686</v>
      </c>
      <c r="X22">
        <v>53274</v>
      </c>
      <c r="Y22">
        <v>39.000455601500001</v>
      </c>
      <c r="Z22">
        <v>940.57343878229005</v>
      </c>
      <c r="AA22">
        <v>137.85636099779899</v>
      </c>
      <c r="AB22">
        <v>129</v>
      </c>
      <c r="AC22">
        <v>47</v>
      </c>
      <c r="AD22">
        <v>0</v>
      </c>
      <c r="AE22">
        <v>102.784013303583</v>
      </c>
      <c r="AF22">
        <v>1.00001463149</v>
      </c>
      <c r="AG22">
        <v>120</v>
      </c>
      <c r="AH22">
        <v>44</v>
      </c>
    </row>
    <row r="23" spans="1:34" x14ac:dyDescent="0.25">
      <c r="A23" t="str">
        <f t="shared" si="0"/>
        <v>Cottonwood Heights</v>
      </c>
      <c r="B23" t="str">
        <f>VLOOKUP(D23,areas!$A$1:$B$225,2, FALSE)</f>
        <v>Cottonwood Heights - Cottonwood Heights Highland Drive</v>
      </c>
      <c r="C23">
        <v>2</v>
      </c>
      <c r="D23">
        <v>22</v>
      </c>
      <c r="E23">
        <v>8</v>
      </c>
      <c r="F23" t="s">
        <v>277</v>
      </c>
      <c r="G23">
        <v>9</v>
      </c>
      <c r="H23">
        <v>4</v>
      </c>
      <c r="I23">
        <v>164</v>
      </c>
      <c r="J23">
        <v>30.9839913083451</v>
      </c>
      <c r="K23">
        <v>8.5793185614491492</v>
      </c>
      <c r="L23">
        <v>20.979884433801601</v>
      </c>
      <c r="M23">
        <v>0.27077735272800002</v>
      </c>
      <c r="N23">
        <v>1.15401096036635</v>
      </c>
      <c r="O23">
        <v>43851.862675320001</v>
      </c>
      <c r="P23">
        <v>5841.7493633800004</v>
      </c>
      <c r="Q23">
        <v>332977.38701166998</v>
      </c>
      <c r="R23">
        <v>193510.264025101</v>
      </c>
      <c r="S23">
        <v>0</v>
      </c>
      <c r="T23">
        <v>1343.10243762</v>
      </c>
      <c r="U23">
        <v>3627</v>
      </c>
      <c r="V23">
        <v>6735</v>
      </c>
      <c r="W23">
        <v>15461</v>
      </c>
      <c r="X23">
        <v>28713</v>
      </c>
      <c r="Y23">
        <v>69.919084590379995</v>
      </c>
      <c r="Z23">
        <v>561.98019766349898</v>
      </c>
      <c r="AA23">
        <v>0</v>
      </c>
      <c r="AB23">
        <v>6</v>
      </c>
      <c r="AC23">
        <v>25</v>
      </c>
      <c r="AD23">
        <v>2.1958711207279999</v>
      </c>
      <c r="AE23">
        <v>97.933887880676096</v>
      </c>
      <c r="AF23">
        <v>0.55090337884399998</v>
      </c>
      <c r="AG23">
        <v>5</v>
      </c>
      <c r="AH23">
        <v>23</v>
      </c>
    </row>
    <row r="24" spans="1:34" x14ac:dyDescent="0.25">
      <c r="A24" t="str">
        <f t="shared" si="0"/>
        <v>Cottonwood Heights</v>
      </c>
      <c r="B24" t="str">
        <f>VLOOKUP(D24,areas!$A$1:$B$225,2, FALSE)</f>
        <v>Cottonwood Heights - Old Mill</v>
      </c>
      <c r="C24">
        <v>2</v>
      </c>
      <c r="D24">
        <v>23</v>
      </c>
      <c r="E24">
        <v>10</v>
      </c>
      <c r="F24" t="s">
        <v>278</v>
      </c>
      <c r="G24">
        <v>6</v>
      </c>
      <c r="H24">
        <v>4</v>
      </c>
      <c r="I24">
        <v>142</v>
      </c>
      <c r="J24">
        <v>277.254331232776</v>
      </c>
      <c r="K24">
        <v>192.93935168172001</v>
      </c>
      <c r="L24">
        <v>64.299732718172095</v>
      </c>
      <c r="M24">
        <v>0.79219284249800004</v>
      </c>
      <c r="N24">
        <v>19.223053990386099</v>
      </c>
      <c r="O24">
        <v>7530.62962142789</v>
      </c>
      <c r="P24">
        <v>5002.5924352550001</v>
      </c>
      <c r="Q24">
        <v>6331665.5843844097</v>
      </c>
      <c r="R24">
        <v>196055.63478862299</v>
      </c>
      <c r="S24">
        <v>748.00586805900002</v>
      </c>
      <c r="T24">
        <v>0</v>
      </c>
      <c r="U24">
        <v>27391</v>
      </c>
      <c r="V24">
        <v>33477</v>
      </c>
      <c r="W24">
        <v>664680</v>
      </c>
      <c r="X24">
        <v>812386</v>
      </c>
      <c r="Y24">
        <v>11.9229650519688</v>
      </c>
      <c r="Z24">
        <v>9656.2970851129794</v>
      </c>
      <c r="AA24">
        <v>2.0000156900000001</v>
      </c>
      <c r="AB24">
        <v>54</v>
      </c>
      <c r="AC24">
        <v>1329</v>
      </c>
      <c r="AD24">
        <v>1.1665073737989999</v>
      </c>
      <c r="AE24">
        <v>40.476600679386799</v>
      </c>
      <c r="AF24">
        <v>0</v>
      </c>
      <c r="AG24">
        <v>27</v>
      </c>
      <c r="AH24">
        <v>676</v>
      </c>
    </row>
    <row r="25" spans="1:34" x14ac:dyDescent="0.25">
      <c r="A25" t="str">
        <f t="shared" si="0"/>
        <v>Cottonwood Heights</v>
      </c>
      <c r="B25" t="str">
        <f>VLOOKUP(D25,areas!$A$1:$B$225,2, FALSE)</f>
        <v>Cottonwood Heights - Union Park</v>
      </c>
      <c r="C25">
        <v>2</v>
      </c>
      <c r="D25">
        <v>24</v>
      </c>
      <c r="E25">
        <v>8</v>
      </c>
      <c r="F25" t="s">
        <v>277</v>
      </c>
      <c r="G25">
        <v>9</v>
      </c>
      <c r="H25">
        <v>4</v>
      </c>
      <c r="I25">
        <v>832</v>
      </c>
      <c r="J25">
        <v>214.29844178434499</v>
      </c>
      <c r="K25">
        <v>35.391203122469598</v>
      </c>
      <c r="L25">
        <v>162.74676118176399</v>
      </c>
      <c r="M25">
        <v>2.7641298498800002</v>
      </c>
      <c r="N25">
        <v>13.396347630230901</v>
      </c>
      <c r="O25">
        <v>25941.496701001</v>
      </c>
      <c r="P25">
        <v>0</v>
      </c>
      <c r="Q25">
        <v>2437336.3180740699</v>
      </c>
      <c r="R25">
        <v>1209264.3108339701</v>
      </c>
      <c r="S25">
        <v>17557.208908569999</v>
      </c>
      <c r="T25">
        <v>1344.01871409</v>
      </c>
      <c r="U25">
        <v>37033</v>
      </c>
      <c r="V25">
        <v>68775</v>
      </c>
      <c r="W25">
        <v>179483</v>
      </c>
      <c r="X25">
        <v>333325</v>
      </c>
      <c r="Y25">
        <v>40.981827331794001</v>
      </c>
      <c r="Z25">
        <v>4613.9331912689704</v>
      </c>
      <c r="AA25">
        <v>26.000303527410001</v>
      </c>
      <c r="AB25">
        <v>61</v>
      </c>
      <c r="AC25">
        <v>299</v>
      </c>
      <c r="AD25">
        <v>0</v>
      </c>
      <c r="AE25">
        <v>1484.8994123857799</v>
      </c>
      <c r="AF25">
        <v>1.0000139241699999</v>
      </c>
      <c r="AG25">
        <v>57</v>
      </c>
      <c r="AH25">
        <v>277</v>
      </c>
    </row>
    <row r="26" spans="1:34" x14ac:dyDescent="0.25">
      <c r="A26" t="str">
        <f t="shared" si="0"/>
        <v>Draper</v>
      </c>
      <c r="B26" t="str">
        <f>VLOOKUP(D26,areas!$A$1:$B$225,2, FALSE)</f>
        <v>Draper - CRESCENT VIEW LRT NC</v>
      </c>
      <c r="C26">
        <v>2</v>
      </c>
      <c r="D26">
        <v>25</v>
      </c>
      <c r="E26">
        <v>6</v>
      </c>
      <c r="F26" t="s">
        <v>279</v>
      </c>
      <c r="G26">
        <v>11</v>
      </c>
      <c r="H26">
        <v>4</v>
      </c>
      <c r="I26">
        <v>113</v>
      </c>
      <c r="J26">
        <v>28.239125681866401</v>
      </c>
      <c r="K26">
        <v>4.5520990012492897</v>
      </c>
      <c r="L26">
        <v>21.743740030931502</v>
      </c>
      <c r="M26">
        <v>0.74050150196099995</v>
      </c>
      <c r="N26">
        <v>1.2027851477246001</v>
      </c>
      <c r="O26">
        <v>0</v>
      </c>
      <c r="P26">
        <v>0</v>
      </c>
      <c r="Q26">
        <v>0</v>
      </c>
      <c r="R26">
        <v>312716.673309176</v>
      </c>
      <c r="S26">
        <v>0</v>
      </c>
      <c r="T26">
        <v>1778.08765227</v>
      </c>
      <c r="U26">
        <v>8016</v>
      </c>
      <c r="V26">
        <v>18704</v>
      </c>
      <c r="W26">
        <v>13021</v>
      </c>
      <c r="X26">
        <v>30382</v>
      </c>
      <c r="Y26">
        <v>0</v>
      </c>
      <c r="Z26">
        <v>0</v>
      </c>
      <c r="AA26">
        <v>0</v>
      </c>
      <c r="AB26">
        <v>13</v>
      </c>
      <c r="AC26">
        <v>21</v>
      </c>
      <c r="AD26">
        <v>0</v>
      </c>
      <c r="AE26">
        <v>95.615670329551904</v>
      </c>
      <c r="AF26">
        <v>1.00004929824</v>
      </c>
      <c r="AG26">
        <v>15</v>
      </c>
      <c r="AH26">
        <v>25</v>
      </c>
    </row>
    <row r="27" spans="1:34" x14ac:dyDescent="0.25">
      <c r="A27" t="str">
        <f t="shared" si="0"/>
        <v>Draper</v>
      </c>
      <c r="B27" t="str">
        <f>VLOOKUP(D27,areas!$A$1:$B$225,2, FALSE)</f>
        <v>Draper - Draper City Center</v>
      </c>
      <c r="C27">
        <v>2</v>
      </c>
      <c r="D27">
        <v>26</v>
      </c>
      <c r="E27">
        <v>4</v>
      </c>
      <c r="F27" t="s">
        <v>280</v>
      </c>
      <c r="G27">
        <v>8</v>
      </c>
      <c r="H27">
        <v>4</v>
      </c>
      <c r="I27">
        <v>99</v>
      </c>
      <c r="J27">
        <v>75.600262146132593</v>
      </c>
      <c r="K27">
        <v>21.5972879029414</v>
      </c>
      <c r="L27">
        <v>19.320194669106801</v>
      </c>
      <c r="M27">
        <v>10.6818290902462</v>
      </c>
      <c r="N27">
        <v>24.000950483838</v>
      </c>
      <c r="O27">
        <v>6834.9225251400003</v>
      </c>
      <c r="P27">
        <v>586.85649407100004</v>
      </c>
      <c r="Q27">
        <v>345516.72267951001</v>
      </c>
      <c r="R27">
        <v>40588.017434531299</v>
      </c>
      <c r="S27">
        <v>317721.98844374</v>
      </c>
      <c r="T27">
        <v>4941.0214745446001</v>
      </c>
      <c r="U27">
        <v>327713</v>
      </c>
      <c r="V27">
        <v>491569</v>
      </c>
      <c r="W27">
        <v>736336</v>
      </c>
      <c r="X27">
        <v>1104503</v>
      </c>
      <c r="Y27">
        <v>18.275193917500001</v>
      </c>
      <c r="Z27">
        <v>622.95892412029002</v>
      </c>
      <c r="AA27">
        <v>327.97552885635997</v>
      </c>
      <c r="AB27">
        <v>546</v>
      </c>
      <c r="AC27">
        <v>1227</v>
      </c>
      <c r="AD27">
        <v>0.236768945152</v>
      </c>
      <c r="AE27">
        <v>15.3878023948622</v>
      </c>
      <c r="AF27">
        <v>2.0194677302748998</v>
      </c>
      <c r="AG27">
        <v>409</v>
      </c>
      <c r="AH27">
        <v>920</v>
      </c>
    </row>
    <row r="28" spans="1:34" x14ac:dyDescent="0.25">
      <c r="A28" t="str">
        <f t="shared" si="0"/>
        <v>Draper</v>
      </c>
      <c r="B28" t="str">
        <f>VLOOKUP(D28,areas!$A$1:$B$225,2, FALSE)</f>
        <v>Draper - Draper City Center</v>
      </c>
      <c r="C28">
        <v>2</v>
      </c>
      <c r="D28">
        <v>26</v>
      </c>
      <c r="E28">
        <v>8</v>
      </c>
      <c r="F28" t="s">
        <v>277</v>
      </c>
      <c r="G28">
        <v>9</v>
      </c>
      <c r="H28">
        <v>4</v>
      </c>
      <c r="I28">
        <v>71</v>
      </c>
      <c r="J28">
        <v>32.377621953620498</v>
      </c>
      <c r="K28">
        <v>8.6835337325808002</v>
      </c>
      <c r="L28">
        <v>16.4035430410073</v>
      </c>
      <c r="M28">
        <v>1.7868049968177999</v>
      </c>
      <c r="N28">
        <v>5.5037401832145996</v>
      </c>
      <c r="O28">
        <v>0</v>
      </c>
      <c r="P28">
        <v>0</v>
      </c>
      <c r="Q28">
        <v>206274.29402995901</v>
      </c>
      <c r="R28">
        <v>35600.917069465097</v>
      </c>
      <c r="S28">
        <v>23224.204747855401</v>
      </c>
      <c r="T28">
        <v>3595.8203403500002</v>
      </c>
      <c r="U28">
        <v>23939</v>
      </c>
      <c r="V28">
        <v>44458</v>
      </c>
      <c r="W28">
        <v>73738</v>
      </c>
      <c r="X28">
        <v>136942</v>
      </c>
      <c r="Y28">
        <v>0</v>
      </c>
      <c r="Z28">
        <v>417.01680379920901</v>
      </c>
      <c r="AA28">
        <v>44.782948337051998</v>
      </c>
      <c r="AB28">
        <v>39</v>
      </c>
      <c r="AC28">
        <v>122</v>
      </c>
      <c r="AD28">
        <v>0</v>
      </c>
      <c r="AE28">
        <v>16.9254167921315</v>
      </c>
      <c r="AF28">
        <v>1.3873854125030001</v>
      </c>
      <c r="AG28">
        <v>37</v>
      </c>
      <c r="AH28">
        <v>114</v>
      </c>
    </row>
    <row r="29" spans="1:34" x14ac:dyDescent="0.25">
      <c r="A29" t="str">
        <f t="shared" si="0"/>
        <v>Draper</v>
      </c>
      <c r="B29" t="str">
        <f>VLOOKUP(D29,areas!$A$1:$B$225,2, FALSE)</f>
        <v>Draper - DRAPER CRT NC</v>
      </c>
      <c r="C29">
        <v>2</v>
      </c>
      <c r="D29">
        <v>27</v>
      </c>
      <c r="E29">
        <v>2</v>
      </c>
      <c r="F29" t="s">
        <v>275</v>
      </c>
      <c r="G29">
        <v>10</v>
      </c>
      <c r="H29">
        <v>3</v>
      </c>
      <c r="I29">
        <v>132</v>
      </c>
      <c r="J29">
        <v>69.218687258352602</v>
      </c>
      <c r="K29">
        <v>5.5697503562000499</v>
      </c>
      <c r="L29">
        <v>54.725590688651899</v>
      </c>
      <c r="M29">
        <v>0</v>
      </c>
      <c r="N29">
        <v>8.9233462135006096</v>
      </c>
      <c r="O29">
        <v>0</v>
      </c>
      <c r="P29">
        <v>0</v>
      </c>
      <c r="Q29">
        <v>24292.414084799999</v>
      </c>
      <c r="R29">
        <v>284333.67017799598</v>
      </c>
      <c r="S29">
        <v>0</v>
      </c>
      <c r="T29">
        <v>0</v>
      </c>
      <c r="U29">
        <v>0</v>
      </c>
      <c r="V29">
        <v>0</v>
      </c>
      <c r="W29">
        <v>96606</v>
      </c>
      <c r="X29">
        <v>225414</v>
      </c>
      <c r="Y29">
        <v>0</v>
      </c>
      <c r="Z29">
        <v>24.9152964972</v>
      </c>
      <c r="AA29">
        <v>0</v>
      </c>
      <c r="AB29">
        <v>0</v>
      </c>
      <c r="AC29">
        <v>161</v>
      </c>
      <c r="AD29">
        <v>0</v>
      </c>
      <c r="AE29">
        <v>85.266125249608294</v>
      </c>
      <c r="AF29">
        <v>0</v>
      </c>
      <c r="AG29">
        <v>0</v>
      </c>
      <c r="AH29">
        <v>187</v>
      </c>
    </row>
    <row r="30" spans="1:34" x14ac:dyDescent="0.25">
      <c r="A30" t="str">
        <f t="shared" si="0"/>
        <v>Draper</v>
      </c>
      <c r="B30" t="str">
        <f>VLOOKUP(D30,areas!$A$1:$B$225,2, FALSE)</f>
        <v>Draper - DRAPER TOWN CENTER LRT NC</v>
      </c>
      <c r="C30">
        <v>2</v>
      </c>
      <c r="D30">
        <v>28</v>
      </c>
      <c r="E30">
        <v>6</v>
      </c>
      <c r="F30" t="s">
        <v>279</v>
      </c>
      <c r="G30">
        <v>11</v>
      </c>
      <c r="H30">
        <v>4</v>
      </c>
      <c r="I30">
        <v>93</v>
      </c>
      <c r="J30">
        <v>41.721756022747698</v>
      </c>
      <c r="K30">
        <v>5.7748764795943996</v>
      </c>
      <c r="L30">
        <v>27.329506216675099</v>
      </c>
      <c r="M30">
        <v>1.605973502526</v>
      </c>
      <c r="N30">
        <v>7.0113998239521802</v>
      </c>
      <c r="O30">
        <v>4011.6780470200001</v>
      </c>
      <c r="P30">
        <v>1891.88369367</v>
      </c>
      <c r="Q30">
        <v>409272.580493749</v>
      </c>
      <c r="R30">
        <v>111154.87524944</v>
      </c>
      <c r="S30">
        <v>32482.72772323</v>
      </c>
      <c r="T30">
        <v>0</v>
      </c>
      <c r="U30">
        <v>17386</v>
      </c>
      <c r="V30">
        <v>40567</v>
      </c>
      <c r="W30">
        <v>75907</v>
      </c>
      <c r="X30">
        <v>177116</v>
      </c>
      <c r="Y30">
        <v>10.7264118904</v>
      </c>
      <c r="Z30">
        <v>834.53265352125902</v>
      </c>
      <c r="AA30">
        <v>48.04666274014</v>
      </c>
      <c r="AB30">
        <v>28</v>
      </c>
      <c r="AC30">
        <v>126</v>
      </c>
      <c r="AD30">
        <v>0.76328593280799995</v>
      </c>
      <c r="AE30">
        <v>42.510412391340701</v>
      </c>
      <c r="AF30">
        <v>0</v>
      </c>
      <c r="AG30">
        <v>33</v>
      </c>
      <c r="AH30">
        <v>147</v>
      </c>
    </row>
    <row r="31" spans="1:34" x14ac:dyDescent="0.25">
      <c r="A31" t="str">
        <f t="shared" si="0"/>
        <v>Draper</v>
      </c>
      <c r="B31" t="str">
        <f>VLOOKUP(D31,areas!$A$1:$B$225,2, FALSE)</f>
        <v>Draper - Highline</v>
      </c>
      <c r="C31">
        <v>2</v>
      </c>
      <c r="D31">
        <v>29</v>
      </c>
      <c r="E31">
        <v>8</v>
      </c>
      <c r="F31" t="s">
        <v>277</v>
      </c>
      <c r="G31">
        <v>9</v>
      </c>
      <c r="H31">
        <v>3</v>
      </c>
      <c r="I31">
        <v>104</v>
      </c>
      <c r="J31">
        <v>152.04177092051501</v>
      </c>
      <c r="K31">
        <v>28.073890991230702</v>
      </c>
      <c r="L31">
        <v>14.2779479557431</v>
      </c>
      <c r="M31">
        <v>0</v>
      </c>
      <c r="N31">
        <v>109.68993197354099</v>
      </c>
      <c r="O31">
        <v>0</v>
      </c>
      <c r="P31">
        <v>0</v>
      </c>
      <c r="Q31">
        <v>7744.4141403200001</v>
      </c>
      <c r="R31">
        <v>6930.0558327006001</v>
      </c>
      <c r="S31">
        <v>0</v>
      </c>
      <c r="T31">
        <v>0</v>
      </c>
      <c r="U31">
        <v>0</v>
      </c>
      <c r="V31">
        <v>0</v>
      </c>
      <c r="W31">
        <v>1469618</v>
      </c>
      <c r="X31">
        <v>2729290</v>
      </c>
      <c r="Y31">
        <v>0</v>
      </c>
      <c r="Z31">
        <v>22.126897543799998</v>
      </c>
      <c r="AA31">
        <v>0</v>
      </c>
      <c r="AB31">
        <v>0</v>
      </c>
      <c r="AC31">
        <v>2449</v>
      </c>
      <c r="AD31">
        <v>0</v>
      </c>
      <c r="AE31">
        <v>3.0771685848671901</v>
      </c>
      <c r="AF31">
        <v>0</v>
      </c>
      <c r="AG31">
        <v>0</v>
      </c>
      <c r="AH31">
        <v>2274</v>
      </c>
    </row>
    <row r="32" spans="1:34" x14ac:dyDescent="0.25">
      <c r="A32" t="str">
        <f t="shared" si="0"/>
        <v>Draper</v>
      </c>
      <c r="B32" t="str">
        <f>VLOOKUP(D32,areas!$A$1:$B$225,2, FALSE)</f>
        <v>Draper - KIMBALLS LANE LRT NC</v>
      </c>
      <c r="C32">
        <v>2</v>
      </c>
      <c r="D32">
        <v>31</v>
      </c>
      <c r="E32">
        <v>6</v>
      </c>
      <c r="F32" t="s">
        <v>279</v>
      </c>
      <c r="G32">
        <v>11</v>
      </c>
      <c r="H32">
        <v>4</v>
      </c>
      <c r="I32">
        <v>276</v>
      </c>
      <c r="J32">
        <v>83.786820985623905</v>
      </c>
      <c r="K32">
        <v>17.098385467219298</v>
      </c>
      <c r="L32">
        <v>36.500527128952001</v>
      </c>
      <c r="M32">
        <v>9.7602701897690007</v>
      </c>
      <c r="N32">
        <v>20.427638199683599</v>
      </c>
      <c r="O32">
        <v>3150.1658654600001</v>
      </c>
      <c r="P32">
        <v>4896.8354954222004</v>
      </c>
      <c r="Q32">
        <v>63599.644700778001</v>
      </c>
      <c r="R32">
        <v>424530.57624446502</v>
      </c>
      <c r="S32">
        <v>26770.341790089999</v>
      </c>
      <c r="T32">
        <v>30305.220738149001</v>
      </c>
      <c r="U32">
        <v>105667</v>
      </c>
      <c r="V32">
        <v>246556</v>
      </c>
      <c r="W32">
        <v>221156</v>
      </c>
      <c r="X32">
        <v>516030</v>
      </c>
      <c r="Y32">
        <v>9.0004739013199995</v>
      </c>
      <c r="Z32">
        <v>100.47337235520899</v>
      </c>
      <c r="AA32">
        <v>42.291219257599998</v>
      </c>
      <c r="AB32">
        <v>176</v>
      </c>
      <c r="AC32">
        <v>368</v>
      </c>
      <c r="AD32">
        <v>2.0045194046433501</v>
      </c>
      <c r="AE32">
        <v>196.28965935536601</v>
      </c>
      <c r="AF32">
        <v>13.551425117859999</v>
      </c>
      <c r="AG32">
        <v>205</v>
      </c>
      <c r="AH32">
        <v>430</v>
      </c>
    </row>
    <row r="33" spans="1:34" x14ac:dyDescent="0.25">
      <c r="A33" t="str">
        <f t="shared" si="0"/>
        <v>Draper</v>
      </c>
      <c r="B33" t="str">
        <f>VLOOKUP(D33,areas!$A$1:$B$225,2, FALSE)</f>
        <v>Draper - Prison Site</v>
      </c>
      <c r="C33">
        <v>2</v>
      </c>
      <c r="D33">
        <v>32</v>
      </c>
      <c r="E33">
        <v>10</v>
      </c>
      <c r="F33" t="s">
        <v>278</v>
      </c>
      <c r="G33">
        <v>6</v>
      </c>
      <c r="H33">
        <v>4</v>
      </c>
      <c r="I33">
        <v>282</v>
      </c>
      <c r="J33">
        <v>703.45782235389004</v>
      </c>
      <c r="K33">
        <v>617.20019687227705</v>
      </c>
      <c r="L33">
        <v>2.7263182304587001</v>
      </c>
      <c r="M33" s="3">
        <v>9.1460408091600004E-5</v>
      </c>
      <c r="N33">
        <v>83.5312157907466</v>
      </c>
      <c r="O33">
        <v>8775.5808740600005</v>
      </c>
      <c r="P33">
        <v>0</v>
      </c>
      <c r="Q33">
        <v>65496.385610169003</v>
      </c>
      <c r="R33">
        <v>0</v>
      </c>
      <c r="S33">
        <v>0.47192529947900003</v>
      </c>
      <c r="T33">
        <v>0</v>
      </c>
      <c r="U33">
        <v>3</v>
      </c>
      <c r="V33">
        <v>3</v>
      </c>
      <c r="W33">
        <v>2888278</v>
      </c>
      <c r="X33">
        <v>3530117</v>
      </c>
      <c r="Y33">
        <v>9.0005957682699993</v>
      </c>
      <c r="Z33">
        <v>80.005351789139894</v>
      </c>
      <c r="AA33">
        <v>1.3483579985100001E-3</v>
      </c>
      <c r="AB33">
        <v>0</v>
      </c>
      <c r="AC33">
        <v>5776</v>
      </c>
      <c r="AD33">
        <v>0</v>
      </c>
      <c r="AE33">
        <v>0</v>
      </c>
      <c r="AF33">
        <v>0</v>
      </c>
      <c r="AG33">
        <v>0</v>
      </c>
      <c r="AH33">
        <v>2941</v>
      </c>
    </row>
    <row r="34" spans="1:34" x14ac:dyDescent="0.25">
      <c r="A34" t="str">
        <f t="shared" si="0"/>
        <v>Draper</v>
      </c>
      <c r="B34" t="str">
        <f>VLOOKUP(D34,areas!$A$1:$B$225,2, FALSE)</f>
        <v>Draper - The Cairns</v>
      </c>
      <c r="C34">
        <v>2</v>
      </c>
      <c r="D34">
        <v>33</v>
      </c>
      <c r="E34">
        <v>10</v>
      </c>
      <c r="F34" t="s">
        <v>278</v>
      </c>
      <c r="G34">
        <v>6</v>
      </c>
      <c r="H34">
        <v>3</v>
      </c>
      <c r="I34">
        <v>7</v>
      </c>
      <c r="J34">
        <v>6.4631173205072896</v>
      </c>
      <c r="K34">
        <v>0</v>
      </c>
      <c r="L34">
        <v>3.0890063845572899</v>
      </c>
      <c r="M34">
        <v>0.482639067634</v>
      </c>
      <c r="N34">
        <v>2.8914718683160001</v>
      </c>
      <c r="O34">
        <v>0</v>
      </c>
      <c r="P34">
        <v>0</v>
      </c>
      <c r="Q34">
        <v>6344.0568893093996</v>
      </c>
      <c r="R34">
        <v>8190.3858791000002</v>
      </c>
      <c r="S34">
        <v>5118.8875829500003</v>
      </c>
      <c r="T34">
        <v>0</v>
      </c>
      <c r="U34">
        <v>16688</v>
      </c>
      <c r="V34">
        <v>20396</v>
      </c>
      <c r="W34">
        <v>99979</v>
      </c>
      <c r="X34">
        <v>122196</v>
      </c>
      <c r="Y34">
        <v>0</v>
      </c>
      <c r="Z34">
        <v>16.8485280267444</v>
      </c>
      <c r="AA34">
        <v>13.686865195099999</v>
      </c>
      <c r="AB34">
        <v>33</v>
      </c>
      <c r="AC34">
        <v>199</v>
      </c>
      <c r="AD34">
        <v>0</v>
      </c>
      <c r="AE34">
        <v>3.00013973162</v>
      </c>
      <c r="AF34">
        <v>0</v>
      </c>
      <c r="AG34">
        <v>16</v>
      </c>
      <c r="AH34">
        <v>101</v>
      </c>
    </row>
    <row r="35" spans="1:34" x14ac:dyDescent="0.25">
      <c r="A35" t="str">
        <f t="shared" si="0"/>
        <v>Draper</v>
      </c>
      <c r="B35" t="str">
        <f>VLOOKUP(D35,areas!$A$1:$B$225,2, FALSE)</f>
        <v>Draper - Vista Station</v>
      </c>
      <c r="C35">
        <v>2</v>
      </c>
      <c r="D35">
        <v>34</v>
      </c>
      <c r="E35">
        <v>0</v>
      </c>
      <c r="F35" t="s">
        <v>276</v>
      </c>
      <c r="G35">
        <v>7</v>
      </c>
      <c r="H35">
        <v>3</v>
      </c>
      <c r="I35">
        <v>84</v>
      </c>
      <c r="J35">
        <v>145.111648838403</v>
      </c>
      <c r="K35">
        <v>14.593956577183</v>
      </c>
      <c r="L35">
        <v>13.952303447702899</v>
      </c>
      <c r="M35">
        <v>0</v>
      </c>
      <c r="N35">
        <v>116.565388813517</v>
      </c>
      <c r="O35">
        <v>0</v>
      </c>
      <c r="P35">
        <v>0</v>
      </c>
      <c r="Q35">
        <v>99432.543744399998</v>
      </c>
      <c r="R35">
        <v>32801.744798949898</v>
      </c>
      <c r="S35">
        <v>0</v>
      </c>
      <c r="T35">
        <v>0</v>
      </c>
      <c r="U35">
        <v>0</v>
      </c>
      <c r="V35">
        <v>0</v>
      </c>
      <c r="W35">
        <v>3576166</v>
      </c>
      <c r="X35">
        <v>5364249</v>
      </c>
      <c r="Y35">
        <v>0</v>
      </c>
      <c r="Z35">
        <v>101.982096148</v>
      </c>
      <c r="AA35">
        <v>0</v>
      </c>
      <c r="AB35">
        <v>0</v>
      </c>
      <c r="AC35">
        <v>5960</v>
      </c>
      <c r="AD35">
        <v>0</v>
      </c>
      <c r="AE35">
        <v>15.978932915254401</v>
      </c>
      <c r="AF35">
        <v>0</v>
      </c>
      <c r="AG35">
        <v>0</v>
      </c>
      <c r="AH35">
        <v>4470</v>
      </c>
    </row>
    <row r="36" spans="1:34" x14ac:dyDescent="0.25">
      <c r="A36" t="str">
        <f t="shared" si="0"/>
        <v>Draper</v>
      </c>
      <c r="B36" t="str">
        <f>VLOOKUP(D36,areas!$A$1:$B$225,2, FALSE)</f>
        <v>Draper - Vista Station</v>
      </c>
      <c r="C36">
        <v>2</v>
      </c>
      <c r="D36">
        <v>34</v>
      </c>
      <c r="E36">
        <v>8</v>
      </c>
      <c r="F36" t="s">
        <v>277</v>
      </c>
      <c r="G36">
        <v>9</v>
      </c>
      <c r="H36">
        <v>4</v>
      </c>
      <c r="I36">
        <v>217</v>
      </c>
      <c r="J36">
        <v>194.97892256459801</v>
      </c>
      <c r="K36">
        <v>20.397937101455199</v>
      </c>
      <c r="L36">
        <v>62.414367010609297</v>
      </c>
      <c r="M36">
        <v>0.54655966220800001</v>
      </c>
      <c r="N36">
        <v>111.620058790326</v>
      </c>
      <c r="O36">
        <v>79533.670372819994</v>
      </c>
      <c r="P36">
        <v>0</v>
      </c>
      <c r="Q36">
        <v>567594.63748544001</v>
      </c>
      <c r="R36">
        <v>299964.21175741998</v>
      </c>
      <c r="S36">
        <v>1861.80758412</v>
      </c>
      <c r="T36">
        <v>1463.42849978</v>
      </c>
      <c r="U36">
        <v>7322</v>
      </c>
      <c r="V36">
        <v>13598</v>
      </c>
      <c r="W36">
        <v>1495478</v>
      </c>
      <c r="X36">
        <v>2777316</v>
      </c>
      <c r="Y36">
        <v>127.82276451776001</v>
      </c>
      <c r="Z36">
        <v>698.24207266309998</v>
      </c>
      <c r="AA36">
        <v>1.9095462401300001</v>
      </c>
      <c r="AB36">
        <v>12</v>
      </c>
      <c r="AC36">
        <v>2492</v>
      </c>
      <c r="AD36">
        <v>0</v>
      </c>
      <c r="AE36">
        <v>359.981972466277</v>
      </c>
      <c r="AF36">
        <v>0.47738656003199997</v>
      </c>
      <c r="AG36">
        <v>11</v>
      </c>
      <c r="AH36">
        <v>2314</v>
      </c>
    </row>
    <row r="37" spans="1:34" x14ac:dyDescent="0.25">
      <c r="A37" t="str">
        <f t="shared" si="0"/>
        <v>Eagle Mountain</v>
      </c>
      <c r="B37" t="str">
        <f>VLOOKUP(D37,areas!$A$1:$B$225,2, FALSE)</f>
        <v>Eagle Mountain - Eagle Mountain</v>
      </c>
      <c r="C37">
        <v>4</v>
      </c>
      <c r="D37">
        <v>35</v>
      </c>
      <c r="E37">
        <v>8</v>
      </c>
      <c r="F37" t="s">
        <v>277</v>
      </c>
      <c r="G37">
        <v>9</v>
      </c>
      <c r="H37">
        <v>3</v>
      </c>
      <c r="I37">
        <v>1040</v>
      </c>
      <c r="J37">
        <v>476.63905290962401</v>
      </c>
      <c r="K37">
        <v>89.362118926329998</v>
      </c>
      <c r="L37">
        <v>47.939173021444901</v>
      </c>
      <c r="M37">
        <v>0</v>
      </c>
      <c r="N37">
        <v>339.33776096184903</v>
      </c>
      <c r="O37">
        <v>77360.199794779794</v>
      </c>
      <c r="P37">
        <v>0</v>
      </c>
      <c r="Q37">
        <v>0</v>
      </c>
      <c r="R37">
        <v>658695.41625545803</v>
      </c>
      <c r="S37">
        <v>0</v>
      </c>
      <c r="T37">
        <v>0</v>
      </c>
      <c r="U37">
        <v>0</v>
      </c>
      <c r="V37">
        <v>0</v>
      </c>
      <c r="W37">
        <v>4546425</v>
      </c>
      <c r="X37">
        <v>8443360</v>
      </c>
      <c r="Y37">
        <v>221.029142270628</v>
      </c>
      <c r="Z37">
        <v>0</v>
      </c>
      <c r="AA37">
        <v>0</v>
      </c>
      <c r="AB37">
        <v>0</v>
      </c>
      <c r="AC37">
        <v>7577</v>
      </c>
      <c r="AD37">
        <v>0</v>
      </c>
      <c r="AE37">
        <v>240.77164564589199</v>
      </c>
      <c r="AF37">
        <v>0</v>
      </c>
      <c r="AG37">
        <v>0</v>
      </c>
      <c r="AH37">
        <v>7036</v>
      </c>
    </row>
    <row r="38" spans="1:34" x14ac:dyDescent="0.25">
      <c r="A38" t="str">
        <f t="shared" si="0"/>
        <v>Farmington</v>
      </c>
      <c r="B38" t="str">
        <f>VLOOKUP(D38,areas!$A$1:$B$225,2, FALSE)</f>
        <v>Farmington - East Park Lane</v>
      </c>
      <c r="C38">
        <v>1</v>
      </c>
      <c r="D38">
        <v>36</v>
      </c>
      <c r="E38">
        <v>0</v>
      </c>
      <c r="F38" t="s">
        <v>276</v>
      </c>
      <c r="G38">
        <v>7</v>
      </c>
      <c r="H38">
        <v>2</v>
      </c>
      <c r="I38">
        <v>2</v>
      </c>
      <c r="J38">
        <v>0.93550645385099995</v>
      </c>
      <c r="K38">
        <v>0.68653885386900004</v>
      </c>
      <c r="L38">
        <v>0</v>
      </c>
      <c r="M38">
        <v>0</v>
      </c>
      <c r="N38">
        <v>0.24896759998199999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7638</v>
      </c>
      <c r="X38">
        <v>11457</v>
      </c>
      <c r="Y38">
        <v>0</v>
      </c>
      <c r="Z38">
        <v>0</v>
      </c>
      <c r="AA38">
        <v>0</v>
      </c>
      <c r="AB38">
        <v>0</v>
      </c>
      <c r="AC38">
        <v>12</v>
      </c>
      <c r="AD38">
        <v>0</v>
      </c>
      <c r="AE38">
        <v>0</v>
      </c>
      <c r="AF38">
        <v>0</v>
      </c>
      <c r="AG38">
        <v>0</v>
      </c>
      <c r="AH38">
        <v>9</v>
      </c>
    </row>
    <row r="39" spans="1:34" x14ac:dyDescent="0.25">
      <c r="A39" t="str">
        <f t="shared" si="0"/>
        <v>Farmington</v>
      </c>
      <c r="B39" t="str">
        <f>VLOOKUP(D39,areas!$A$1:$B$225,2, FALSE)</f>
        <v>Farmington - East Park Lane</v>
      </c>
      <c r="C39">
        <v>1</v>
      </c>
      <c r="D39">
        <v>36</v>
      </c>
      <c r="E39">
        <v>8</v>
      </c>
      <c r="F39" t="s">
        <v>277</v>
      </c>
      <c r="G39">
        <v>9</v>
      </c>
      <c r="H39">
        <v>4</v>
      </c>
      <c r="I39">
        <v>73</v>
      </c>
      <c r="J39">
        <v>100.558743985192</v>
      </c>
      <c r="K39">
        <v>2.7032437826748201</v>
      </c>
      <c r="L39">
        <v>11.7674860443482</v>
      </c>
      <c r="M39">
        <v>13.4765079312051</v>
      </c>
      <c r="N39">
        <v>72.611506226963797</v>
      </c>
      <c r="O39">
        <v>0</v>
      </c>
      <c r="P39">
        <v>0</v>
      </c>
      <c r="Q39">
        <v>35573.265905520901</v>
      </c>
      <c r="R39">
        <v>2958.9647391907602</v>
      </c>
      <c r="S39">
        <v>1659.6532852876301</v>
      </c>
      <c r="T39">
        <v>1309.6493749000001</v>
      </c>
      <c r="U39">
        <v>180557</v>
      </c>
      <c r="V39">
        <v>335320</v>
      </c>
      <c r="W39">
        <v>972844</v>
      </c>
      <c r="X39">
        <v>1806710</v>
      </c>
      <c r="Y39">
        <v>0</v>
      </c>
      <c r="Z39">
        <v>67.499465956360893</v>
      </c>
      <c r="AA39">
        <v>4.4035468537259099</v>
      </c>
      <c r="AB39">
        <v>300</v>
      </c>
      <c r="AC39">
        <v>1621</v>
      </c>
      <c r="AD39">
        <v>0</v>
      </c>
      <c r="AE39">
        <v>2.0578942219051601</v>
      </c>
      <c r="AF39">
        <v>0.60186092596700003</v>
      </c>
      <c r="AG39">
        <v>279</v>
      </c>
      <c r="AH39">
        <v>1505</v>
      </c>
    </row>
    <row r="40" spans="1:34" x14ac:dyDescent="0.25">
      <c r="A40" t="str">
        <f t="shared" si="0"/>
        <v>Farmington</v>
      </c>
      <c r="B40" t="str">
        <f>VLOOKUP(D40,areas!$A$1:$B$225,2, FALSE)</f>
        <v>Farmington - FARMINGTON CRT NC</v>
      </c>
      <c r="C40">
        <v>1</v>
      </c>
      <c r="D40">
        <v>37</v>
      </c>
      <c r="E40">
        <v>2</v>
      </c>
      <c r="F40" t="s">
        <v>275</v>
      </c>
      <c r="G40">
        <v>10</v>
      </c>
      <c r="H40">
        <v>3</v>
      </c>
      <c r="I40">
        <v>40</v>
      </c>
      <c r="J40">
        <v>55.970087682651503</v>
      </c>
      <c r="K40">
        <v>42.944841217762203</v>
      </c>
      <c r="L40">
        <v>9.0818667387800006E-2</v>
      </c>
      <c r="M40">
        <v>0</v>
      </c>
      <c r="N40">
        <v>12.934427797501501</v>
      </c>
      <c r="O40">
        <v>143484.712374</v>
      </c>
      <c r="P40">
        <v>0</v>
      </c>
      <c r="Q40">
        <v>655.18751880599996</v>
      </c>
      <c r="R40">
        <v>0</v>
      </c>
      <c r="S40">
        <v>0</v>
      </c>
      <c r="T40">
        <v>0</v>
      </c>
      <c r="U40">
        <v>0</v>
      </c>
      <c r="V40">
        <v>0</v>
      </c>
      <c r="W40">
        <v>140032</v>
      </c>
      <c r="X40">
        <v>326741</v>
      </c>
      <c r="Y40">
        <v>226.67411117500001</v>
      </c>
      <c r="Z40">
        <v>1.8719643394400001</v>
      </c>
      <c r="AA40">
        <v>0</v>
      </c>
      <c r="AB40">
        <v>0</v>
      </c>
      <c r="AC40">
        <v>233</v>
      </c>
      <c r="AD40">
        <v>0</v>
      </c>
      <c r="AE40">
        <v>0</v>
      </c>
      <c r="AF40">
        <v>0</v>
      </c>
      <c r="AG40">
        <v>0</v>
      </c>
      <c r="AH40">
        <v>272</v>
      </c>
    </row>
    <row r="41" spans="1:34" x14ac:dyDescent="0.25">
      <c r="A41" t="str">
        <f t="shared" si="0"/>
        <v>Farmington</v>
      </c>
      <c r="B41" t="str">
        <f>VLOOKUP(D41,areas!$A$1:$B$225,2, FALSE)</f>
        <v>Farmington - Station Park/North Station</v>
      </c>
      <c r="C41">
        <v>1</v>
      </c>
      <c r="D41">
        <v>38</v>
      </c>
      <c r="E41">
        <v>3</v>
      </c>
      <c r="F41" t="s">
        <v>281</v>
      </c>
      <c r="G41">
        <v>4</v>
      </c>
      <c r="H41">
        <v>3</v>
      </c>
      <c r="I41">
        <v>44</v>
      </c>
      <c r="J41">
        <v>88.649422018610196</v>
      </c>
      <c r="K41">
        <v>37.400667516709198</v>
      </c>
      <c r="L41">
        <v>34.356860099866402</v>
      </c>
      <c r="M41">
        <v>0</v>
      </c>
      <c r="N41">
        <v>16.891894402034598</v>
      </c>
      <c r="O41">
        <v>0</v>
      </c>
      <c r="P41">
        <v>0</v>
      </c>
      <c r="Q41">
        <v>111116.517913516</v>
      </c>
      <c r="R41">
        <v>0</v>
      </c>
      <c r="S41">
        <v>0</v>
      </c>
      <c r="T41">
        <v>0</v>
      </c>
      <c r="U41">
        <v>0</v>
      </c>
      <c r="V41">
        <v>0</v>
      </c>
      <c r="W41">
        <v>990753</v>
      </c>
      <c r="X41">
        <v>990753</v>
      </c>
      <c r="Y41">
        <v>0</v>
      </c>
      <c r="Z41">
        <v>296.72821631305197</v>
      </c>
      <c r="AA41">
        <v>0</v>
      </c>
      <c r="AB41">
        <v>0</v>
      </c>
      <c r="AC41">
        <v>1981</v>
      </c>
      <c r="AD41">
        <v>0</v>
      </c>
      <c r="AE41">
        <v>0</v>
      </c>
      <c r="AF41">
        <v>0</v>
      </c>
      <c r="AG41">
        <v>0</v>
      </c>
      <c r="AH41">
        <v>990</v>
      </c>
    </row>
    <row r="42" spans="1:34" x14ac:dyDescent="0.25">
      <c r="A42" t="str">
        <f t="shared" si="0"/>
        <v>Farmington</v>
      </c>
      <c r="B42" t="str">
        <f>VLOOKUP(D42,areas!$A$1:$B$225,2, FALSE)</f>
        <v>Farmington - Station Park/North Station</v>
      </c>
      <c r="C42">
        <v>1</v>
      </c>
      <c r="D42">
        <v>38</v>
      </c>
      <c r="E42">
        <v>10</v>
      </c>
      <c r="F42" t="s">
        <v>278</v>
      </c>
      <c r="G42">
        <v>6</v>
      </c>
      <c r="H42">
        <v>4</v>
      </c>
      <c r="I42">
        <v>512</v>
      </c>
      <c r="J42">
        <v>701.42542203197797</v>
      </c>
      <c r="K42">
        <v>217.48708331163201</v>
      </c>
      <c r="L42">
        <v>91.631591480567494</v>
      </c>
      <c r="M42">
        <v>1.7204046700899998E-2</v>
      </c>
      <c r="N42">
        <v>392.28954319307701</v>
      </c>
      <c r="O42">
        <v>228201.78173242899</v>
      </c>
      <c r="P42">
        <v>6947.3411620876996</v>
      </c>
      <c r="Q42">
        <v>618315.59517287405</v>
      </c>
      <c r="R42">
        <v>307939.83520121599</v>
      </c>
      <c r="S42">
        <v>0</v>
      </c>
      <c r="T42">
        <v>30.403748283900001</v>
      </c>
      <c r="U42">
        <v>594</v>
      </c>
      <c r="V42">
        <v>726</v>
      </c>
      <c r="W42">
        <v>13564288</v>
      </c>
      <c r="X42">
        <v>16578574</v>
      </c>
      <c r="Y42">
        <v>628.86911558812506</v>
      </c>
      <c r="Z42">
        <v>1515.1913143353299</v>
      </c>
      <c r="AA42">
        <v>0</v>
      </c>
      <c r="AB42">
        <v>1</v>
      </c>
      <c r="AC42">
        <v>27128</v>
      </c>
      <c r="AD42">
        <v>2.6467834236173</v>
      </c>
      <c r="AE42">
        <v>124.44891587384301</v>
      </c>
      <c r="AF42">
        <v>2.1291140254800001E-2</v>
      </c>
      <c r="AG42">
        <v>0</v>
      </c>
      <c r="AH42">
        <v>13815</v>
      </c>
    </row>
    <row r="43" spans="1:34" x14ac:dyDescent="0.25">
      <c r="A43" t="str">
        <f t="shared" si="0"/>
        <v>Harrisville</v>
      </c>
      <c r="B43" t="str">
        <f>VLOOKUP(D43,areas!$A$1:$B$225,2, FALSE)</f>
        <v>Harrisville - Five Points</v>
      </c>
      <c r="C43">
        <v>3</v>
      </c>
      <c r="D43">
        <v>39</v>
      </c>
      <c r="E43">
        <v>8</v>
      </c>
      <c r="F43" t="s">
        <v>277</v>
      </c>
      <c r="G43">
        <v>9</v>
      </c>
      <c r="H43">
        <v>3</v>
      </c>
      <c r="I43">
        <v>7</v>
      </c>
      <c r="J43">
        <v>9.8322546260441701</v>
      </c>
      <c r="K43">
        <v>0.13827071351</v>
      </c>
      <c r="L43">
        <v>8.2898373843341702</v>
      </c>
      <c r="M43">
        <v>0</v>
      </c>
      <c r="N43">
        <v>1.4041465282000001</v>
      </c>
      <c r="O43">
        <v>0</v>
      </c>
      <c r="P43">
        <v>0</v>
      </c>
      <c r="Q43">
        <v>20962.624157757</v>
      </c>
      <c r="R43">
        <v>163.295509596545</v>
      </c>
      <c r="S43">
        <v>0</v>
      </c>
      <c r="T43">
        <v>0</v>
      </c>
      <c r="U43">
        <v>0</v>
      </c>
      <c r="V43">
        <v>0</v>
      </c>
      <c r="W43">
        <v>18812</v>
      </c>
      <c r="X43">
        <v>34936</v>
      </c>
      <c r="Y43">
        <v>0</v>
      </c>
      <c r="Z43">
        <v>56.04979721318</v>
      </c>
      <c r="AA43">
        <v>0</v>
      </c>
      <c r="AB43">
        <v>0</v>
      </c>
      <c r="AC43">
        <v>31</v>
      </c>
      <c r="AD43">
        <v>0</v>
      </c>
      <c r="AE43">
        <v>8.0233024298167893E-2</v>
      </c>
      <c r="AF43">
        <v>0</v>
      </c>
      <c r="AG43">
        <v>0</v>
      </c>
      <c r="AH43">
        <v>29</v>
      </c>
    </row>
    <row r="44" spans="1:34" x14ac:dyDescent="0.25">
      <c r="A44" t="str">
        <f t="shared" si="0"/>
        <v>Harrisville</v>
      </c>
      <c r="B44" t="str">
        <f>VLOOKUP(D44,areas!$A$1:$B$225,2, FALSE)</f>
        <v>Harrisville - Harrisville US 89</v>
      </c>
      <c r="C44">
        <v>3</v>
      </c>
      <c r="D44">
        <v>40</v>
      </c>
      <c r="E44">
        <v>8</v>
      </c>
      <c r="F44" t="s">
        <v>277</v>
      </c>
      <c r="G44">
        <v>9</v>
      </c>
      <c r="H44">
        <v>4</v>
      </c>
      <c r="I44">
        <v>278</v>
      </c>
      <c r="J44">
        <v>162.21062497663399</v>
      </c>
      <c r="K44">
        <v>29.658368989053699</v>
      </c>
      <c r="L44">
        <v>78.039157330253005</v>
      </c>
      <c r="M44">
        <v>10.710788952233001</v>
      </c>
      <c r="N44">
        <v>43.8023097050948</v>
      </c>
      <c r="O44">
        <v>5388.5839396971996</v>
      </c>
      <c r="P44">
        <v>6414.5865355693804</v>
      </c>
      <c r="Q44">
        <v>334371.57925254299</v>
      </c>
      <c r="R44">
        <v>126043.482518776</v>
      </c>
      <c r="S44">
        <v>0</v>
      </c>
      <c r="T44">
        <v>7620.8037037550002</v>
      </c>
      <c r="U44">
        <v>143502</v>
      </c>
      <c r="V44">
        <v>266503</v>
      </c>
      <c r="W44">
        <v>586860</v>
      </c>
      <c r="X44">
        <v>1089882</v>
      </c>
      <c r="Y44">
        <v>12.732601743285</v>
      </c>
      <c r="Z44">
        <v>513.25241054329501</v>
      </c>
      <c r="AA44">
        <v>0</v>
      </c>
      <c r="AB44">
        <v>239</v>
      </c>
      <c r="AC44">
        <v>978</v>
      </c>
      <c r="AD44">
        <v>4.7809258059264801</v>
      </c>
      <c r="AE44">
        <v>77.260620261507</v>
      </c>
      <c r="AF44">
        <v>5.7470368668633904</v>
      </c>
      <c r="AG44">
        <v>222</v>
      </c>
      <c r="AH44">
        <v>908</v>
      </c>
    </row>
    <row r="45" spans="1:34" x14ac:dyDescent="0.25">
      <c r="A45" t="str">
        <f t="shared" si="0"/>
        <v>Harrisville</v>
      </c>
      <c r="B45" t="str">
        <f>VLOOKUP(D45,areas!$A$1:$B$225,2, FALSE)</f>
        <v>Harrisville - Harrisville Washington Boulevard</v>
      </c>
      <c r="C45">
        <v>3</v>
      </c>
      <c r="D45">
        <v>41</v>
      </c>
      <c r="E45">
        <v>8</v>
      </c>
      <c r="F45" t="s">
        <v>277</v>
      </c>
      <c r="G45">
        <v>9</v>
      </c>
      <c r="H45">
        <v>4</v>
      </c>
      <c r="I45">
        <v>75</v>
      </c>
      <c r="J45">
        <v>37.954260018858001</v>
      </c>
      <c r="K45">
        <v>3.5657522099030001</v>
      </c>
      <c r="L45">
        <v>27.391242641628899</v>
      </c>
      <c r="M45">
        <v>2.5071605668350001</v>
      </c>
      <c r="N45">
        <v>4.4901046004911702</v>
      </c>
      <c r="O45">
        <v>77302.69947136</v>
      </c>
      <c r="P45">
        <v>1317.1671422100001</v>
      </c>
      <c r="Q45">
        <v>246302.93743194599</v>
      </c>
      <c r="R45">
        <v>23536.002099104899</v>
      </c>
      <c r="S45">
        <v>0</v>
      </c>
      <c r="T45">
        <v>5693.4940676220003</v>
      </c>
      <c r="U45">
        <v>33590</v>
      </c>
      <c r="V45">
        <v>62381</v>
      </c>
      <c r="W45">
        <v>60158</v>
      </c>
      <c r="X45">
        <v>111722</v>
      </c>
      <c r="Y45">
        <v>128.3490270426</v>
      </c>
      <c r="Z45">
        <v>561.27250394101804</v>
      </c>
      <c r="AA45">
        <v>0</v>
      </c>
      <c r="AB45">
        <v>55</v>
      </c>
      <c r="AC45">
        <v>100</v>
      </c>
      <c r="AD45">
        <v>0.66929224705500001</v>
      </c>
      <c r="AE45">
        <v>17.504199680467899</v>
      </c>
      <c r="AF45">
        <v>4.3129897481570003</v>
      </c>
      <c r="AG45">
        <v>51</v>
      </c>
      <c r="AH45">
        <v>93</v>
      </c>
    </row>
    <row r="46" spans="1:34" x14ac:dyDescent="0.25">
      <c r="A46" t="str">
        <f t="shared" si="0"/>
        <v>Herriman</v>
      </c>
      <c r="B46" t="str">
        <f>VLOOKUP(D46,areas!$A$1:$B$225,2, FALSE)</f>
        <v>Herriman - Herriman Olympia Hills</v>
      </c>
      <c r="C46">
        <v>2</v>
      </c>
      <c r="D46">
        <v>43</v>
      </c>
      <c r="E46">
        <v>8</v>
      </c>
      <c r="F46" t="s">
        <v>277</v>
      </c>
      <c r="G46">
        <v>9</v>
      </c>
      <c r="H46">
        <v>3</v>
      </c>
      <c r="I46">
        <v>24</v>
      </c>
      <c r="J46">
        <v>1.56050611464433</v>
      </c>
      <c r="K46">
        <v>0.98991093524493201</v>
      </c>
      <c r="L46">
        <v>5.2685436730899898E-2</v>
      </c>
      <c r="M46">
        <v>0</v>
      </c>
      <c r="N46">
        <v>0.51790974266849998</v>
      </c>
      <c r="O46">
        <v>0</v>
      </c>
      <c r="P46">
        <v>221.21690555000001</v>
      </c>
      <c r="Q46">
        <v>0</v>
      </c>
      <c r="R46">
        <v>457.32332688100001</v>
      </c>
      <c r="S46">
        <v>0</v>
      </c>
      <c r="T46">
        <v>0</v>
      </c>
      <c r="U46">
        <v>0</v>
      </c>
      <c r="V46">
        <v>0</v>
      </c>
      <c r="W46">
        <v>6938</v>
      </c>
      <c r="X46">
        <v>12884</v>
      </c>
      <c r="Y46">
        <v>0</v>
      </c>
      <c r="Z46">
        <v>0</v>
      </c>
      <c r="AA46">
        <v>0</v>
      </c>
      <c r="AB46">
        <v>0</v>
      </c>
      <c r="AC46">
        <v>11</v>
      </c>
      <c r="AD46">
        <v>5.1601797422499998E-2</v>
      </c>
      <c r="AE46">
        <v>9.3408738517799905E-2</v>
      </c>
      <c r="AF46">
        <v>0</v>
      </c>
      <c r="AG46">
        <v>0</v>
      </c>
      <c r="AH46">
        <v>10</v>
      </c>
    </row>
    <row r="47" spans="1:34" x14ac:dyDescent="0.25">
      <c r="A47" t="str">
        <f t="shared" si="0"/>
        <v>Herriman</v>
      </c>
      <c r="B47" t="str">
        <f>VLOOKUP(D47,areas!$A$1:$B$225,2, FALSE)</f>
        <v>Herriman - Herriman Porter Rockwell Center</v>
      </c>
      <c r="C47">
        <v>2</v>
      </c>
      <c r="D47">
        <v>44</v>
      </c>
      <c r="E47">
        <v>8</v>
      </c>
      <c r="F47" t="s">
        <v>277</v>
      </c>
      <c r="G47">
        <v>9</v>
      </c>
      <c r="H47">
        <v>2</v>
      </c>
      <c r="I47">
        <v>87</v>
      </c>
      <c r="J47">
        <v>117.60207125069699</v>
      </c>
      <c r="K47">
        <v>16.360253616465499</v>
      </c>
      <c r="L47">
        <v>0</v>
      </c>
      <c r="M47">
        <v>0</v>
      </c>
      <c r="N47">
        <v>101.24181763423201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1356431</v>
      </c>
      <c r="X47">
        <v>2519086</v>
      </c>
      <c r="Y47">
        <v>0</v>
      </c>
      <c r="Z47">
        <v>0</v>
      </c>
      <c r="AA47">
        <v>0</v>
      </c>
      <c r="AB47">
        <v>0</v>
      </c>
      <c r="AC47">
        <v>2260</v>
      </c>
      <c r="AD47">
        <v>0</v>
      </c>
      <c r="AE47">
        <v>0</v>
      </c>
      <c r="AF47">
        <v>0</v>
      </c>
      <c r="AG47">
        <v>0</v>
      </c>
      <c r="AH47">
        <v>2099</v>
      </c>
    </row>
    <row r="48" spans="1:34" x14ac:dyDescent="0.25">
      <c r="A48" t="str">
        <f t="shared" si="0"/>
        <v>Herriman</v>
      </c>
      <c r="B48" t="str">
        <f>VLOOKUP(D48,areas!$A$1:$B$225,2, FALSE)</f>
        <v>Herriman - Herriman Town</v>
      </c>
      <c r="C48">
        <v>2</v>
      </c>
      <c r="D48">
        <v>45</v>
      </c>
      <c r="E48">
        <v>8</v>
      </c>
      <c r="F48" t="s">
        <v>277</v>
      </c>
      <c r="G48">
        <v>9</v>
      </c>
      <c r="H48">
        <v>3</v>
      </c>
      <c r="I48">
        <v>187</v>
      </c>
      <c r="J48">
        <v>263.96364715099998</v>
      </c>
      <c r="K48">
        <v>3.4692300781953</v>
      </c>
      <c r="L48">
        <v>25.720477693427998</v>
      </c>
      <c r="M48">
        <v>0</v>
      </c>
      <c r="N48">
        <v>234.773939379377</v>
      </c>
      <c r="O48">
        <v>0</v>
      </c>
      <c r="P48">
        <v>0</v>
      </c>
      <c r="Q48">
        <v>42192.170822388398</v>
      </c>
      <c r="R48">
        <v>266317.14302957902</v>
      </c>
      <c r="S48">
        <v>0</v>
      </c>
      <c r="T48">
        <v>0</v>
      </c>
      <c r="U48">
        <v>0</v>
      </c>
      <c r="V48">
        <v>0</v>
      </c>
      <c r="W48">
        <v>3145486</v>
      </c>
      <c r="X48">
        <v>5841616</v>
      </c>
      <c r="Y48">
        <v>0</v>
      </c>
      <c r="Z48">
        <v>103.76938746828201</v>
      </c>
      <c r="AA48">
        <v>0</v>
      </c>
      <c r="AB48">
        <v>0</v>
      </c>
      <c r="AC48">
        <v>5242</v>
      </c>
      <c r="AD48">
        <v>0</v>
      </c>
      <c r="AE48">
        <v>94.679241058974199</v>
      </c>
      <c r="AF48">
        <v>0</v>
      </c>
      <c r="AG48">
        <v>0</v>
      </c>
      <c r="AH48">
        <v>4868</v>
      </c>
    </row>
    <row r="49" spans="1:34" x14ac:dyDescent="0.25">
      <c r="A49" t="str">
        <f t="shared" si="0"/>
        <v>Holladay</v>
      </c>
      <c r="B49" t="str">
        <f>VLOOKUP(D49,areas!$A$1:$B$225,2, FALSE)</f>
        <v>Holladay - Holladay Town Center</v>
      </c>
      <c r="C49">
        <v>2</v>
      </c>
      <c r="D49">
        <v>46</v>
      </c>
      <c r="E49">
        <v>8</v>
      </c>
      <c r="F49" t="s">
        <v>277</v>
      </c>
      <c r="G49">
        <v>9</v>
      </c>
      <c r="H49">
        <v>4</v>
      </c>
      <c r="I49">
        <v>529</v>
      </c>
      <c r="J49">
        <v>145.23813302768701</v>
      </c>
      <c r="K49">
        <v>17.659954499665599</v>
      </c>
      <c r="L49">
        <v>48.170869167546599</v>
      </c>
      <c r="M49">
        <v>66.586725121591002</v>
      </c>
      <c r="N49">
        <v>12.8205842388845</v>
      </c>
      <c r="O49">
        <v>53595.306282224803</v>
      </c>
      <c r="P49">
        <v>0</v>
      </c>
      <c r="Q49">
        <v>982915.35778818198</v>
      </c>
      <c r="R49">
        <v>411216.17489959003</v>
      </c>
      <c r="S49">
        <v>253870.33231129</v>
      </c>
      <c r="T49">
        <v>20129.4886756058</v>
      </c>
      <c r="U49">
        <v>892124</v>
      </c>
      <c r="V49">
        <v>1656801</v>
      </c>
      <c r="W49">
        <v>171769</v>
      </c>
      <c r="X49">
        <v>318999</v>
      </c>
      <c r="Y49">
        <v>94.039489153123</v>
      </c>
      <c r="Z49">
        <v>1811.20038827433</v>
      </c>
      <c r="AA49">
        <v>620.00586939676998</v>
      </c>
      <c r="AB49">
        <v>1486</v>
      </c>
      <c r="AC49">
        <v>286</v>
      </c>
      <c r="AD49">
        <v>0</v>
      </c>
      <c r="AE49">
        <v>359.71923250797499</v>
      </c>
      <c r="AF49">
        <v>9.0016795158454901</v>
      </c>
      <c r="AG49">
        <v>1380</v>
      </c>
      <c r="AH49">
        <v>265</v>
      </c>
    </row>
    <row r="50" spans="1:34" x14ac:dyDescent="0.25">
      <c r="A50" t="str">
        <f t="shared" si="0"/>
        <v>Holladay</v>
      </c>
      <c r="B50" t="str">
        <f>VLOOKUP(D50,areas!$A$1:$B$225,2, FALSE)</f>
        <v>Holladay - Old Mill</v>
      </c>
      <c r="C50">
        <v>2</v>
      </c>
      <c r="D50">
        <v>47</v>
      </c>
      <c r="E50">
        <v>10</v>
      </c>
      <c r="F50" t="s">
        <v>278</v>
      </c>
      <c r="G50">
        <v>6</v>
      </c>
      <c r="H50">
        <v>3</v>
      </c>
      <c r="I50">
        <v>65</v>
      </c>
      <c r="J50">
        <v>56.602894962733103</v>
      </c>
      <c r="K50">
        <v>13.0785261494569</v>
      </c>
      <c r="L50">
        <v>39.742782116995301</v>
      </c>
      <c r="M50">
        <v>0</v>
      </c>
      <c r="N50">
        <v>3.7815866962809301</v>
      </c>
      <c r="O50">
        <v>127647.54804142901</v>
      </c>
      <c r="P50">
        <v>18526.556949999998</v>
      </c>
      <c r="Q50">
        <v>2347873.4986939998</v>
      </c>
      <c r="R50">
        <v>26216.100841345498</v>
      </c>
      <c r="S50">
        <v>0</v>
      </c>
      <c r="T50">
        <v>0</v>
      </c>
      <c r="U50">
        <v>0</v>
      </c>
      <c r="V50">
        <v>0</v>
      </c>
      <c r="W50">
        <v>130756</v>
      </c>
      <c r="X50">
        <v>159812</v>
      </c>
      <c r="Y50">
        <v>265.94360770380001</v>
      </c>
      <c r="Z50">
        <v>4380.2198462187698</v>
      </c>
      <c r="AA50">
        <v>0</v>
      </c>
      <c r="AB50">
        <v>0</v>
      </c>
      <c r="AC50">
        <v>261</v>
      </c>
      <c r="AD50">
        <v>5.8048948621910004</v>
      </c>
      <c r="AE50">
        <v>5.6282903599278402</v>
      </c>
      <c r="AF50">
        <v>0</v>
      </c>
      <c r="AG50">
        <v>0</v>
      </c>
      <c r="AH50">
        <v>133</v>
      </c>
    </row>
    <row r="51" spans="1:34" x14ac:dyDescent="0.25">
      <c r="A51" t="str">
        <f t="shared" si="0"/>
        <v>Kaysville</v>
      </c>
      <c r="B51" t="str">
        <f>VLOOKUP(D51,areas!$A$1:$B$225,2, FALSE)</f>
        <v>Kaysville - Station Park/North Station</v>
      </c>
      <c r="C51">
        <v>1</v>
      </c>
      <c r="D51">
        <v>48</v>
      </c>
      <c r="E51">
        <v>10</v>
      </c>
      <c r="F51" t="s">
        <v>278</v>
      </c>
      <c r="G51">
        <v>6</v>
      </c>
      <c r="H51">
        <v>3</v>
      </c>
      <c r="I51">
        <v>83</v>
      </c>
      <c r="J51">
        <v>36.184680149577602</v>
      </c>
      <c r="K51">
        <v>4.31181543183608</v>
      </c>
      <c r="L51">
        <v>25.144992973105602</v>
      </c>
      <c r="M51">
        <v>0</v>
      </c>
      <c r="N51">
        <v>6.7278717446359</v>
      </c>
      <c r="O51">
        <v>3.973051554739</v>
      </c>
      <c r="P51">
        <v>0</v>
      </c>
      <c r="Q51">
        <v>9767.9041134800009</v>
      </c>
      <c r="R51">
        <v>105723.029462765</v>
      </c>
      <c r="S51">
        <v>0</v>
      </c>
      <c r="T51">
        <v>0</v>
      </c>
      <c r="U51">
        <v>0</v>
      </c>
      <c r="V51">
        <v>0</v>
      </c>
      <c r="W51">
        <v>232631</v>
      </c>
      <c r="X51">
        <v>284326</v>
      </c>
      <c r="Y51">
        <v>6.2765427405100001E-3</v>
      </c>
      <c r="Z51">
        <v>27.908297467099999</v>
      </c>
      <c r="AA51">
        <v>0</v>
      </c>
      <c r="AB51">
        <v>0</v>
      </c>
      <c r="AC51">
        <v>465</v>
      </c>
      <c r="AD51">
        <v>0</v>
      </c>
      <c r="AE51">
        <v>48.355333366504901</v>
      </c>
      <c r="AF51">
        <v>0</v>
      </c>
      <c r="AG51">
        <v>0</v>
      </c>
      <c r="AH51">
        <v>236</v>
      </c>
    </row>
    <row r="52" spans="1:34" x14ac:dyDescent="0.25">
      <c r="A52" t="str">
        <f t="shared" si="0"/>
        <v>KEARNS METRO TOWNSHIP</v>
      </c>
      <c r="B52" t="str">
        <f>VLOOKUP(D52,areas!$A$1:$B$225,2, FALSE)</f>
        <v>KEARNS METRO TOWNSHIP - Kearns City Center</v>
      </c>
      <c r="C52">
        <v>2</v>
      </c>
      <c r="D52">
        <v>49</v>
      </c>
      <c r="E52">
        <v>8</v>
      </c>
      <c r="F52" t="s">
        <v>277</v>
      </c>
      <c r="G52">
        <v>9</v>
      </c>
      <c r="H52">
        <v>4</v>
      </c>
      <c r="I52">
        <v>255</v>
      </c>
      <c r="J52">
        <v>84.072854012222805</v>
      </c>
      <c r="K52">
        <v>21.489258780061</v>
      </c>
      <c r="L52">
        <v>50.726788478755097</v>
      </c>
      <c r="M52">
        <v>9.2310289082000008</v>
      </c>
      <c r="N52">
        <v>2.6257778452067599</v>
      </c>
      <c r="O52">
        <v>802.78173813499996</v>
      </c>
      <c r="P52">
        <v>0</v>
      </c>
      <c r="Q52">
        <v>212405.64752021999</v>
      </c>
      <c r="R52">
        <v>270609.42058736802</v>
      </c>
      <c r="S52">
        <v>85027.901158799999</v>
      </c>
      <c r="T52">
        <v>1600.00008602</v>
      </c>
      <c r="U52">
        <v>123676</v>
      </c>
      <c r="V52">
        <v>229684</v>
      </c>
      <c r="W52">
        <v>35180</v>
      </c>
      <c r="X52">
        <v>65334</v>
      </c>
      <c r="Y52">
        <v>2.2936621089529998</v>
      </c>
      <c r="Z52">
        <v>488.99916544108999</v>
      </c>
      <c r="AA52">
        <v>210.99976273395001</v>
      </c>
      <c r="AB52">
        <v>206</v>
      </c>
      <c r="AC52">
        <v>58</v>
      </c>
      <c r="AD52">
        <v>0</v>
      </c>
      <c r="AE52">
        <v>196.26388783563701</v>
      </c>
      <c r="AF52">
        <v>1.00000005376</v>
      </c>
      <c r="AG52">
        <v>191</v>
      </c>
      <c r="AH52">
        <v>54</v>
      </c>
    </row>
    <row r="53" spans="1:34" x14ac:dyDescent="0.25">
      <c r="A53" t="str">
        <f t="shared" si="0"/>
        <v>Layton</v>
      </c>
      <c r="B53" t="str">
        <f>VLOOKUP(D53,areas!$A$1:$B$225,2, FALSE)</f>
        <v>Layton - Downtown Clearfield</v>
      </c>
      <c r="C53">
        <v>1</v>
      </c>
      <c r="D53">
        <v>50</v>
      </c>
      <c r="E53">
        <v>8</v>
      </c>
      <c r="F53" t="s">
        <v>277</v>
      </c>
      <c r="G53">
        <v>9</v>
      </c>
      <c r="H53">
        <v>3</v>
      </c>
      <c r="I53">
        <v>9</v>
      </c>
      <c r="J53">
        <v>1.70709039221781</v>
      </c>
      <c r="K53">
        <v>4.3492370129190001E-2</v>
      </c>
      <c r="L53">
        <v>1.6626172183214001</v>
      </c>
      <c r="M53">
        <v>0</v>
      </c>
      <c r="N53">
        <v>9.8080376721900006E-4</v>
      </c>
      <c r="O53">
        <v>0</v>
      </c>
      <c r="P53">
        <v>0</v>
      </c>
      <c r="Q53">
        <v>7298.3217999479002</v>
      </c>
      <c r="R53">
        <v>113.118836759</v>
      </c>
      <c r="S53">
        <v>0</v>
      </c>
      <c r="T53">
        <v>0</v>
      </c>
      <c r="U53">
        <v>0</v>
      </c>
      <c r="V53">
        <v>0</v>
      </c>
      <c r="W53">
        <v>13</v>
      </c>
      <c r="X53">
        <v>24</v>
      </c>
      <c r="Y53">
        <v>0</v>
      </c>
      <c r="Z53">
        <v>19.035562778115999</v>
      </c>
      <c r="AA53">
        <v>0</v>
      </c>
      <c r="AB53">
        <v>0</v>
      </c>
      <c r="AC53">
        <v>0</v>
      </c>
      <c r="AD53">
        <v>0</v>
      </c>
      <c r="AE53">
        <v>0.200344831196</v>
      </c>
      <c r="AF53">
        <v>0</v>
      </c>
      <c r="AG53">
        <v>0</v>
      </c>
      <c r="AH53">
        <v>0</v>
      </c>
    </row>
    <row r="54" spans="1:34" x14ac:dyDescent="0.25">
      <c r="A54" t="str">
        <f t="shared" si="0"/>
        <v>Layton</v>
      </c>
      <c r="B54" t="str">
        <f>VLOOKUP(D54,areas!$A$1:$B$225,2, FALSE)</f>
        <v>Layton - East Antelope Center</v>
      </c>
      <c r="C54">
        <v>1</v>
      </c>
      <c r="D54">
        <v>51</v>
      </c>
      <c r="E54">
        <v>8</v>
      </c>
      <c r="F54" t="s">
        <v>277</v>
      </c>
      <c r="G54">
        <v>9</v>
      </c>
      <c r="H54">
        <v>4</v>
      </c>
      <c r="I54">
        <v>384</v>
      </c>
      <c r="J54">
        <v>127.495524313613</v>
      </c>
      <c r="K54">
        <v>7.5565101337147196</v>
      </c>
      <c r="L54">
        <v>115.725414804487</v>
      </c>
      <c r="M54">
        <v>0.4678709894691</v>
      </c>
      <c r="N54">
        <v>3.7457283859420198</v>
      </c>
      <c r="O54">
        <v>0</v>
      </c>
      <c r="P54">
        <v>0</v>
      </c>
      <c r="Q54">
        <v>1296224.27151628</v>
      </c>
      <c r="R54">
        <v>369360.69628700602</v>
      </c>
      <c r="S54">
        <v>2585.9895723582999</v>
      </c>
      <c r="T54">
        <v>0</v>
      </c>
      <c r="U54">
        <v>6268</v>
      </c>
      <c r="V54">
        <v>11640</v>
      </c>
      <c r="W54">
        <v>50185</v>
      </c>
      <c r="X54">
        <v>93200</v>
      </c>
      <c r="Y54">
        <v>0</v>
      </c>
      <c r="Z54">
        <v>2209.7636415839002</v>
      </c>
      <c r="AA54">
        <v>4.0549833652657004</v>
      </c>
      <c r="AB54">
        <v>10</v>
      </c>
      <c r="AC54">
        <v>83</v>
      </c>
      <c r="AD54">
        <v>0</v>
      </c>
      <c r="AE54">
        <v>393.72180814396501</v>
      </c>
      <c r="AF54">
        <v>0</v>
      </c>
      <c r="AG54">
        <v>9</v>
      </c>
      <c r="AH54">
        <v>77</v>
      </c>
    </row>
    <row r="55" spans="1:34" x14ac:dyDescent="0.25">
      <c r="A55" t="str">
        <f t="shared" si="0"/>
        <v>Layton</v>
      </c>
      <c r="B55" t="str">
        <f>VLOOKUP(D55,areas!$A$1:$B$225,2, FALSE)</f>
        <v>Layton - LAYTON CRT NC</v>
      </c>
      <c r="C55">
        <v>1</v>
      </c>
      <c r="D55">
        <v>52</v>
      </c>
      <c r="E55">
        <v>2</v>
      </c>
      <c r="F55" t="s">
        <v>275</v>
      </c>
      <c r="G55">
        <v>10</v>
      </c>
      <c r="H55">
        <v>4</v>
      </c>
      <c r="I55">
        <v>95</v>
      </c>
      <c r="J55">
        <v>21.2010941428934</v>
      </c>
      <c r="K55">
        <v>2.57520449770738</v>
      </c>
      <c r="L55">
        <v>13.592744227647801</v>
      </c>
      <c r="M55">
        <v>1.1139491684720699</v>
      </c>
      <c r="N55">
        <v>3.9191962490661698</v>
      </c>
      <c r="O55">
        <v>0</v>
      </c>
      <c r="P55">
        <v>0</v>
      </c>
      <c r="Q55">
        <v>26954.946119299999</v>
      </c>
      <c r="R55">
        <v>49813.292084758599</v>
      </c>
      <c r="S55">
        <v>1193.57443868</v>
      </c>
      <c r="T55">
        <v>3366.1353187930999</v>
      </c>
      <c r="U55">
        <v>12059</v>
      </c>
      <c r="V55">
        <v>28137</v>
      </c>
      <c r="W55">
        <v>42430</v>
      </c>
      <c r="X55">
        <v>99003</v>
      </c>
      <c r="Y55">
        <v>0</v>
      </c>
      <c r="Z55">
        <v>42.582853268999997</v>
      </c>
      <c r="AA55">
        <v>3.1913755044999998</v>
      </c>
      <c r="AB55">
        <v>20</v>
      </c>
      <c r="AC55">
        <v>70</v>
      </c>
      <c r="AD55">
        <v>0</v>
      </c>
      <c r="AE55">
        <v>46.1008097841138</v>
      </c>
      <c r="AF55">
        <v>3.7128583007735001</v>
      </c>
      <c r="AG55">
        <v>23</v>
      </c>
      <c r="AH55">
        <v>82</v>
      </c>
    </row>
    <row r="56" spans="1:34" x14ac:dyDescent="0.25">
      <c r="A56" t="str">
        <f t="shared" si="0"/>
        <v>Layton</v>
      </c>
      <c r="B56" t="str">
        <f>VLOOKUP(D56,areas!$A$1:$B$225,2, FALSE)</f>
        <v>Layton - Layton Downtown</v>
      </c>
      <c r="C56">
        <v>1</v>
      </c>
      <c r="D56">
        <v>53</v>
      </c>
      <c r="E56">
        <v>3</v>
      </c>
      <c r="F56" t="s">
        <v>281</v>
      </c>
      <c r="G56">
        <v>4</v>
      </c>
      <c r="H56">
        <v>4</v>
      </c>
      <c r="I56">
        <v>352</v>
      </c>
      <c r="J56">
        <v>143.160431439793</v>
      </c>
      <c r="K56">
        <v>25.886609702908501</v>
      </c>
      <c r="L56">
        <v>42.609387997433601</v>
      </c>
      <c r="M56">
        <v>10.575562879125</v>
      </c>
      <c r="N56">
        <v>64.088870860325798</v>
      </c>
      <c r="O56">
        <v>13824.134037551999</v>
      </c>
      <c r="P56">
        <v>0</v>
      </c>
      <c r="Q56">
        <v>304959.94496656797</v>
      </c>
      <c r="R56">
        <v>431654.13841317198</v>
      </c>
      <c r="S56">
        <v>28459.9545697879</v>
      </c>
      <c r="T56">
        <v>7004.8582689166697</v>
      </c>
      <c r="U56">
        <v>620284</v>
      </c>
      <c r="V56">
        <v>620284</v>
      </c>
      <c r="W56">
        <v>3758978</v>
      </c>
      <c r="X56">
        <v>3758978</v>
      </c>
      <c r="Y56">
        <v>29.043057440999998</v>
      </c>
      <c r="Z56">
        <v>502.21497808634098</v>
      </c>
      <c r="AA56">
        <v>64.906157895422993</v>
      </c>
      <c r="AB56">
        <v>1240</v>
      </c>
      <c r="AC56">
        <v>7517</v>
      </c>
      <c r="AD56">
        <v>0</v>
      </c>
      <c r="AE56">
        <v>536.47882697329896</v>
      </c>
      <c r="AF56">
        <v>4.0792232550447096</v>
      </c>
      <c r="AG56">
        <v>620</v>
      </c>
      <c r="AH56">
        <v>3758</v>
      </c>
    </row>
    <row r="57" spans="1:34" x14ac:dyDescent="0.25">
      <c r="A57" t="str">
        <f t="shared" si="0"/>
        <v>Layton</v>
      </c>
      <c r="B57" t="str">
        <f>VLOOKUP(D57,areas!$A$1:$B$225,2, FALSE)</f>
        <v>Layton - Layton Downtown</v>
      </c>
      <c r="C57">
        <v>1</v>
      </c>
      <c r="D57">
        <v>53</v>
      </c>
      <c r="E57">
        <v>10</v>
      </c>
      <c r="F57" t="s">
        <v>278</v>
      </c>
      <c r="G57">
        <v>6</v>
      </c>
      <c r="H57">
        <v>4</v>
      </c>
      <c r="I57">
        <v>453</v>
      </c>
      <c r="J57">
        <v>187.40457598592599</v>
      </c>
      <c r="K57">
        <v>72.273521106524697</v>
      </c>
      <c r="L57">
        <v>78.275638033450406</v>
      </c>
      <c r="M57">
        <v>18.8392242398421</v>
      </c>
      <c r="N57">
        <v>18.016192606109001</v>
      </c>
      <c r="O57">
        <v>94402.777513295994</v>
      </c>
      <c r="P57">
        <v>0</v>
      </c>
      <c r="Q57">
        <v>334408.145777489</v>
      </c>
      <c r="R57">
        <v>439836.53076485399</v>
      </c>
      <c r="S57">
        <v>85406.349206843399</v>
      </c>
      <c r="T57">
        <v>15052.7562087066</v>
      </c>
      <c r="U57">
        <v>651408</v>
      </c>
      <c r="V57">
        <v>796165</v>
      </c>
      <c r="W57">
        <v>622950</v>
      </c>
      <c r="X57">
        <v>761383</v>
      </c>
      <c r="Y57">
        <v>247.79830703331399</v>
      </c>
      <c r="Z57">
        <v>581.85856352085898</v>
      </c>
      <c r="AA57">
        <v>125.53015827065001</v>
      </c>
      <c r="AB57">
        <v>1302</v>
      </c>
      <c r="AC57">
        <v>1245</v>
      </c>
      <c r="AD57">
        <v>0</v>
      </c>
      <c r="AE57">
        <v>487.13315281496102</v>
      </c>
      <c r="AF57">
        <v>8.8735413257804705</v>
      </c>
      <c r="AG57">
        <v>663</v>
      </c>
      <c r="AH57">
        <v>634</v>
      </c>
    </row>
    <row r="58" spans="1:34" x14ac:dyDescent="0.25">
      <c r="A58" t="str">
        <f t="shared" si="0"/>
        <v>Layton</v>
      </c>
      <c r="B58" t="str">
        <f>VLOOKUP(D58,areas!$A$1:$B$225,2, FALSE)</f>
        <v>Layton - Layton Main Street</v>
      </c>
      <c r="C58">
        <v>1</v>
      </c>
      <c r="D58">
        <v>54</v>
      </c>
      <c r="E58">
        <v>8</v>
      </c>
      <c r="F58" t="s">
        <v>277</v>
      </c>
      <c r="G58">
        <v>9</v>
      </c>
      <c r="H58">
        <v>4</v>
      </c>
      <c r="I58">
        <v>127</v>
      </c>
      <c r="J58">
        <v>52.822579026659596</v>
      </c>
      <c r="K58">
        <v>1.4798797390947001</v>
      </c>
      <c r="L58">
        <v>36.310025732263099</v>
      </c>
      <c r="M58">
        <v>3.0345868468476098</v>
      </c>
      <c r="N58">
        <v>11.998086708454199</v>
      </c>
      <c r="O58">
        <v>143.490348203</v>
      </c>
      <c r="P58">
        <v>1085.7567736200001</v>
      </c>
      <c r="Q58">
        <v>149805.426843372</v>
      </c>
      <c r="R58">
        <v>171153.72762840401</v>
      </c>
      <c r="S58">
        <v>9656.4520945179393</v>
      </c>
      <c r="T58">
        <v>2249.4227473300002</v>
      </c>
      <c r="U58">
        <v>40657</v>
      </c>
      <c r="V58">
        <v>75505</v>
      </c>
      <c r="W58">
        <v>160749</v>
      </c>
      <c r="X58">
        <v>298533</v>
      </c>
      <c r="Y58">
        <v>0.409972423438</v>
      </c>
      <c r="Z58">
        <v>353.73968679050898</v>
      </c>
      <c r="AA58">
        <v>24.6256167286253</v>
      </c>
      <c r="AB58">
        <v>67</v>
      </c>
      <c r="AC58">
        <v>267</v>
      </c>
      <c r="AD58">
        <v>0.82067783342300005</v>
      </c>
      <c r="AE58">
        <v>209.73698876978901</v>
      </c>
      <c r="AF58">
        <v>0.999743443259</v>
      </c>
      <c r="AG58">
        <v>62</v>
      </c>
      <c r="AH58">
        <v>248</v>
      </c>
    </row>
    <row r="59" spans="1:34" x14ac:dyDescent="0.25">
      <c r="A59" t="str">
        <f t="shared" si="0"/>
        <v>Layton</v>
      </c>
      <c r="B59" t="str">
        <f>VLOOKUP(D59,areas!$A$1:$B$225,2, FALSE)</f>
        <v>Layton - Layton Midtown</v>
      </c>
      <c r="C59">
        <v>1</v>
      </c>
      <c r="D59">
        <v>55</v>
      </c>
      <c r="E59">
        <v>10</v>
      </c>
      <c r="F59" t="s">
        <v>278</v>
      </c>
      <c r="G59">
        <v>6</v>
      </c>
      <c r="H59">
        <v>4</v>
      </c>
      <c r="I59">
        <v>2128</v>
      </c>
      <c r="J59">
        <v>1111.03507681714</v>
      </c>
      <c r="K59">
        <v>224.59779947961499</v>
      </c>
      <c r="L59">
        <v>696.10797691748905</v>
      </c>
      <c r="M59">
        <v>45.436101597696897</v>
      </c>
      <c r="N59">
        <v>144.893198822339</v>
      </c>
      <c r="O59">
        <v>1091692.51484728</v>
      </c>
      <c r="P59">
        <v>978.56658586699996</v>
      </c>
      <c r="Q59">
        <v>5443397.6821937803</v>
      </c>
      <c r="R59">
        <v>3172934.6684578802</v>
      </c>
      <c r="S59">
        <v>203923.64460459101</v>
      </c>
      <c r="T59">
        <v>17367.0798905226</v>
      </c>
      <c r="U59">
        <v>1571054</v>
      </c>
      <c r="V59">
        <v>1920177</v>
      </c>
      <c r="W59">
        <v>5010006</v>
      </c>
      <c r="X59">
        <v>6123340</v>
      </c>
      <c r="Y59">
        <v>2865.5970152739101</v>
      </c>
      <c r="Z59">
        <v>11552.492925451499</v>
      </c>
      <c r="AA59">
        <v>491.25991286843299</v>
      </c>
      <c r="AB59">
        <v>3142</v>
      </c>
      <c r="AC59">
        <v>10020</v>
      </c>
      <c r="AD59">
        <v>0.99973314740800001</v>
      </c>
      <c r="AE59">
        <v>3436.6696631210898</v>
      </c>
      <c r="AF59">
        <v>15.2873540295168</v>
      </c>
      <c r="AG59">
        <v>1600</v>
      </c>
      <c r="AH59">
        <v>5102</v>
      </c>
    </row>
    <row r="60" spans="1:34" x14ac:dyDescent="0.25">
      <c r="A60" t="str">
        <f t="shared" si="0"/>
        <v>Lehi</v>
      </c>
      <c r="B60" t="str">
        <f>VLOOKUP(D60,areas!$A$1:$B$225,2, FALSE)</f>
        <v>Lehi - Crossroads</v>
      </c>
      <c r="C60">
        <v>4</v>
      </c>
      <c r="D60">
        <v>56</v>
      </c>
      <c r="E60">
        <v>8</v>
      </c>
      <c r="F60" t="s">
        <v>277</v>
      </c>
      <c r="G60">
        <v>9</v>
      </c>
      <c r="H60">
        <v>3</v>
      </c>
      <c r="I60">
        <v>14</v>
      </c>
      <c r="J60">
        <v>0.418415723696339</v>
      </c>
      <c r="K60">
        <v>0.27623936136308902</v>
      </c>
      <c r="L60">
        <v>5.64415442668895E-2</v>
      </c>
      <c r="M60">
        <v>0</v>
      </c>
      <c r="N60">
        <v>8.5734818066360005E-2</v>
      </c>
      <c r="O60">
        <v>0</v>
      </c>
      <c r="P60">
        <v>0</v>
      </c>
      <c r="Q60">
        <v>0</v>
      </c>
      <c r="R60">
        <v>797.72938412778501</v>
      </c>
      <c r="S60">
        <v>0</v>
      </c>
      <c r="T60">
        <v>0</v>
      </c>
      <c r="U60">
        <v>0</v>
      </c>
      <c r="V60">
        <v>0</v>
      </c>
      <c r="W60">
        <v>1148</v>
      </c>
      <c r="X60">
        <v>2132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0.211009591972317</v>
      </c>
      <c r="AF60">
        <v>0</v>
      </c>
      <c r="AG60">
        <v>0</v>
      </c>
      <c r="AH60">
        <v>1</v>
      </c>
    </row>
    <row r="61" spans="1:34" x14ac:dyDescent="0.25">
      <c r="A61" t="str">
        <f t="shared" si="0"/>
        <v>Lehi</v>
      </c>
      <c r="B61" t="str">
        <f>VLOOKUP(D61,areas!$A$1:$B$225,2, FALSE)</f>
        <v>Lehi - LEHI CRT NC</v>
      </c>
      <c r="C61">
        <v>4</v>
      </c>
      <c r="D61">
        <v>57</v>
      </c>
      <c r="E61">
        <v>2</v>
      </c>
      <c r="F61" t="s">
        <v>275</v>
      </c>
      <c r="G61">
        <v>10</v>
      </c>
      <c r="H61">
        <v>3</v>
      </c>
      <c r="I61">
        <v>194</v>
      </c>
      <c r="J61">
        <v>55.494093589945301</v>
      </c>
      <c r="K61">
        <v>35.607659634572201</v>
      </c>
      <c r="L61">
        <v>16.6242424210525</v>
      </c>
      <c r="M61">
        <v>0</v>
      </c>
      <c r="N61">
        <v>3.2621915343204502</v>
      </c>
      <c r="O61">
        <v>566.638139799128</v>
      </c>
      <c r="P61">
        <v>5274.2062581600003</v>
      </c>
      <c r="Q61">
        <v>0</v>
      </c>
      <c r="R61">
        <v>367643.820821264</v>
      </c>
      <c r="S61">
        <v>0</v>
      </c>
      <c r="T61">
        <v>0</v>
      </c>
      <c r="U61">
        <v>0</v>
      </c>
      <c r="V61">
        <v>0</v>
      </c>
      <c r="W61">
        <v>35317</v>
      </c>
      <c r="X61">
        <v>82406</v>
      </c>
      <c r="Y61">
        <v>0.81276885959717204</v>
      </c>
      <c r="Z61">
        <v>0</v>
      </c>
      <c r="AA61">
        <v>0</v>
      </c>
      <c r="AB61">
        <v>0</v>
      </c>
      <c r="AC61">
        <v>58</v>
      </c>
      <c r="AD61">
        <v>1.292988001825</v>
      </c>
      <c r="AE61">
        <v>94.424978596431998</v>
      </c>
      <c r="AF61">
        <v>0</v>
      </c>
      <c r="AG61">
        <v>0</v>
      </c>
      <c r="AH61">
        <v>68</v>
      </c>
    </row>
    <row r="62" spans="1:34" x14ac:dyDescent="0.25">
      <c r="A62" t="str">
        <f t="shared" si="0"/>
        <v>Lehi</v>
      </c>
      <c r="B62" t="str">
        <f>VLOOKUP(D62,areas!$A$1:$B$225,2, FALSE)</f>
        <v>Lehi - Meadows</v>
      </c>
      <c r="C62">
        <v>4</v>
      </c>
      <c r="D62">
        <v>58</v>
      </c>
      <c r="E62">
        <v>8</v>
      </c>
      <c r="F62" t="s">
        <v>277</v>
      </c>
      <c r="G62">
        <v>9</v>
      </c>
      <c r="H62">
        <v>3</v>
      </c>
      <c r="I62">
        <v>145</v>
      </c>
      <c r="J62">
        <v>52.000690606827703</v>
      </c>
      <c r="K62">
        <v>1.98385259709446</v>
      </c>
      <c r="L62">
        <v>32.695446798940502</v>
      </c>
      <c r="M62">
        <v>0</v>
      </c>
      <c r="N62">
        <v>17.3213912107928</v>
      </c>
      <c r="O62">
        <v>5264.7196142101202</v>
      </c>
      <c r="P62">
        <v>0</v>
      </c>
      <c r="Q62">
        <v>492701.45247616002</v>
      </c>
      <c r="R62">
        <v>844.90316428123504</v>
      </c>
      <c r="S62">
        <v>0</v>
      </c>
      <c r="T62">
        <v>0</v>
      </c>
      <c r="U62">
        <v>0</v>
      </c>
      <c r="V62">
        <v>0</v>
      </c>
      <c r="W62">
        <v>232070</v>
      </c>
      <c r="X62">
        <v>430987</v>
      </c>
      <c r="Y62">
        <v>7.9418854022915601</v>
      </c>
      <c r="Z62">
        <v>1074.7077264603399</v>
      </c>
      <c r="AA62">
        <v>0</v>
      </c>
      <c r="AB62">
        <v>0</v>
      </c>
      <c r="AC62">
        <v>386</v>
      </c>
      <c r="AD62">
        <v>0</v>
      </c>
      <c r="AE62">
        <v>0.22041795182141599</v>
      </c>
      <c r="AF62">
        <v>0</v>
      </c>
      <c r="AG62">
        <v>0</v>
      </c>
      <c r="AH62">
        <v>359</v>
      </c>
    </row>
    <row r="63" spans="1:34" x14ac:dyDescent="0.25">
      <c r="A63" t="str">
        <f t="shared" si="0"/>
        <v>Lehi</v>
      </c>
      <c r="B63" t="str">
        <f>VLOOKUP(D63,areas!$A$1:$B$225,2, FALSE)</f>
        <v>Lehi - Thanksgiving Point</v>
      </c>
      <c r="C63">
        <v>4</v>
      </c>
      <c r="D63">
        <v>59</v>
      </c>
      <c r="E63">
        <v>3</v>
      </c>
      <c r="F63" t="s">
        <v>281</v>
      </c>
      <c r="G63">
        <v>4</v>
      </c>
      <c r="H63">
        <v>3</v>
      </c>
      <c r="I63">
        <v>133</v>
      </c>
      <c r="J63">
        <v>109.858894502182</v>
      </c>
      <c r="K63">
        <v>33.954155533330798</v>
      </c>
      <c r="L63">
        <v>53.601636933315902</v>
      </c>
      <c r="M63">
        <v>0</v>
      </c>
      <c r="N63">
        <v>22.303102035535701</v>
      </c>
      <c r="O63">
        <v>6502.2408771058499</v>
      </c>
      <c r="P63">
        <v>0</v>
      </c>
      <c r="Q63">
        <v>2329021.2934813802</v>
      </c>
      <c r="R63">
        <v>143569.46135480501</v>
      </c>
      <c r="S63">
        <v>0</v>
      </c>
      <c r="T63">
        <v>0</v>
      </c>
      <c r="U63">
        <v>0</v>
      </c>
      <c r="V63">
        <v>0</v>
      </c>
      <c r="W63">
        <v>1308134</v>
      </c>
      <c r="X63">
        <v>1308134</v>
      </c>
      <c r="Y63">
        <v>6.8012270605481602</v>
      </c>
      <c r="Z63">
        <v>3684.7982481628901</v>
      </c>
      <c r="AA63">
        <v>0</v>
      </c>
      <c r="AB63">
        <v>0</v>
      </c>
      <c r="AC63">
        <v>2616</v>
      </c>
      <c r="AD63">
        <v>0</v>
      </c>
      <c r="AE63">
        <v>38.377676376987303</v>
      </c>
      <c r="AF63">
        <v>0</v>
      </c>
      <c r="AG63">
        <v>0</v>
      </c>
      <c r="AH63">
        <v>1308</v>
      </c>
    </row>
    <row r="64" spans="1:34" x14ac:dyDescent="0.25">
      <c r="A64" t="str">
        <f t="shared" si="0"/>
        <v>Lehi</v>
      </c>
      <c r="B64" t="str">
        <f>VLOOKUP(D64,areas!$A$1:$B$225,2, FALSE)</f>
        <v>Lehi - Thanksgiving Point</v>
      </c>
      <c r="C64">
        <v>4</v>
      </c>
      <c r="D64">
        <v>59</v>
      </c>
      <c r="E64">
        <v>10</v>
      </c>
      <c r="F64" t="s">
        <v>278</v>
      </c>
      <c r="G64">
        <v>6</v>
      </c>
      <c r="H64">
        <v>3</v>
      </c>
      <c r="I64">
        <v>2633</v>
      </c>
      <c r="J64">
        <v>590.78397318039504</v>
      </c>
      <c r="K64">
        <v>99.862241390622401</v>
      </c>
      <c r="L64">
        <v>170.92755933460401</v>
      </c>
      <c r="M64">
        <v>0</v>
      </c>
      <c r="N64">
        <v>319.99417245516798</v>
      </c>
      <c r="O64">
        <v>24466.342768250601</v>
      </c>
      <c r="P64">
        <v>0</v>
      </c>
      <c r="Q64">
        <v>3087197.2809733599</v>
      </c>
      <c r="R64">
        <v>1825296.5209579701</v>
      </c>
      <c r="S64">
        <v>0</v>
      </c>
      <c r="T64">
        <v>0</v>
      </c>
      <c r="U64">
        <v>0</v>
      </c>
      <c r="V64">
        <v>0</v>
      </c>
      <c r="W64">
        <v>11064514</v>
      </c>
      <c r="X64">
        <v>13523294</v>
      </c>
      <c r="Y64">
        <v>25.961150968158599</v>
      </c>
      <c r="Z64">
        <v>5800.4924586950101</v>
      </c>
      <c r="AA64">
        <v>0</v>
      </c>
      <c r="AB64">
        <v>0</v>
      </c>
      <c r="AC64">
        <v>22129</v>
      </c>
      <c r="AD64">
        <v>0</v>
      </c>
      <c r="AE64">
        <v>884.48784533744504</v>
      </c>
      <c r="AF64">
        <v>0</v>
      </c>
      <c r="AG64">
        <v>0</v>
      </c>
      <c r="AH64">
        <v>11269</v>
      </c>
    </row>
    <row r="65" spans="1:34" x14ac:dyDescent="0.25">
      <c r="A65" t="str">
        <f t="shared" si="0"/>
        <v>Lindon</v>
      </c>
      <c r="B65" t="str">
        <f>VLOOKUP(D65,areas!$A$1:$B$225,2, FALSE)</f>
        <v>Lindon - Timpanogos</v>
      </c>
      <c r="C65">
        <v>4</v>
      </c>
      <c r="D65">
        <v>60</v>
      </c>
      <c r="E65">
        <v>8</v>
      </c>
      <c r="F65" t="s">
        <v>277</v>
      </c>
      <c r="G65">
        <v>9</v>
      </c>
      <c r="H65">
        <v>3</v>
      </c>
      <c r="I65">
        <v>230</v>
      </c>
      <c r="J65">
        <v>252.927366048951</v>
      </c>
      <c r="K65">
        <v>59.3813430347831</v>
      </c>
      <c r="L65">
        <v>3.5006127115874799</v>
      </c>
      <c r="M65">
        <v>0</v>
      </c>
      <c r="N65">
        <v>190.04541030258099</v>
      </c>
      <c r="O65">
        <v>0</v>
      </c>
      <c r="P65">
        <v>0</v>
      </c>
      <c r="Q65">
        <v>183961.58313962299</v>
      </c>
      <c r="R65">
        <v>0</v>
      </c>
      <c r="S65">
        <v>0</v>
      </c>
      <c r="T65">
        <v>0</v>
      </c>
      <c r="U65">
        <v>0</v>
      </c>
      <c r="V65">
        <v>0</v>
      </c>
      <c r="W65">
        <v>2546216</v>
      </c>
      <c r="X65">
        <v>4728686</v>
      </c>
      <c r="Y65">
        <v>0</v>
      </c>
      <c r="Z65">
        <v>263.054407488989</v>
      </c>
      <c r="AA65">
        <v>0</v>
      </c>
      <c r="AB65">
        <v>0</v>
      </c>
      <c r="AC65">
        <v>4243</v>
      </c>
      <c r="AD65">
        <v>0</v>
      </c>
      <c r="AE65">
        <v>0</v>
      </c>
      <c r="AF65">
        <v>0</v>
      </c>
      <c r="AG65">
        <v>0</v>
      </c>
      <c r="AH65">
        <v>3940</v>
      </c>
    </row>
    <row r="66" spans="1:34" x14ac:dyDescent="0.25">
      <c r="A66" t="str">
        <f t="shared" si="0"/>
        <v>Marriott-Slaterville</v>
      </c>
      <c r="B66" t="str">
        <f>VLOOKUP(D66,areas!$A$1:$B$225,2, FALSE)</f>
        <v>Marriott-Slaterville - Ogden 12th Street</v>
      </c>
      <c r="C66">
        <v>3</v>
      </c>
      <c r="D66">
        <v>61</v>
      </c>
      <c r="E66">
        <v>8</v>
      </c>
      <c r="F66" t="s">
        <v>277</v>
      </c>
      <c r="G66">
        <v>9</v>
      </c>
      <c r="H66">
        <v>3</v>
      </c>
      <c r="I66">
        <v>101</v>
      </c>
      <c r="J66">
        <v>85.634306146391296</v>
      </c>
      <c r="K66">
        <v>23.1425985253276</v>
      </c>
      <c r="L66">
        <v>30.500862391264299</v>
      </c>
      <c r="M66">
        <v>0</v>
      </c>
      <c r="N66">
        <v>31.990845229799302</v>
      </c>
      <c r="O66">
        <v>3926.1126414556002</v>
      </c>
      <c r="P66">
        <v>2525.9506228639998</v>
      </c>
      <c r="Q66">
        <v>195703.31794269601</v>
      </c>
      <c r="R66">
        <v>3316.9273058600002</v>
      </c>
      <c r="S66">
        <v>0</v>
      </c>
      <c r="T66">
        <v>0</v>
      </c>
      <c r="U66">
        <v>0</v>
      </c>
      <c r="V66">
        <v>0</v>
      </c>
      <c r="W66">
        <v>428611</v>
      </c>
      <c r="X66">
        <v>795991</v>
      </c>
      <c r="Y66">
        <v>10.8227534287432</v>
      </c>
      <c r="Z66">
        <v>460.20658083560897</v>
      </c>
      <c r="AA66">
        <v>0</v>
      </c>
      <c r="AB66">
        <v>0</v>
      </c>
      <c r="AC66">
        <v>714</v>
      </c>
      <c r="AD66">
        <v>1.4480961971299999</v>
      </c>
      <c r="AE66">
        <v>2.5017262576179999</v>
      </c>
      <c r="AF66">
        <v>0</v>
      </c>
      <c r="AG66">
        <v>0</v>
      </c>
      <c r="AH66">
        <v>663</v>
      </c>
    </row>
    <row r="67" spans="1:34" x14ac:dyDescent="0.25">
      <c r="A67" t="str">
        <f t="shared" ref="A67:A130" si="1">LEFT(B67,FIND(" - ",B67)-1)</f>
        <v>Midvale</v>
      </c>
      <c r="B67" t="str">
        <f>VLOOKUP(D67,areas!$A$1:$B$225,2, FALSE)</f>
        <v>Midvale - Bingham Junction</v>
      </c>
      <c r="C67">
        <v>2</v>
      </c>
      <c r="D67">
        <v>62</v>
      </c>
      <c r="E67">
        <v>4</v>
      </c>
      <c r="F67" t="s">
        <v>280</v>
      </c>
      <c r="G67">
        <v>8</v>
      </c>
      <c r="H67">
        <v>4</v>
      </c>
      <c r="I67">
        <v>92</v>
      </c>
      <c r="J67">
        <v>100.50231248308801</v>
      </c>
      <c r="K67">
        <v>19.278076196589499</v>
      </c>
      <c r="L67">
        <v>24.497056360239601</v>
      </c>
      <c r="M67">
        <v>6.1458619837609998</v>
      </c>
      <c r="N67">
        <v>50.581317942498501</v>
      </c>
      <c r="O67">
        <v>0</v>
      </c>
      <c r="P67">
        <v>0</v>
      </c>
      <c r="Q67">
        <v>76327.461198489997</v>
      </c>
      <c r="R67">
        <v>430009.87050035503</v>
      </c>
      <c r="S67">
        <v>57768.528689339997</v>
      </c>
      <c r="T67">
        <v>0</v>
      </c>
      <c r="U67">
        <v>188551</v>
      </c>
      <c r="V67">
        <v>282826</v>
      </c>
      <c r="W67">
        <v>1551808</v>
      </c>
      <c r="X67">
        <v>2327711</v>
      </c>
      <c r="Y67">
        <v>0</v>
      </c>
      <c r="Z67">
        <v>120.874275882449</v>
      </c>
      <c r="AA67">
        <v>136.83765858528</v>
      </c>
      <c r="AB67">
        <v>314</v>
      </c>
      <c r="AC67">
        <v>2586</v>
      </c>
      <c r="AD67">
        <v>0</v>
      </c>
      <c r="AE67">
        <v>533.36905826088605</v>
      </c>
      <c r="AF67">
        <v>0</v>
      </c>
      <c r="AG67">
        <v>235</v>
      </c>
      <c r="AH67">
        <v>1939</v>
      </c>
    </row>
    <row r="68" spans="1:34" x14ac:dyDescent="0.25">
      <c r="A68" t="str">
        <f t="shared" si="1"/>
        <v>Midvale</v>
      </c>
      <c r="B68" t="str">
        <f>VLOOKUP(D68,areas!$A$1:$B$225,2, FALSE)</f>
        <v>Midvale - Bingham Junction</v>
      </c>
      <c r="C68">
        <v>2</v>
      </c>
      <c r="D68">
        <v>62</v>
      </c>
      <c r="E68">
        <v>8</v>
      </c>
      <c r="F68" t="s">
        <v>277</v>
      </c>
      <c r="G68">
        <v>9</v>
      </c>
      <c r="H68">
        <v>4</v>
      </c>
      <c r="I68">
        <v>519</v>
      </c>
      <c r="J68">
        <v>347.65022520004402</v>
      </c>
      <c r="K68">
        <v>78.234729917552301</v>
      </c>
      <c r="L68">
        <v>93.687724064544</v>
      </c>
      <c r="M68">
        <v>24.052090930905401</v>
      </c>
      <c r="N68">
        <v>151.67568028704201</v>
      </c>
      <c r="O68">
        <v>0</v>
      </c>
      <c r="P68">
        <v>6045.3691804199998</v>
      </c>
      <c r="Q68">
        <v>1403214.6574905801</v>
      </c>
      <c r="R68">
        <v>618512.25105016201</v>
      </c>
      <c r="S68">
        <v>161173.88698738799</v>
      </c>
      <c r="T68">
        <v>18422.084934504499</v>
      </c>
      <c r="U68">
        <v>322248</v>
      </c>
      <c r="V68">
        <v>598460</v>
      </c>
      <c r="W68">
        <v>2032140</v>
      </c>
      <c r="X68">
        <v>3773974</v>
      </c>
      <c r="Y68">
        <v>0</v>
      </c>
      <c r="Z68">
        <v>2257.6152147815101</v>
      </c>
      <c r="AA68">
        <v>217.03754496104</v>
      </c>
      <c r="AB68">
        <v>537</v>
      </c>
      <c r="AC68">
        <v>3386</v>
      </c>
      <c r="AD68">
        <v>3.9874372937799998</v>
      </c>
      <c r="AE68">
        <v>426.104144026254</v>
      </c>
      <c r="AF68">
        <v>15.4846379540559</v>
      </c>
      <c r="AG68">
        <v>498</v>
      </c>
      <c r="AH68">
        <v>3144</v>
      </c>
    </row>
    <row r="69" spans="1:34" x14ac:dyDescent="0.25">
      <c r="A69" t="str">
        <f t="shared" si="1"/>
        <v>Midvale</v>
      </c>
      <c r="B69" t="str">
        <f>VLOOKUP(D69,areas!$A$1:$B$225,2, FALSE)</f>
        <v>Midvale - BINGHAM JUNCTION LRT NC</v>
      </c>
      <c r="C69">
        <v>2</v>
      </c>
      <c r="D69">
        <v>63</v>
      </c>
      <c r="E69">
        <v>6</v>
      </c>
      <c r="F69" t="s">
        <v>279</v>
      </c>
      <c r="G69">
        <v>11</v>
      </c>
      <c r="H69">
        <v>3</v>
      </c>
      <c r="I69">
        <v>14</v>
      </c>
      <c r="J69">
        <v>8.2264798015892993</v>
      </c>
      <c r="K69">
        <v>1.7667562435898101</v>
      </c>
      <c r="L69">
        <v>6.2083544178760004</v>
      </c>
      <c r="M69">
        <v>0</v>
      </c>
      <c r="N69">
        <v>0.25136914012348999</v>
      </c>
      <c r="O69">
        <v>0</v>
      </c>
      <c r="P69">
        <v>0</v>
      </c>
      <c r="Q69">
        <v>0</v>
      </c>
      <c r="R69">
        <v>150304.91628434</v>
      </c>
      <c r="S69">
        <v>0</v>
      </c>
      <c r="T69">
        <v>0</v>
      </c>
      <c r="U69">
        <v>0</v>
      </c>
      <c r="V69">
        <v>0</v>
      </c>
      <c r="W69">
        <v>2721</v>
      </c>
      <c r="X69">
        <v>6349</v>
      </c>
      <c r="Y69">
        <v>0</v>
      </c>
      <c r="Z69">
        <v>0</v>
      </c>
      <c r="AA69">
        <v>0</v>
      </c>
      <c r="AB69">
        <v>0</v>
      </c>
      <c r="AC69">
        <v>4</v>
      </c>
      <c r="AD69">
        <v>0</v>
      </c>
      <c r="AE69">
        <v>142.63728441750001</v>
      </c>
      <c r="AF69">
        <v>0</v>
      </c>
      <c r="AG69">
        <v>0</v>
      </c>
      <c r="AH69">
        <v>5</v>
      </c>
    </row>
    <row r="70" spans="1:34" x14ac:dyDescent="0.25">
      <c r="A70" t="str">
        <f t="shared" si="1"/>
        <v>Midvale</v>
      </c>
      <c r="B70" t="str">
        <f>VLOOKUP(D70,areas!$A$1:$B$225,2, FALSE)</f>
        <v>Midvale - HISTORIC GARDNER _x000D_
 LRT NC</v>
      </c>
      <c r="C70">
        <v>2</v>
      </c>
      <c r="D70">
        <v>64</v>
      </c>
      <c r="E70">
        <v>6</v>
      </c>
      <c r="F70" t="s">
        <v>279</v>
      </c>
      <c r="G70">
        <v>11</v>
      </c>
      <c r="H70">
        <v>3</v>
      </c>
      <c r="I70">
        <v>15</v>
      </c>
      <c r="J70">
        <v>3.9209904644870002</v>
      </c>
      <c r="K70">
        <v>1.4709713423759501</v>
      </c>
      <c r="L70">
        <v>8.1250543341500003E-2</v>
      </c>
      <c r="M70">
        <v>0</v>
      </c>
      <c r="N70">
        <v>2.3687685787695401</v>
      </c>
      <c r="O70">
        <v>0</v>
      </c>
      <c r="P70">
        <v>0</v>
      </c>
      <c r="Q70">
        <v>0</v>
      </c>
      <c r="R70">
        <v>2370.6957064600001</v>
      </c>
      <c r="S70">
        <v>0</v>
      </c>
      <c r="T70">
        <v>0</v>
      </c>
      <c r="U70">
        <v>0</v>
      </c>
      <c r="V70">
        <v>0</v>
      </c>
      <c r="W70">
        <v>25645</v>
      </c>
      <c r="X70">
        <v>59838</v>
      </c>
      <c r="Y70">
        <v>0</v>
      </c>
      <c r="Z70">
        <v>0</v>
      </c>
      <c r="AA70">
        <v>0</v>
      </c>
      <c r="AB70">
        <v>0</v>
      </c>
      <c r="AC70">
        <v>42</v>
      </c>
      <c r="AD70">
        <v>0</v>
      </c>
      <c r="AE70">
        <v>1.67131891177</v>
      </c>
      <c r="AF70">
        <v>0</v>
      </c>
      <c r="AG70">
        <v>0</v>
      </c>
      <c r="AH70">
        <v>49</v>
      </c>
    </row>
    <row r="71" spans="1:34" x14ac:dyDescent="0.25">
      <c r="A71" t="str">
        <f t="shared" si="1"/>
        <v>Midvale</v>
      </c>
      <c r="B71" t="str">
        <f>VLOOKUP(D71,areas!$A$1:$B$225,2, FALSE)</f>
        <v>Midvale - Jordan Bluffs</v>
      </c>
      <c r="C71">
        <v>2</v>
      </c>
      <c r="D71">
        <v>65</v>
      </c>
      <c r="E71">
        <v>4</v>
      </c>
      <c r="F71" t="s">
        <v>280</v>
      </c>
      <c r="G71">
        <v>8</v>
      </c>
      <c r="H71">
        <v>1</v>
      </c>
      <c r="I71">
        <v>5</v>
      </c>
      <c r="J71">
        <v>5.2132537217120003</v>
      </c>
      <c r="K71">
        <v>0</v>
      </c>
      <c r="L71">
        <v>0</v>
      </c>
      <c r="M71">
        <v>0</v>
      </c>
      <c r="N71">
        <v>5.2132537217120003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159939</v>
      </c>
      <c r="X71">
        <v>239908</v>
      </c>
      <c r="Y71">
        <v>0</v>
      </c>
      <c r="Z71">
        <v>0</v>
      </c>
      <c r="AA71">
        <v>0</v>
      </c>
      <c r="AB71">
        <v>0</v>
      </c>
      <c r="AC71">
        <v>266</v>
      </c>
      <c r="AD71">
        <v>0</v>
      </c>
      <c r="AE71">
        <v>0</v>
      </c>
      <c r="AF71">
        <v>0</v>
      </c>
      <c r="AG71">
        <v>0</v>
      </c>
      <c r="AH71">
        <v>199</v>
      </c>
    </row>
    <row r="72" spans="1:34" x14ac:dyDescent="0.25">
      <c r="A72" t="str">
        <f t="shared" si="1"/>
        <v>Midvale</v>
      </c>
      <c r="B72" t="str">
        <f>VLOOKUP(D72,areas!$A$1:$B$225,2, FALSE)</f>
        <v>Midvale - Jordan Bluffs</v>
      </c>
      <c r="C72">
        <v>2</v>
      </c>
      <c r="D72">
        <v>65</v>
      </c>
      <c r="E72">
        <v>8</v>
      </c>
      <c r="F72" t="s">
        <v>277</v>
      </c>
      <c r="G72">
        <v>9</v>
      </c>
      <c r="H72">
        <v>3</v>
      </c>
      <c r="I72">
        <v>50</v>
      </c>
      <c r="J72">
        <v>196.86519055567399</v>
      </c>
      <c r="K72">
        <v>1.3246679776400001</v>
      </c>
      <c r="L72">
        <v>0</v>
      </c>
      <c r="M72">
        <v>8.73025462619E-4</v>
      </c>
      <c r="N72">
        <v>195.539649552572</v>
      </c>
      <c r="O72">
        <v>0</v>
      </c>
      <c r="P72">
        <v>0</v>
      </c>
      <c r="Q72">
        <v>0</v>
      </c>
      <c r="R72">
        <v>0</v>
      </c>
      <c r="S72">
        <v>0</v>
      </c>
      <c r="T72">
        <v>2.08729730686</v>
      </c>
      <c r="U72">
        <v>11</v>
      </c>
      <c r="V72">
        <v>20</v>
      </c>
      <c r="W72">
        <v>2619827</v>
      </c>
      <c r="X72">
        <v>4865393</v>
      </c>
      <c r="Y72">
        <v>0</v>
      </c>
      <c r="Z72">
        <v>0</v>
      </c>
      <c r="AA72">
        <v>0</v>
      </c>
      <c r="AB72">
        <v>0</v>
      </c>
      <c r="AC72">
        <v>4366</v>
      </c>
      <c r="AD72">
        <v>0</v>
      </c>
      <c r="AE72">
        <v>0</v>
      </c>
      <c r="AF72">
        <v>2.7213784965600001E-3</v>
      </c>
      <c r="AG72">
        <v>0</v>
      </c>
      <c r="AH72">
        <v>4054</v>
      </c>
    </row>
    <row r="73" spans="1:34" x14ac:dyDescent="0.25">
      <c r="A73" t="str">
        <f t="shared" si="1"/>
        <v>Midvale</v>
      </c>
      <c r="B73" t="str">
        <f>VLOOKUP(D73,areas!$A$1:$B$225,2, FALSE)</f>
        <v>Midvale - MIDVALE CENTER LRT NC</v>
      </c>
      <c r="C73">
        <v>2</v>
      </c>
      <c r="D73">
        <v>66</v>
      </c>
      <c r="E73">
        <v>6</v>
      </c>
      <c r="F73" t="s">
        <v>279</v>
      </c>
      <c r="G73">
        <v>11</v>
      </c>
      <c r="H73">
        <v>4</v>
      </c>
      <c r="I73">
        <v>305</v>
      </c>
      <c r="J73">
        <v>78.153692945988894</v>
      </c>
      <c r="K73">
        <v>10.351836973239701</v>
      </c>
      <c r="L73">
        <v>35.149000932082302</v>
      </c>
      <c r="M73">
        <v>23.205692932280499</v>
      </c>
      <c r="N73">
        <v>9.4471621083864008</v>
      </c>
      <c r="O73">
        <v>5997.1302727399998</v>
      </c>
      <c r="P73">
        <v>2645.6278997630002</v>
      </c>
      <c r="Q73">
        <v>106303.743367944</v>
      </c>
      <c r="R73">
        <v>514275.97457148798</v>
      </c>
      <c r="S73">
        <v>131665.41907891401</v>
      </c>
      <c r="T73">
        <v>39596.213146690097</v>
      </c>
      <c r="U73">
        <v>251232</v>
      </c>
      <c r="V73">
        <v>586208</v>
      </c>
      <c r="W73">
        <v>102277</v>
      </c>
      <c r="X73">
        <v>238646</v>
      </c>
      <c r="Y73">
        <v>8.0001715452499997</v>
      </c>
      <c r="Z73">
        <v>148.51603628344</v>
      </c>
      <c r="AA73">
        <v>232.17585730101899</v>
      </c>
      <c r="AB73">
        <v>418</v>
      </c>
      <c r="AC73">
        <v>170</v>
      </c>
      <c r="AD73">
        <v>1.4442817813040001</v>
      </c>
      <c r="AE73">
        <v>178.73259375967601</v>
      </c>
      <c r="AF73">
        <v>21.438632129016799</v>
      </c>
      <c r="AG73">
        <v>488</v>
      </c>
      <c r="AH73">
        <v>198</v>
      </c>
    </row>
    <row r="74" spans="1:34" x14ac:dyDescent="0.25">
      <c r="A74" t="str">
        <f t="shared" si="1"/>
        <v>Midvale</v>
      </c>
      <c r="B74" t="str">
        <f>VLOOKUP(D74,areas!$A$1:$B$225,2, FALSE)</f>
        <v>Midvale - MIDVALE FORT UNION LRT NC</v>
      </c>
      <c r="C74">
        <v>2</v>
      </c>
      <c r="D74">
        <v>67</v>
      </c>
      <c r="E74">
        <v>6</v>
      </c>
      <c r="F74" t="s">
        <v>279</v>
      </c>
      <c r="G74">
        <v>11</v>
      </c>
      <c r="H74">
        <v>4</v>
      </c>
      <c r="I74">
        <v>142</v>
      </c>
      <c r="J74">
        <v>89.625856636426207</v>
      </c>
      <c r="K74">
        <v>10.178573099334001</v>
      </c>
      <c r="L74">
        <v>48.845006721230099</v>
      </c>
      <c r="M74">
        <v>18.785743820926999</v>
      </c>
      <c r="N74">
        <v>11.816532994935001</v>
      </c>
      <c r="O74">
        <v>0</v>
      </c>
      <c r="P74">
        <v>0</v>
      </c>
      <c r="Q74">
        <v>568300.05571302096</v>
      </c>
      <c r="R74">
        <v>221460.98240531099</v>
      </c>
      <c r="S74">
        <v>100505.88592945</v>
      </c>
      <c r="T74">
        <v>0</v>
      </c>
      <c r="U74">
        <v>203380</v>
      </c>
      <c r="V74">
        <v>474553</v>
      </c>
      <c r="W74">
        <v>127929</v>
      </c>
      <c r="X74">
        <v>298501</v>
      </c>
      <c r="Y74">
        <v>0</v>
      </c>
      <c r="Z74">
        <v>936.55629584344399</v>
      </c>
      <c r="AA74">
        <v>178.09963568325</v>
      </c>
      <c r="AB74">
        <v>338</v>
      </c>
      <c r="AC74">
        <v>213</v>
      </c>
      <c r="AD74">
        <v>0</v>
      </c>
      <c r="AE74">
        <v>122.03939882947201</v>
      </c>
      <c r="AF74">
        <v>0</v>
      </c>
      <c r="AG74">
        <v>395</v>
      </c>
      <c r="AH74">
        <v>248</v>
      </c>
    </row>
    <row r="75" spans="1:34" x14ac:dyDescent="0.25">
      <c r="A75" t="str">
        <f t="shared" si="1"/>
        <v>Midvale</v>
      </c>
      <c r="B75" t="str">
        <f>VLOOKUP(D75,areas!$A$1:$B$225,2, FALSE)</f>
        <v>Midvale - Midvale Main Street</v>
      </c>
      <c r="C75">
        <v>2</v>
      </c>
      <c r="D75">
        <v>68</v>
      </c>
      <c r="E75">
        <v>8</v>
      </c>
      <c r="F75" t="s">
        <v>277</v>
      </c>
      <c r="G75">
        <v>9</v>
      </c>
      <c r="H75">
        <v>4</v>
      </c>
      <c r="I75">
        <v>145</v>
      </c>
      <c r="J75">
        <v>21.826347114100301</v>
      </c>
      <c r="K75">
        <v>0.92583343529789996</v>
      </c>
      <c r="L75">
        <v>11.431932172472001</v>
      </c>
      <c r="M75">
        <v>4.1925018856354699</v>
      </c>
      <c r="N75">
        <v>5.2760796206949001</v>
      </c>
      <c r="O75">
        <v>3366.0674697499999</v>
      </c>
      <c r="P75">
        <v>0</v>
      </c>
      <c r="Q75">
        <v>166869.12083248</v>
      </c>
      <c r="R75">
        <v>49092.874396972496</v>
      </c>
      <c r="S75">
        <v>27647.959468517802</v>
      </c>
      <c r="T75">
        <v>13701.5945055628</v>
      </c>
      <c r="U75">
        <v>56170</v>
      </c>
      <c r="V75">
        <v>104315</v>
      </c>
      <c r="W75">
        <v>70688</v>
      </c>
      <c r="X75">
        <v>131277</v>
      </c>
      <c r="Y75">
        <v>9.0001804003999997</v>
      </c>
      <c r="Z75">
        <v>273.72738332050398</v>
      </c>
      <c r="AA75">
        <v>45.398716303913602</v>
      </c>
      <c r="AB75">
        <v>93</v>
      </c>
      <c r="AC75">
        <v>117</v>
      </c>
      <c r="AD75">
        <v>0</v>
      </c>
      <c r="AE75">
        <v>47.364674175535001</v>
      </c>
      <c r="AF75">
        <v>10.3603118829617</v>
      </c>
      <c r="AG75">
        <v>86</v>
      </c>
      <c r="AH75">
        <v>109</v>
      </c>
    </row>
    <row r="76" spans="1:34" x14ac:dyDescent="0.25">
      <c r="A76" t="str">
        <f t="shared" si="1"/>
        <v>Midvale</v>
      </c>
      <c r="B76" t="str">
        <f>VLOOKUP(D76,areas!$A$1:$B$225,2, FALSE)</f>
        <v>Midvale - Union Park</v>
      </c>
      <c r="C76">
        <v>2</v>
      </c>
      <c r="D76">
        <v>69</v>
      </c>
      <c r="E76">
        <v>8</v>
      </c>
      <c r="F76" t="s">
        <v>277</v>
      </c>
      <c r="G76">
        <v>9</v>
      </c>
      <c r="H76">
        <v>4</v>
      </c>
      <c r="I76">
        <v>384</v>
      </c>
      <c r="J76">
        <v>159.024848116035</v>
      </c>
      <c r="K76">
        <v>10.437929048319701</v>
      </c>
      <c r="L76">
        <v>126.989198948519</v>
      </c>
      <c r="M76">
        <v>11.3696906113823</v>
      </c>
      <c r="N76">
        <v>10.2280295078137</v>
      </c>
      <c r="O76">
        <v>24864.611411099999</v>
      </c>
      <c r="P76">
        <v>0</v>
      </c>
      <c r="Q76">
        <v>1584456.80774151</v>
      </c>
      <c r="R76">
        <v>839528.30194402603</v>
      </c>
      <c r="S76">
        <v>106924.55793364</v>
      </c>
      <c r="T76">
        <v>11063.709727870501</v>
      </c>
      <c r="U76">
        <v>152330</v>
      </c>
      <c r="V76">
        <v>282898</v>
      </c>
      <c r="W76">
        <v>137034</v>
      </c>
      <c r="X76">
        <v>254491</v>
      </c>
      <c r="Y76">
        <v>39.280586747400001</v>
      </c>
      <c r="Z76">
        <v>3307.0179999185202</v>
      </c>
      <c r="AA76">
        <v>258.93413181807</v>
      </c>
      <c r="AB76">
        <v>253</v>
      </c>
      <c r="AC76">
        <v>228</v>
      </c>
      <c r="AD76">
        <v>0</v>
      </c>
      <c r="AE76">
        <v>1051.59412358798</v>
      </c>
      <c r="AF76">
        <v>5.6186711291606004</v>
      </c>
      <c r="AG76">
        <v>235</v>
      </c>
      <c r="AH76">
        <v>212</v>
      </c>
    </row>
    <row r="77" spans="1:34" x14ac:dyDescent="0.25">
      <c r="A77" t="str">
        <f t="shared" si="1"/>
        <v>Millcreek</v>
      </c>
      <c r="B77" t="str">
        <f>VLOOKUP(D77,areas!$A$1:$B$225,2, FALSE)</f>
        <v>Millcreek - Holladay Town Center</v>
      </c>
      <c r="C77">
        <v>2</v>
      </c>
      <c r="D77">
        <v>70</v>
      </c>
      <c r="E77">
        <v>8</v>
      </c>
      <c r="F77" t="s">
        <v>277</v>
      </c>
      <c r="G77">
        <v>9</v>
      </c>
      <c r="H77">
        <v>4</v>
      </c>
      <c r="I77">
        <v>12</v>
      </c>
      <c r="J77">
        <v>12.734234608381399</v>
      </c>
      <c r="K77">
        <v>0.234188943223336</v>
      </c>
      <c r="L77">
        <v>10.761386632342999</v>
      </c>
      <c r="M77">
        <v>1.72986098509</v>
      </c>
      <c r="N77">
        <v>8.7980477251399999E-3</v>
      </c>
      <c r="O77">
        <v>0</v>
      </c>
      <c r="P77">
        <v>0</v>
      </c>
      <c r="Q77">
        <v>88098.239983759995</v>
      </c>
      <c r="R77">
        <v>1142.9898090700001</v>
      </c>
      <c r="S77">
        <v>4162.4284521520003</v>
      </c>
      <c r="T77">
        <v>0</v>
      </c>
      <c r="U77">
        <v>23176</v>
      </c>
      <c r="V77">
        <v>43041</v>
      </c>
      <c r="W77">
        <v>117</v>
      </c>
      <c r="X77">
        <v>217</v>
      </c>
      <c r="Y77">
        <v>0</v>
      </c>
      <c r="Z77">
        <v>166.99857992029999</v>
      </c>
      <c r="AA77">
        <v>7.13626404673</v>
      </c>
      <c r="AB77">
        <v>38</v>
      </c>
      <c r="AC77">
        <v>0</v>
      </c>
      <c r="AD77">
        <v>0</v>
      </c>
      <c r="AE77">
        <v>0.99999108404699999</v>
      </c>
      <c r="AF77">
        <v>0</v>
      </c>
      <c r="AG77">
        <v>35</v>
      </c>
      <c r="AH77">
        <v>0</v>
      </c>
    </row>
    <row r="78" spans="1:34" x14ac:dyDescent="0.25">
      <c r="A78" t="str">
        <f t="shared" si="1"/>
        <v>Millcreek</v>
      </c>
      <c r="B78" t="str">
        <f>VLOOKUP(D78,areas!$A$1:$B$225,2, FALSE)</f>
        <v>Millcreek - MEADOWBROOK LRT NC</v>
      </c>
      <c r="C78">
        <v>2</v>
      </c>
      <c r="D78">
        <v>71</v>
      </c>
      <c r="E78">
        <v>6</v>
      </c>
      <c r="F78" t="s">
        <v>279</v>
      </c>
      <c r="G78">
        <v>11</v>
      </c>
      <c r="H78">
        <v>4</v>
      </c>
      <c r="I78">
        <v>16</v>
      </c>
      <c r="J78">
        <v>7.2601808496687497</v>
      </c>
      <c r="K78">
        <v>0.92587708726150997</v>
      </c>
      <c r="L78">
        <v>6.1047519494111402</v>
      </c>
      <c r="M78">
        <v>8.7371659899500007E-2</v>
      </c>
      <c r="N78">
        <v>0.14218015309659901</v>
      </c>
      <c r="O78">
        <v>0</v>
      </c>
      <c r="P78">
        <v>0</v>
      </c>
      <c r="Q78">
        <v>24268.063525904599</v>
      </c>
      <c r="R78">
        <v>244205.70149100001</v>
      </c>
      <c r="S78">
        <v>746.10739135100005</v>
      </c>
      <c r="T78">
        <v>0</v>
      </c>
      <c r="U78">
        <v>945</v>
      </c>
      <c r="V78">
        <v>2205</v>
      </c>
      <c r="W78">
        <v>1539</v>
      </c>
      <c r="X78">
        <v>3591</v>
      </c>
      <c r="Y78">
        <v>0</v>
      </c>
      <c r="Z78">
        <v>30.253874822629101</v>
      </c>
      <c r="AA78">
        <v>0.76523835010399999</v>
      </c>
      <c r="AB78">
        <v>1</v>
      </c>
      <c r="AC78">
        <v>2</v>
      </c>
      <c r="AD78">
        <v>0</v>
      </c>
      <c r="AE78">
        <v>189.00103043600001</v>
      </c>
      <c r="AF78">
        <v>0</v>
      </c>
      <c r="AG78">
        <v>1</v>
      </c>
      <c r="AH78">
        <v>2</v>
      </c>
    </row>
    <row r="79" spans="1:34" x14ac:dyDescent="0.25">
      <c r="A79" t="str">
        <f t="shared" si="1"/>
        <v>Millcreek</v>
      </c>
      <c r="B79" t="str">
        <f>VLOOKUP(D79,areas!$A$1:$B$225,2, FALSE)</f>
        <v>Millcreek - Meadowbrook Station</v>
      </c>
      <c r="C79">
        <v>2</v>
      </c>
      <c r="D79">
        <v>72</v>
      </c>
      <c r="E79">
        <v>4</v>
      </c>
      <c r="F79" t="s">
        <v>280</v>
      </c>
      <c r="G79">
        <v>8</v>
      </c>
      <c r="H79">
        <v>4</v>
      </c>
      <c r="I79">
        <v>43</v>
      </c>
      <c r="J79">
        <v>26.693228027379799</v>
      </c>
      <c r="K79">
        <v>2.0629988714811098</v>
      </c>
      <c r="L79">
        <v>7.6406650399369997</v>
      </c>
      <c r="M79">
        <v>13.536492315876901</v>
      </c>
      <c r="N79">
        <v>3.4530718000846901</v>
      </c>
      <c r="O79">
        <v>0</v>
      </c>
      <c r="P79">
        <v>0</v>
      </c>
      <c r="Q79">
        <v>123960.373336916</v>
      </c>
      <c r="R79">
        <v>114667.5735906</v>
      </c>
      <c r="S79">
        <v>136301.55796626999</v>
      </c>
      <c r="T79">
        <v>0</v>
      </c>
      <c r="U79">
        <v>415292</v>
      </c>
      <c r="V79">
        <v>622937</v>
      </c>
      <c r="W79">
        <v>105938</v>
      </c>
      <c r="X79">
        <v>158906</v>
      </c>
      <c r="Y79">
        <v>0</v>
      </c>
      <c r="Z79">
        <v>171.085372950916</v>
      </c>
      <c r="AA79">
        <v>168.43393204009001</v>
      </c>
      <c r="AB79">
        <v>692</v>
      </c>
      <c r="AC79">
        <v>176</v>
      </c>
      <c r="AD79">
        <v>0</v>
      </c>
      <c r="AE79">
        <v>90.903853685800001</v>
      </c>
      <c r="AF79">
        <v>0</v>
      </c>
      <c r="AG79">
        <v>519</v>
      </c>
      <c r="AH79">
        <v>132</v>
      </c>
    </row>
    <row r="80" spans="1:34" x14ac:dyDescent="0.25">
      <c r="A80" t="str">
        <f t="shared" si="1"/>
        <v>Millcreek</v>
      </c>
      <c r="B80" t="str">
        <f>VLOOKUP(D80,areas!$A$1:$B$225,2, FALSE)</f>
        <v>Millcreek - Meadowbrook Station</v>
      </c>
      <c r="C80">
        <v>2</v>
      </c>
      <c r="D80">
        <v>72</v>
      </c>
      <c r="E80">
        <v>8</v>
      </c>
      <c r="F80" t="s">
        <v>277</v>
      </c>
      <c r="G80">
        <v>9</v>
      </c>
      <c r="H80">
        <v>4</v>
      </c>
      <c r="I80">
        <v>99</v>
      </c>
      <c r="J80">
        <v>43.051743589158697</v>
      </c>
      <c r="K80">
        <v>6.2169163210016496</v>
      </c>
      <c r="L80">
        <v>14.834700338163801</v>
      </c>
      <c r="M80">
        <v>5.9921902334626997</v>
      </c>
      <c r="N80">
        <v>16.0079366965305</v>
      </c>
      <c r="O80">
        <v>0</v>
      </c>
      <c r="P80">
        <v>0</v>
      </c>
      <c r="Q80">
        <v>351606.23498996202</v>
      </c>
      <c r="R80">
        <v>124491.240795962</v>
      </c>
      <c r="S80">
        <v>37724.548325613498</v>
      </c>
      <c r="T80">
        <v>0</v>
      </c>
      <c r="U80">
        <v>80282</v>
      </c>
      <c r="V80">
        <v>149095</v>
      </c>
      <c r="W80">
        <v>214473</v>
      </c>
      <c r="X80">
        <v>398307</v>
      </c>
      <c r="Y80">
        <v>0</v>
      </c>
      <c r="Z80">
        <v>518.94359241653103</v>
      </c>
      <c r="AA80">
        <v>68.028033688483603</v>
      </c>
      <c r="AB80">
        <v>133</v>
      </c>
      <c r="AC80">
        <v>357</v>
      </c>
      <c r="AD80">
        <v>0</v>
      </c>
      <c r="AE80">
        <v>106.016482220797</v>
      </c>
      <c r="AF80">
        <v>0</v>
      </c>
      <c r="AG80">
        <v>124</v>
      </c>
      <c r="AH80">
        <v>331</v>
      </c>
    </row>
    <row r="81" spans="1:34" x14ac:dyDescent="0.25">
      <c r="A81" t="str">
        <f t="shared" si="1"/>
        <v>Millcreek</v>
      </c>
      <c r="B81" t="str">
        <f>VLOOKUP(D81,areas!$A$1:$B$225,2, FALSE)</f>
        <v>Millcreek - Millcreek 3300 South</v>
      </c>
      <c r="C81">
        <v>2</v>
      </c>
      <c r="D81">
        <v>73</v>
      </c>
      <c r="E81">
        <v>8</v>
      </c>
      <c r="F81" t="s">
        <v>277</v>
      </c>
      <c r="G81">
        <v>9</v>
      </c>
      <c r="H81">
        <v>4</v>
      </c>
      <c r="I81">
        <v>1252</v>
      </c>
      <c r="J81">
        <v>299.17801350355802</v>
      </c>
      <c r="K81">
        <v>17.611252724492399</v>
      </c>
      <c r="L81">
        <v>233.52718567257401</v>
      </c>
      <c r="M81">
        <v>23.412704923947299</v>
      </c>
      <c r="N81">
        <v>24.626870182543598</v>
      </c>
      <c r="O81">
        <v>83927.586059060995</v>
      </c>
      <c r="P81">
        <v>0</v>
      </c>
      <c r="Q81">
        <v>1631213.2589276701</v>
      </c>
      <c r="R81">
        <v>2145366.51320444</v>
      </c>
      <c r="S81">
        <v>170920.65817612901</v>
      </c>
      <c r="T81">
        <v>84824.355571255597</v>
      </c>
      <c r="U81">
        <v>313681</v>
      </c>
      <c r="V81">
        <v>582550</v>
      </c>
      <c r="W81">
        <v>329949</v>
      </c>
      <c r="X81">
        <v>612762</v>
      </c>
      <c r="Y81">
        <v>154.89520219551801</v>
      </c>
      <c r="Z81">
        <v>3407.9127865979899</v>
      </c>
      <c r="AA81">
        <v>342.99126589792002</v>
      </c>
      <c r="AB81">
        <v>522</v>
      </c>
      <c r="AC81">
        <v>549</v>
      </c>
      <c r="AD81">
        <v>0</v>
      </c>
      <c r="AE81">
        <v>1166.44326617001</v>
      </c>
      <c r="AF81">
        <v>38.041440445868801</v>
      </c>
      <c r="AG81">
        <v>485</v>
      </c>
      <c r="AH81">
        <v>510</v>
      </c>
    </row>
    <row r="82" spans="1:34" x14ac:dyDescent="0.25">
      <c r="A82" t="str">
        <f t="shared" si="1"/>
        <v>Millcreek</v>
      </c>
      <c r="B82" t="str">
        <f>VLOOKUP(D82,areas!$A$1:$B$225,2, FALSE)</f>
        <v>Millcreek - Millcreek City Center</v>
      </c>
      <c r="C82">
        <v>2</v>
      </c>
      <c r="D82">
        <v>74</v>
      </c>
      <c r="E82">
        <v>8</v>
      </c>
      <c r="F82" t="s">
        <v>277</v>
      </c>
      <c r="G82">
        <v>9</v>
      </c>
      <c r="H82">
        <v>4</v>
      </c>
      <c r="I82">
        <v>271</v>
      </c>
      <c r="J82">
        <v>74.623929717730107</v>
      </c>
      <c r="K82">
        <v>2.4450808661019101</v>
      </c>
      <c r="L82">
        <v>49.991893748816302</v>
      </c>
      <c r="M82">
        <v>7.1482205386329296</v>
      </c>
      <c r="N82">
        <v>15.038734564178901</v>
      </c>
      <c r="O82">
        <v>8237.8684762525008</v>
      </c>
      <c r="P82">
        <v>1472.3385494500001</v>
      </c>
      <c r="Q82">
        <v>886774.93825608201</v>
      </c>
      <c r="R82">
        <v>226928.79183735</v>
      </c>
      <c r="S82">
        <v>71680.088278123003</v>
      </c>
      <c r="T82">
        <v>5975.6947447941002</v>
      </c>
      <c r="U82">
        <v>95771</v>
      </c>
      <c r="V82">
        <v>177860</v>
      </c>
      <c r="W82">
        <v>201487</v>
      </c>
      <c r="X82">
        <v>374190</v>
      </c>
      <c r="Y82">
        <v>13.028277610478501</v>
      </c>
      <c r="Z82">
        <v>1828.71041698774</v>
      </c>
      <c r="AA82">
        <v>141.08591060109899</v>
      </c>
      <c r="AB82">
        <v>159</v>
      </c>
      <c r="AC82">
        <v>335</v>
      </c>
      <c r="AD82">
        <v>0.99998996263600004</v>
      </c>
      <c r="AE82">
        <v>250.23712502086701</v>
      </c>
      <c r="AF82">
        <v>4.0109742420607999</v>
      </c>
      <c r="AG82">
        <v>148</v>
      </c>
      <c r="AH82">
        <v>311</v>
      </c>
    </row>
    <row r="83" spans="1:34" x14ac:dyDescent="0.25">
      <c r="A83" t="str">
        <f t="shared" si="1"/>
        <v>Millcreek</v>
      </c>
      <c r="B83" t="str">
        <f>VLOOKUP(D83,areas!$A$1:$B$225,2, FALSE)</f>
        <v>Millcreek - MURRAY NORTH _x000D_
 LRT NC</v>
      </c>
      <c r="C83">
        <v>2</v>
      </c>
      <c r="D83">
        <v>75</v>
      </c>
      <c r="E83">
        <v>6</v>
      </c>
      <c r="F83" t="s">
        <v>279</v>
      </c>
      <c r="G83">
        <v>11</v>
      </c>
      <c r="H83">
        <v>3</v>
      </c>
      <c r="I83">
        <v>7</v>
      </c>
      <c r="J83">
        <v>0.771605251672</v>
      </c>
      <c r="K83">
        <v>0.174254225778152</v>
      </c>
      <c r="L83">
        <v>0</v>
      </c>
      <c r="M83">
        <v>0.59480635691052397</v>
      </c>
      <c r="N83">
        <v>2.5446689833249999E-3</v>
      </c>
      <c r="O83">
        <v>0</v>
      </c>
      <c r="P83">
        <v>0</v>
      </c>
      <c r="Q83">
        <v>0</v>
      </c>
      <c r="R83">
        <v>0</v>
      </c>
      <c r="S83">
        <v>5053.8005250096803</v>
      </c>
      <c r="T83">
        <v>0</v>
      </c>
      <c r="U83">
        <v>6439</v>
      </c>
      <c r="V83">
        <v>15024</v>
      </c>
      <c r="W83">
        <v>27</v>
      </c>
      <c r="X83">
        <v>63</v>
      </c>
      <c r="Y83">
        <v>0</v>
      </c>
      <c r="Z83">
        <v>0</v>
      </c>
      <c r="AA83">
        <v>5.1832815608298404</v>
      </c>
      <c r="AB83">
        <v>10</v>
      </c>
      <c r="AC83">
        <v>0</v>
      </c>
      <c r="AD83">
        <v>0</v>
      </c>
      <c r="AE83">
        <v>0</v>
      </c>
      <c r="AF83">
        <v>0</v>
      </c>
      <c r="AG83">
        <v>12</v>
      </c>
      <c r="AH83">
        <v>0</v>
      </c>
    </row>
    <row r="84" spans="1:34" x14ac:dyDescent="0.25">
      <c r="A84" t="str">
        <f t="shared" si="1"/>
        <v>Millcreek</v>
      </c>
      <c r="B84" t="str">
        <f>VLOOKUP(D84,areas!$A$1:$B$225,2, FALSE)</f>
        <v>Millcreek - Olympus Hills Center</v>
      </c>
      <c r="C84">
        <v>2</v>
      </c>
      <c r="D84">
        <v>76</v>
      </c>
      <c r="E84">
        <v>8</v>
      </c>
      <c r="F84" t="s">
        <v>277</v>
      </c>
      <c r="G84">
        <v>9</v>
      </c>
      <c r="H84">
        <v>4</v>
      </c>
      <c r="I84">
        <v>27</v>
      </c>
      <c r="J84">
        <v>14.428395068879</v>
      </c>
      <c r="K84">
        <v>2.3615017132299999E-2</v>
      </c>
      <c r="L84">
        <v>3.1460783610574801</v>
      </c>
      <c r="M84">
        <v>10.6494623853867</v>
      </c>
      <c r="N84">
        <v>0.60923930530259995</v>
      </c>
      <c r="O84">
        <v>0</v>
      </c>
      <c r="P84">
        <v>1176.95473866</v>
      </c>
      <c r="Q84">
        <v>62721.812178990003</v>
      </c>
      <c r="R84">
        <v>6229.3262024454998</v>
      </c>
      <c r="S84">
        <v>109710.406750432</v>
      </c>
      <c r="T84">
        <v>0</v>
      </c>
      <c r="U84">
        <v>142680</v>
      </c>
      <c r="V84">
        <v>264977</v>
      </c>
      <c r="W84">
        <v>8162</v>
      </c>
      <c r="X84">
        <v>15158</v>
      </c>
      <c r="Y84">
        <v>0</v>
      </c>
      <c r="Z84">
        <v>156.80276645256899</v>
      </c>
      <c r="AA84">
        <v>284.81166716946598</v>
      </c>
      <c r="AB84">
        <v>237</v>
      </c>
      <c r="AC84">
        <v>13</v>
      </c>
      <c r="AD84">
        <v>0.32703541353299997</v>
      </c>
      <c r="AE84">
        <v>2.5527903250962298</v>
      </c>
      <c r="AF84">
        <v>0</v>
      </c>
      <c r="AG84">
        <v>220</v>
      </c>
      <c r="AH84">
        <v>12</v>
      </c>
    </row>
    <row r="85" spans="1:34" x14ac:dyDescent="0.25">
      <c r="A85" t="str">
        <f t="shared" si="1"/>
        <v>Millcreek</v>
      </c>
      <c r="B85" t="str">
        <f>VLOOKUP(D85,areas!$A$1:$B$225,2, FALSE)</f>
        <v>Millcreek - State Street Center</v>
      </c>
      <c r="C85">
        <v>2</v>
      </c>
      <c r="D85">
        <v>77</v>
      </c>
      <c r="E85">
        <v>8</v>
      </c>
      <c r="F85" t="s">
        <v>277</v>
      </c>
      <c r="G85">
        <v>9</v>
      </c>
      <c r="H85">
        <v>4</v>
      </c>
      <c r="I85">
        <v>137</v>
      </c>
      <c r="J85">
        <v>78.377722792056502</v>
      </c>
      <c r="K85">
        <v>3.5789661566920299</v>
      </c>
      <c r="L85">
        <v>37.510747975022099</v>
      </c>
      <c r="M85">
        <v>29.2379337816662</v>
      </c>
      <c r="N85">
        <v>8.0500748786762095</v>
      </c>
      <c r="O85">
        <v>0</v>
      </c>
      <c r="P85">
        <v>0</v>
      </c>
      <c r="Q85">
        <v>707369.22517440596</v>
      </c>
      <c r="R85">
        <v>17656.191508868</v>
      </c>
      <c r="S85">
        <v>150904.567956554</v>
      </c>
      <c r="T85">
        <v>2877.5221049860002</v>
      </c>
      <c r="U85">
        <v>391727</v>
      </c>
      <c r="V85">
        <v>727493</v>
      </c>
      <c r="W85">
        <v>107854</v>
      </c>
      <c r="X85">
        <v>200300</v>
      </c>
      <c r="Y85">
        <v>0</v>
      </c>
      <c r="Z85">
        <v>1083.7544627923501</v>
      </c>
      <c r="AA85">
        <v>304.10983323146502</v>
      </c>
      <c r="AB85">
        <v>652</v>
      </c>
      <c r="AC85">
        <v>179</v>
      </c>
      <c r="AD85">
        <v>0</v>
      </c>
      <c r="AE85">
        <v>16.972197396489999</v>
      </c>
      <c r="AF85">
        <v>3.1488850592820001</v>
      </c>
      <c r="AG85">
        <v>606</v>
      </c>
      <c r="AH85">
        <v>166</v>
      </c>
    </row>
    <row r="86" spans="1:34" x14ac:dyDescent="0.25">
      <c r="A86" t="str">
        <f t="shared" si="1"/>
        <v>Murray</v>
      </c>
      <c r="B86" t="str">
        <f>VLOOKUP(D86,areas!$A$1:$B$225,2, FALSE)</f>
        <v>Murray - Bingham Junction</v>
      </c>
      <c r="C86">
        <v>2</v>
      </c>
      <c r="D86">
        <v>79</v>
      </c>
      <c r="E86">
        <v>8</v>
      </c>
      <c r="F86" t="s">
        <v>277</v>
      </c>
      <c r="G86">
        <v>9</v>
      </c>
      <c r="H86">
        <v>4</v>
      </c>
      <c r="I86">
        <v>52</v>
      </c>
      <c r="J86">
        <v>17.3056169054374</v>
      </c>
      <c r="K86">
        <v>1.487227131564</v>
      </c>
      <c r="L86">
        <v>7.4455279832625898</v>
      </c>
      <c r="M86">
        <v>4.4525582372699999</v>
      </c>
      <c r="N86">
        <v>3.9203035533408701</v>
      </c>
      <c r="O86">
        <v>0</v>
      </c>
      <c r="P86">
        <v>0</v>
      </c>
      <c r="Q86">
        <v>9100.1033767200006</v>
      </c>
      <c r="R86">
        <v>64269.206685953002</v>
      </c>
      <c r="S86">
        <v>0</v>
      </c>
      <c r="T86">
        <v>24478.28921123</v>
      </c>
      <c r="U86">
        <v>59655</v>
      </c>
      <c r="V86">
        <v>110787</v>
      </c>
      <c r="W86">
        <v>52523</v>
      </c>
      <c r="X86">
        <v>97542</v>
      </c>
      <c r="Y86">
        <v>0</v>
      </c>
      <c r="Z86">
        <v>26.000295362100001</v>
      </c>
      <c r="AA86">
        <v>0</v>
      </c>
      <c r="AB86">
        <v>99</v>
      </c>
      <c r="AC86">
        <v>87</v>
      </c>
      <c r="AD86">
        <v>0</v>
      </c>
      <c r="AE86">
        <v>31.3985356147756</v>
      </c>
      <c r="AF86">
        <v>64.695166071417006</v>
      </c>
      <c r="AG86">
        <v>92</v>
      </c>
      <c r="AH86">
        <v>81</v>
      </c>
    </row>
    <row r="87" spans="1:34" x14ac:dyDescent="0.25">
      <c r="A87" t="str">
        <f t="shared" si="1"/>
        <v>Murray</v>
      </c>
      <c r="B87" t="str">
        <f>VLOOKUP(D87,areas!$A$1:$B$225,2, FALSE)</f>
        <v>Murray - FASHION PLACE WEST _x000D_
 LRT NC</v>
      </c>
      <c r="C87">
        <v>2</v>
      </c>
      <c r="D87">
        <v>80</v>
      </c>
      <c r="E87">
        <v>6</v>
      </c>
      <c r="F87" t="s">
        <v>279</v>
      </c>
      <c r="G87">
        <v>11</v>
      </c>
      <c r="H87">
        <v>4</v>
      </c>
      <c r="I87">
        <v>199</v>
      </c>
      <c r="J87">
        <v>66.216952828703199</v>
      </c>
      <c r="K87">
        <v>8.9232050718705302</v>
      </c>
      <c r="L87">
        <v>29.018562720715401</v>
      </c>
      <c r="M87">
        <v>17.5580949011546</v>
      </c>
      <c r="N87">
        <v>10.7170901349626</v>
      </c>
      <c r="O87">
        <v>0</v>
      </c>
      <c r="P87">
        <v>0</v>
      </c>
      <c r="Q87">
        <v>246801.96681047199</v>
      </c>
      <c r="R87">
        <v>174515.19500283699</v>
      </c>
      <c r="S87">
        <v>104448.68528821701</v>
      </c>
      <c r="T87">
        <v>37038.256721759601</v>
      </c>
      <c r="U87">
        <v>190089</v>
      </c>
      <c r="V87">
        <v>443541</v>
      </c>
      <c r="W87">
        <v>116026</v>
      </c>
      <c r="X87">
        <v>270727</v>
      </c>
      <c r="Y87">
        <v>0</v>
      </c>
      <c r="Z87">
        <v>290.24424159019998</v>
      </c>
      <c r="AA87">
        <v>129.05524034893</v>
      </c>
      <c r="AB87">
        <v>316</v>
      </c>
      <c r="AC87">
        <v>193</v>
      </c>
      <c r="AD87">
        <v>0</v>
      </c>
      <c r="AE87">
        <v>77.171764876997401</v>
      </c>
      <c r="AF87">
        <v>23.882295939313</v>
      </c>
      <c r="AG87">
        <v>369</v>
      </c>
      <c r="AH87">
        <v>225</v>
      </c>
    </row>
    <row r="88" spans="1:34" x14ac:dyDescent="0.25">
      <c r="A88" t="str">
        <f t="shared" si="1"/>
        <v>Murray</v>
      </c>
      <c r="B88" t="str">
        <f>VLOOKUP(D88,areas!$A$1:$B$225,2, FALSE)</f>
        <v>Murray - Meadowbrook Station</v>
      </c>
      <c r="C88">
        <v>2</v>
      </c>
      <c r="D88">
        <v>81</v>
      </c>
      <c r="E88">
        <v>4</v>
      </c>
      <c r="F88" t="s">
        <v>280</v>
      </c>
      <c r="G88">
        <v>8</v>
      </c>
      <c r="H88">
        <v>1</v>
      </c>
      <c r="I88">
        <v>5</v>
      </c>
      <c r="J88">
        <v>0.36603455569129101</v>
      </c>
      <c r="K88">
        <v>0</v>
      </c>
      <c r="L88">
        <v>0</v>
      </c>
      <c r="M88">
        <v>0</v>
      </c>
      <c r="N88">
        <v>0.36603455569129101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11229</v>
      </c>
      <c r="X88">
        <v>16843</v>
      </c>
      <c r="Y88">
        <v>0</v>
      </c>
      <c r="Z88">
        <v>0</v>
      </c>
      <c r="AA88">
        <v>0</v>
      </c>
      <c r="AB88">
        <v>0</v>
      </c>
      <c r="AC88">
        <v>18</v>
      </c>
      <c r="AD88">
        <v>0</v>
      </c>
      <c r="AE88">
        <v>0</v>
      </c>
      <c r="AF88">
        <v>0</v>
      </c>
      <c r="AG88">
        <v>0</v>
      </c>
      <c r="AH88">
        <v>14</v>
      </c>
    </row>
    <row r="89" spans="1:34" x14ac:dyDescent="0.25">
      <c r="A89" t="str">
        <f t="shared" si="1"/>
        <v>Murray</v>
      </c>
      <c r="B89" t="str">
        <f>VLOOKUP(D89,areas!$A$1:$B$225,2, FALSE)</f>
        <v>Murray - Meadowbrook Station</v>
      </c>
      <c r="C89">
        <v>2</v>
      </c>
      <c r="D89">
        <v>81</v>
      </c>
      <c r="E89">
        <v>8</v>
      </c>
      <c r="F89" t="s">
        <v>277</v>
      </c>
      <c r="G89">
        <v>9</v>
      </c>
      <c r="H89">
        <v>1</v>
      </c>
      <c r="I89">
        <v>6</v>
      </c>
      <c r="J89">
        <v>0.715350875737221</v>
      </c>
      <c r="K89">
        <v>0</v>
      </c>
      <c r="L89">
        <v>0</v>
      </c>
      <c r="M89">
        <v>0</v>
      </c>
      <c r="N89">
        <v>0.715350875737221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9584</v>
      </c>
      <c r="X89">
        <v>17798</v>
      </c>
      <c r="Y89">
        <v>0</v>
      </c>
      <c r="Z89">
        <v>0</v>
      </c>
      <c r="AA89">
        <v>0</v>
      </c>
      <c r="AB89">
        <v>0</v>
      </c>
      <c r="AC89">
        <v>15</v>
      </c>
      <c r="AD89">
        <v>0</v>
      </c>
      <c r="AE89">
        <v>0</v>
      </c>
      <c r="AF89">
        <v>0</v>
      </c>
      <c r="AG89">
        <v>0</v>
      </c>
      <c r="AH89">
        <v>14</v>
      </c>
    </row>
    <row r="90" spans="1:34" x14ac:dyDescent="0.25">
      <c r="A90" t="str">
        <f t="shared" si="1"/>
        <v>Murray</v>
      </c>
      <c r="B90" t="str">
        <f>VLOOKUP(D90,areas!$A$1:$B$225,2, FALSE)</f>
        <v>Murray - Murray City Center</v>
      </c>
      <c r="C90">
        <v>2</v>
      </c>
      <c r="D90">
        <v>82</v>
      </c>
      <c r="E90">
        <v>3</v>
      </c>
      <c r="F90" t="s">
        <v>281</v>
      </c>
      <c r="G90">
        <v>4</v>
      </c>
      <c r="H90">
        <v>4</v>
      </c>
      <c r="I90">
        <v>138</v>
      </c>
      <c r="J90">
        <v>149.88694467670501</v>
      </c>
      <c r="K90">
        <v>36.407495301121401</v>
      </c>
      <c r="L90">
        <v>51.800666585161103</v>
      </c>
      <c r="M90">
        <v>31.448863029030299</v>
      </c>
      <c r="N90">
        <v>30.229919761392399</v>
      </c>
      <c r="O90">
        <v>63019.751729039999</v>
      </c>
      <c r="P90">
        <v>0</v>
      </c>
      <c r="Q90">
        <v>1718530.31049893</v>
      </c>
      <c r="R90">
        <v>33427.5885871555</v>
      </c>
      <c r="S90">
        <v>311783.460559981</v>
      </c>
      <c r="T90">
        <v>5597.9719002229804</v>
      </c>
      <c r="U90">
        <v>1844557</v>
      </c>
      <c r="V90">
        <v>1844557</v>
      </c>
      <c r="W90">
        <v>1773063</v>
      </c>
      <c r="X90">
        <v>1773063</v>
      </c>
      <c r="Y90">
        <v>142.59977279169999</v>
      </c>
      <c r="Z90">
        <v>2683.4781417901299</v>
      </c>
      <c r="AA90">
        <v>509.75890095430299</v>
      </c>
      <c r="AB90">
        <v>3689</v>
      </c>
      <c r="AC90">
        <v>3546</v>
      </c>
      <c r="AD90">
        <v>0</v>
      </c>
      <c r="AE90">
        <v>17.510105640489702</v>
      </c>
      <c r="AF90">
        <v>3.1398201737853402</v>
      </c>
      <c r="AG90">
        <v>1844</v>
      </c>
      <c r="AH90">
        <v>1773</v>
      </c>
    </row>
    <row r="91" spans="1:34" x14ac:dyDescent="0.25">
      <c r="A91" t="str">
        <f t="shared" si="1"/>
        <v>Murray</v>
      </c>
      <c r="B91" t="str">
        <f>VLOOKUP(D91,areas!$A$1:$B$225,2, FALSE)</f>
        <v>Murray - Murray City Center</v>
      </c>
      <c r="C91">
        <v>2</v>
      </c>
      <c r="D91">
        <v>82</v>
      </c>
      <c r="E91">
        <v>10</v>
      </c>
      <c r="F91" t="s">
        <v>278</v>
      </c>
      <c r="G91">
        <v>6</v>
      </c>
      <c r="H91">
        <v>4</v>
      </c>
      <c r="I91">
        <v>662</v>
      </c>
      <c r="J91">
        <v>346.44287739650798</v>
      </c>
      <c r="K91">
        <v>61.840260150037899</v>
      </c>
      <c r="L91">
        <v>180.81788398360499</v>
      </c>
      <c r="M91">
        <v>51.124373303414899</v>
      </c>
      <c r="N91">
        <v>52.660359959450702</v>
      </c>
      <c r="O91">
        <v>214080.58087566</v>
      </c>
      <c r="P91">
        <v>1744.4266629199999</v>
      </c>
      <c r="Q91">
        <v>7215447.9730823599</v>
      </c>
      <c r="R91">
        <v>501050.92697466502</v>
      </c>
      <c r="S91">
        <v>417125.115336799</v>
      </c>
      <c r="T91">
        <v>65733.915586990202</v>
      </c>
      <c r="U91">
        <v>1767739</v>
      </c>
      <c r="V91">
        <v>2160569</v>
      </c>
      <c r="W91">
        <v>1820849</v>
      </c>
      <c r="X91">
        <v>2225482</v>
      </c>
      <c r="Y91">
        <v>476.63485346892003</v>
      </c>
      <c r="Z91">
        <v>12252.122325402401</v>
      </c>
      <c r="AA91">
        <v>833.36209886940003</v>
      </c>
      <c r="AB91">
        <v>3535</v>
      </c>
      <c r="AC91">
        <v>3641</v>
      </c>
      <c r="AD91">
        <v>1.4467972529640001</v>
      </c>
      <c r="AE91">
        <v>605.34351964235304</v>
      </c>
      <c r="AF91">
        <v>48.198380078653301</v>
      </c>
      <c r="AG91">
        <v>1800</v>
      </c>
      <c r="AH91">
        <v>1854</v>
      </c>
    </row>
    <row r="92" spans="1:34" x14ac:dyDescent="0.25">
      <c r="A92" t="str">
        <f t="shared" si="1"/>
        <v>Murray</v>
      </c>
      <c r="B92" t="str">
        <f>VLOOKUP(D92,areas!$A$1:$B$225,2, FALSE)</f>
        <v>Murray - MURRAY CRT NC</v>
      </c>
      <c r="C92">
        <v>2</v>
      </c>
      <c r="D92">
        <v>83</v>
      </c>
      <c r="E92">
        <v>2</v>
      </c>
      <c r="F92" t="s">
        <v>275</v>
      </c>
      <c r="G92">
        <v>10</v>
      </c>
      <c r="H92">
        <v>2</v>
      </c>
      <c r="I92">
        <v>5</v>
      </c>
      <c r="J92">
        <v>1.17162098002133</v>
      </c>
      <c r="K92">
        <v>0</v>
      </c>
      <c r="L92">
        <v>0.24182179919720001</v>
      </c>
      <c r="M92">
        <v>0</v>
      </c>
      <c r="N92">
        <v>0.92979918082413504</v>
      </c>
      <c r="O92">
        <v>0</v>
      </c>
      <c r="P92">
        <v>0</v>
      </c>
      <c r="Q92">
        <v>3720.9857822560002</v>
      </c>
      <c r="R92">
        <v>0</v>
      </c>
      <c r="S92">
        <v>0</v>
      </c>
      <c r="T92">
        <v>0</v>
      </c>
      <c r="U92">
        <v>0</v>
      </c>
      <c r="V92">
        <v>0</v>
      </c>
      <c r="W92">
        <v>10066</v>
      </c>
      <c r="X92">
        <v>23487</v>
      </c>
      <c r="Y92">
        <v>0</v>
      </c>
      <c r="Z92">
        <v>5.8783345691199997</v>
      </c>
      <c r="AA92">
        <v>0</v>
      </c>
      <c r="AB92">
        <v>0</v>
      </c>
      <c r="AC92">
        <v>16</v>
      </c>
      <c r="AD92">
        <v>0</v>
      </c>
      <c r="AE92">
        <v>0</v>
      </c>
      <c r="AF92">
        <v>0</v>
      </c>
      <c r="AG92">
        <v>0</v>
      </c>
      <c r="AH92">
        <v>19</v>
      </c>
    </row>
    <row r="93" spans="1:34" x14ac:dyDescent="0.25">
      <c r="A93" t="str">
        <f t="shared" si="1"/>
        <v>Murray</v>
      </c>
      <c r="B93" t="str">
        <f>VLOOKUP(D93,areas!$A$1:$B$225,2, FALSE)</f>
        <v>Murray - MURRAY NORTH _x000D_
 LRT NC</v>
      </c>
      <c r="C93">
        <v>2</v>
      </c>
      <c r="D93">
        <v>84</v>
      </c>
      <c r="E93">
        <v>6</v>
      </c>
      <c r="F93" t="s">
        <v>279</v>
      </c>
      <c r="G93">
        <v>11</v>
      </c>
      <c r="H93">
        <v>4</v>
      </c>
      <c r="I93">
        <v>197</v>
      </c>
      <c r="J93">
        <v>83.671887432290205</v>
      </c>
      <c r="K93">
        <v>8.9554445528083892</v>
      </c>
      <c r="L93">
        <v>19.1147795716197</v>
      </c>
      <c r="M93">
        <v>21.3304761177234</v>
      </c>
      <c r="N93">
        <v>34.271187190138598</v>
      </c>
      <c r="O93">
        <v>0</v>
      </c>
      <c r="P93">
        <v>0</v>
      </c>
      <c r="Q93">
        <v>134144.65672055501</v>
      </c>
      <c r="R93">
        <v>510374.23518493201</v>
      </c>
      <c r="S93">
        <v>89576.307249895704</v>
      </c>
      <c r="T93">
        <v>22197.927213703901</v>
      </c>
      <c r="U93">
        <v>230930</v>
      </c>
      <c r="V93">
        <v>538836</v>
      </c>
      <c r="W93">
        <v>371030</v>
      </c>
      <c r="X93">
        <v>865736</v>
      </c>
      <c r="Y93">
        <v>0</v>
      </c>
      <c r="Z93">
        <v>213.90786773923</v>
      </c>
      <c r="AA93">
        <v>124.31109768570801</v>
      </c>
      <c r="AB93">
        <v>384</v>
      </c>
      <c r="AC93">
        <v>618</v>
      </c>
      <c r="AD93">
        <v>0</v>
      </c>
      <c r="AE93">
        <v>507.17015402515602</v>
      </c>
      <c r="AF93">
        <v>19.550016667702</v>
      </c>
      <c r="AG93">
        <v>449</v>
      </c>
      <c r="AH93">
        <v>721</v>
      </c>
    </row>
    <row r="94" spans="1:34" x14ac:dyDescent="0.25">
      <c r="A94" t="str">
        <f t="shared" si="1"/>
        <v>Murray</v>
      </c>
      <c r="B94" t="str">
        <f>VLOOKUP(D94,areas!$A$1:$B$225,2, FALSE)</f>
        <v>Murray - State Street Center</v>
      </c>
      <c r="C94">
        <v>2</v>
      </c>
      <c r="D94">
        <v>85</v>
      </c>
      <c r="E94">
        <v>4</v>
      </c>
      <c r="F94" t="s">
        <v>280</v>
      </c>
      <c r="G94">
        <v>8</v>
      </c>
      <c r="H94">
        <v>3</v>
      </c>
      <c r="I94">
        <v>15</v>
      </c>
      <c r="J94">
        <v>2.45450152135099</v>
      </c>
      <c r="K94">
        <v>0</v>
      </c>
      <c r="L94">
        <v>0.63739938391280004</v>
      </c>
      <c r="M94">
        <v>0.26477861837599997</v>
      </c>
      <c r="N94">
        <v>1.55232351906219</v>
      </c>
      <c r="O94">
        <v>0</v>
      </c>
      <c r="P94">
        <v>0</v>
      </c>
      <c r="Q94">
        <v>1488.219663865</v>
      </c>
      <c r="R94">
        <v>5162.6851030549997</v>
      </c>
      <c r="S94">
        <v>250.13190699800001</v>
      </c>
      <c r="T94">
        <v>2290.32675221</v>
      </c>
      <c r="U94">
        <v>8123</v>
      </c>
      <c r="V94">
        <v>12184</v>
      </c>
      <c r="W94">
        <v>47624</v>
      </c>
      <c r="X94">
        <v>71435</v>
      </c>
      <c r="Y94">
        <v>0</v>
      </c>
      <c r="Z94">
        <v>3.5251045609810001</v>
      </c>
      <c r="AA94">
        <v>0.66880189037000004</v>
      </c>
      <c r="AB94">
        <v>13</v>
      </c>
      <c r="AC94">
        <v>79</v>
      </c>
      <c r="AD94">
        <v>0</v>
      </c>
      <c r="AE94">
        <v>5.0723045065699903</v>
      </c>
      <c r="AF94">
        <v>0.737387879011</v>
      </c>
      <c r="AG94">
        <v>10</v>
      </c>
      <c r="AH94">
        <v>59</v>
      </c>
    </row>
    <row r="95" spans="1:34" x14ac:dyDescent="0.25">
      <c r="A95" t="str">
        <f t="shared" si="1"/>
        <v>Murray</v>
      </c>
      <c r="B95" t="str">
        <f>VLOOKUP(D95,areas!$A$1:$B$225,2, FALSE)</f>
        <v>Murray - State Street Center</v>
      </c>
      <c r="C95">
        <v>2</v>
      </c>
      <c r="D95">
        <v>85</v>
      </c>
      <c r="E95">
        <v>8</v>
      </c>
      <c r="F95" t="s">
        <v>277</v>
      </c>
      <c r="G95">
        <v>9</v>
      </c>
      <c r="H95">
        <v>4</v>
      </c>
      <c r="I95">
        <v>186</v>
      </c>
      <c r="J95">
        <v>75.356632977651401</v>
      </c>
      <c r="K95">
        <v>2.45145737859833</v>
      </c>
      <c r="L95">
        <v>48.849658341821701</v>
      </c>
      <c r="M95">
        <v>14.060919418600401</v>
      </c>
      <c r="N95">
        <v>9.9945978386308507</v>
      </c>
      <c r="O95">
        <v>0</v>
      </c>
      <c r="P95">
        <v>579.23101738299999</v>
      </c>
      <c r="Q95">
        <v>490855.57399210602</v>
      </c>
      <c r="R95">
        <v>142234.11433082499</v>
      </c>
      <c r="S95">
        <v>72409.778072522196</v>
      </c>
      <c r="T95">
        <v>11937.613557977</v>
      </c>
      <c r="U95">
        <v>188387</v>
      </c>
      <c r="V95">
        <v>349861</v>
      </c>
      <c r="W95">
        <v>133906</v>
      </c>
      <c r="X95">
        <v>248682</v>
      </c>
      <c r="Y95">
        <v>0</v>
      </c>
      <c r="Z95">
        <v>1033.2631706095001</v>
      </c>
      <c r="AA95">
        <v>186.63891702322499</v>
      </c>
      <c r="AB95">
        <v>313</v>
      </c>
      <c r="AC95">
        <v>223</v>
      </c>
      <c r="AD95">
        <v>0.42456143911900002</v>
      </c>
      <c r="AE95">
        <v>135.16337144684499</v>
      </c>
      <c r="AF95">
        <v>10.951044170639999</v>
      </c>
      <c r="AG95">
        <v>291</v>
      </c>
      <c r="AH95">
        <v>207</v>
      </c>
    </row>
    <row r="96" spans="1:34" x14ac:dyDescent="0.25">
      <c r="A96" t="str">
        <f t="shared" si="1"/>
        <v>Murray</v>
      </c>
      <c r="B96" t="str">
        <f>VLOOKUP(D96,areas!$A$1:$B$225,2, FALSE)</f>
        <v>Murray - Taylorsville Expressway Center</v>
      </c>
      <c r="C96">
        <v>2</v>
      </c>
      <c r="D96">
        <v>86</v>
      </c>
      <c r="E96">
        <v>8</v>
      </c>
      <c r="F96" t="s">
        <v>277</v>
      </c>
      <c r="G96">
        <v>9</v>
      </c>
      <c r="H96">
        <v>2</v>
      </c>
      <c r="I96">
        <v>4</v>
      </c>
      <c r="J96">
        <v>0.37784364524117697</v>
      </c>
      <c r="K96">
        <v>0</v>
      </c>
      <c r="L96">
        <v>0.21086698974632001</v>
      </c>
      <c r="M96">
        <v>0</v>
      </c>
      <c r="N96">
        <v>0.16697665549485799</v>
      </c>
      <c r="O96">
        <v>0</v>
      </c>
      <c r="P96">
        <v>0</v>
      </c>
      <c r="Q96">
        <v>2336.2591372205002</v>
      </c>
      <c r="R96">
        <v>0</v>
      </c>
      <c r="S96">
        <v>0</v>
      </c>
      <c r="T96">
        <v>0</v>
      </c>
      <c r="U96">
        <v>0</v>
      </c>
      <c r="V96">
        <v>0</v>
      </c>
      <c r="W96">
        <v>2237</v>
      </c>
      <c r="X96">
        <v>4154</v>
      </c>
      <c r="Y96">
        <v>0</v>
      </c>
      <c r="Z96">
        <v>6.0932922983872002</v>
      </c>
      <c r="AA96">
        <v>0</v>
      </c>
      <c r="AB96">
        <v>0</v>
      </c>
      <c r="AC96">
        <v>3</v>
      </c>
      <c r="AD96">
        <v>0</v>
      </c>
      <c r="AE96">
        <v>0</v>
      </c>
      <c r="AF96">
        <v>0</v>
      </c>
      <c r="AG96">
        <v>0</v>
      </c>
      <c r="AH96">
        <v>3</v>
      </c>
    </row>
    <row r="97" spans="1:34" x14ac:dyDescent="0.25">
      <c r="A97" t="str">
        <f t="shared" si="1"/>
        <v>North Ogden</v>
      </c>
      <c r="B97" t="str">
        <f>VLOOKUP(D97,areas!$A$1:$B$225,2, FALSE)</f>
        <v>North Ogden - Harrisville Washington Boulevard</v>
      </c>
      <c r="C97">
        <v>3</v>
      </c>
      <c r="D97">
        <v>87</v>
      </c>
      <c r="E97">
        <v>8</v>
      </c>
      <c r="F97" t="s">
        <v>277</v>
      </c>
      <c r="G97">
        <v>9</v>
      </c>
      <c r="H97">
        <v>3</v>
      </c>
      <c r="I97">
        <v>39</v>
      </c>
      <c r="J97">
        <v>20.708745329167701</v>
      </c>
      <c r="K97">
        <v>0</v>
      </c>
      <c r="L97">
        <v>14.4894678325635</v>
      </c>
      <c r="M97">
        <v>3.3247130999198502</v>
      </c>
      <c r="N97">
        <v>2.8945643966843302</v>
      </c>
      <c r="O97">
        <v>0</v>
      </c>
      <c r="P97">
        <v>0</v>
      </c>
      <c r="Q97">
        <v>29662.901367536</v>
      </c>
      <c r="R97">
        <v>38831.467753728903</v>
      </c>
      <c r="S97">
        <v>0</v>
      </c>
      <c r="T97">
        <v>3646.2334206933001</v>
      </c>
      <c r="U97">
        <v>44544</v>
      </c>
      <c r="V97">
        <v>82724</v>
      </c>
      <c r="W97">
        <v>38781</v>
      </c>
      <c r="X97">
        <v>72021</v>
      </c>
      <c r="Y97">
        <v>0</v>
      </c>
      <c r="Z97">
        <v>46.213368141019998</v>
      </c>
      <c r="AA97">
        <v>0</v>
      </c>
      <c r="AB97">
        <v>74</v>
      </c>
      <c r="AC97">
        <v>64</v>
      </c>
      <c r="AD97">
        <v>0</v>
      </c>
      <c r="AE97">
        <v>18.535596729363402</v>
      </c>
      <c r="AF97">
        <v>3.0211136506884699</v>
      </c>
      <c r="AG97">
        <v>68</v>
      </c>
      <c r="AH97">
        <v>60</v>
      </c>
    </row>
    <row r="98" spans="1:34" x14ac:dyDescent="0.25">
      <c r="A98" t="str">
        <f t="shared" si="1"/>
        <v>North Ogden</v>
      </c>
      <c r="B98" t="str">
        <f>VLOOKUP(D98,areas!$A$1:$B$225,2, FALSE)</f>
        <v>North Ogden - North Ogden Downtown</v>
      </c>
      <c r="C98">
        <v>3</v>
      </c>
      <c r="D98">
        <v>88</v>
      </c>
      <c r="E98">
        <v>8</v>
      </c>
      <c r="F98" t="s">
        <v>277</v>
      </c>
      <c r="G98">
        <v>9</v>
      </c>
      <c r="H98">
        <v>4</v>
      </c>
      <c r="I98">
        <v>65</v>
      </c>
      <c r="J98">
        <v>39.251239009762202</v>
      </c>
      <c r="K98">
        <v>2.0433301709279998</v>
      </c>
      <c r="L98">
        <v>22.5606052542763</v>
      </c>
      <c r="M98">
        <v>2.2006725153210001</v>
      </c>
      <c r="N98">
        <v>12.446631069236799</v>
      </c>
      <c r="O98">
        <v>0</v>
      </c>
      <c r="P98">
        <v>0</v>
      </c>
      <c r="Q98">
        <v>206428.56825744</v>
      </c>
      <c r="R98">
        <v>29592.055992738999</v>
      </c>
      <c r="S98">
        <v>0</v>
      </c>
      <c r="T98">
        <v>8741.4799216699994</v>
      </c>
      <c r="U98">
        <v>29484</v>
      </c>
      <c r="V98">
        <v>54756</v>
      </c>
      <c r="W98">
        <v>166759</v>
      </c>
      <c r="X98">
        <v>309695</v>
      </c>
      <c r="Y98">
        <v>0</v>
      </c>
      <c r="Z98">
        <v>418.78540343116202</v>
      </c>
      <c r="AA98">
        <v>0</v>
      </c>
      <c r="AB98">
        <v>49</v>
      </c>
      <c r="AC98">
        <v>277</v>
      </c>
      <c r="AD98">
        <v>0</v>
      </c>
      <c r="AE98">
        <v>28.386699961529999</v>
      </c>
      <c r="AF98">
        <v>5.0333977461090003</v>
      </c>
      <c r="AG98">
        <v>45</v>
      </c>
      <c r="AH98">
        <v>258</v>
      </c>
    </row>
    <row r="99" spans="1:34" x14ac:dyDescent="0.25">
      <c r="A99" t="str">
        <f t="shared" si="1"/>
        <v>North Ogden</v>
      </c>
      <c r="B99" t="str">
        <f>VLOOKUP(D99,areas!$A$1:$B$225,2, FALSE)</f>
        <v>North Ogden - North Ogden Southtown</v>
      </c>
      <c r="C99">
        <v>3</v>
      </c>
      <c r="D99">
        <v>89</v>
      </c>
      <c r="E99">
        <v>8</v>
      </c>
      <c r="F99" t="s">
        <v>277</v>
      </c>
      <c r="G99">
        <v>9</v>
      </c>
      <c r="H99">
        <v>4</v>
      </c>
      <c r="I99">
        <v>60</v>
      </c>
      <c r="J99">
        <v>22.935827803781301</v>
      </c>
      <c r="K99">
        <v>1.3069847689667</v>
      </c>
      <c r="L99">
        <v>16.227357180050301</v>
      </c>
      <c r="M99">
        <v>3.1370818364309998</v>
      </c>
      <c r="N99">
        <v>2.2644040183333001</v>
      </c>
      <c r="O99">
        <v>13177.163745080001</v>
      </c>
      <c r="P99">
        <v>0</v>
      </c>
      <c r="Q99">
        <v>137315.53503975301</v>
      </c>
      <c r="R99">
        <v>25425.124068709199</v>
      </c>
      <c r="S99">
        <v>0</v>
      </c>
      <c r="T99">
        <v>6548.3602611619999</v>
      </c>
      <c r="U99">
        <v>42030</v>
      </c>
      <c r="V99">
        <v>78055</v>
      </c>
      <c r="W99">
        <v>30338</v>
      </c>
      <c r="X99">
        <v>56342</v>
      </c>
      <c r="Y99">
        <v>23.98937180247</v>
      </c>
      <c r="Z99">
        <v>268.36286847888198</v>
      </c>
      <c r="AA99">
        <v>0</v>
      </c>
      <c r="AB99">
        <v>70</v>
      </c>
      <c r="AC99">
        <v>50</v>
      </c>
      <c r="AD99">
        <v>0</v>
      </c>
      <c r="AE99">
        <v>21.787368603833201</v>
      </c>
      <c r="AF99">
        <v>4.5777002279280001</v>
      </c>
      <c r="AG99">
        <v>65</v>
      </c>
      <c r="AH99">
        <v>46</v>
      </c>
    </row>
    <row r="100" spans="1:34" x14ac:dyDescent="0.25">
      <c r="A100" t="str">
        <f t="shared" si="1"/>
        <v>North Ogden</v>
      </c>
      <c r="B100" t="str">
        <f>VLOOKUP(D100,areas!$A$1:$B$225,2, FALSE)</f>
        <v>North Ogden - North View Center</v>
      </c>
      <c r="C100">
        <v>3</v>
      </c>
      <c r="D100">
        <v>90</v>
      </c>
      <c r="E100">
        <v>8</v>
      </c>
      <c r="F100" t="s">
        <v>277</v>
      </c>
      <c r="G100">
        <v>9</v>
      </c>
      <c r="H100">
        <v>4</v>
      </c>
      <c r="I100">
        <v>113</v>
      </c>
      <c r="J100">
        <v>25.004023845387099</v>
      </c>
      <c r="K100">
        <v>3.6087925324344901</v>
      </c>
      <c r="L100">
        <v>16.738018736146199</v>
      </c>
      <c r="M100">
        <v>2.1495333820789999</v>
      </c>
      <c r="N100">
        <v>2.5076791947274</v>
      </c>
      <c r="O100">
        <v>0</v>
      </c>
      <c r="P100">
        <v>2672.8116467833001</v>
      </c>
      <c r="Q100">
        <v>192097.54200685301</v>
      </c>
      <c r="R100">
        <v>42654.923670060401</v>
      </c>
      <c r="S100">
        <v>0</v>
      </c>
      <c r="T100">
        <v>5368.1679978190004</v>
      </c>
      <c r="U100">
        <v>28799</v>
      </c>
      <c r="V100">
        <v>53483</v>
      </c>
      <c r="W100">
        <v>33597</v>
      </c>
      <c r="X100">
        <v>62394</v>
      </c>
      <c r="Y100">
        <v>0</v>
      </c>
      <c r="Z100">
        <v>353.40692477848103</v>
      </c>
      <c r="AA100">
        <v>0</v>
      </c>
      <c r="AB100">
        <v>47</v>
      </c>
      <c r="AC100">
        <v>55</v>
      </c>
      <c r="AD100">
        <v>3.8038379580906998</v>
      </c>
      <c r="AE100">
        <v>35.339074596935902</v>
      </c>
      <c r="AF100">
        <v>4.4381252070619999</v>
      </c>
      <c r="AG100">
        <v>44</v>
      </c>
      <c r="AH100">
        <v>51</v>
      </c>
    </row>
    <row r="101" spans="1:34" x14ac:dyDescent="0.25">
      <c r="A101" t="str">
        <f t="shared" si="1"/>
        <v>North Ogden</v>
      </c>
      <c r="B101" t="str">
        <f>VLOOKUP(D101,areas!$A$1:$B$225,2, FALSE)</f>
        <v>North Ogden - Pleasant View 2700 North</v>
      </c>
      <c r="C101">
        <v>3</v>
      </c>
      <c r="D101">
        <v>91</v>
      </c>
      <c r="E101">
        <v>8</v>
      </c>
      <c r="F101" t="s">
        <v>277</v>
      </c>
      <c r="G101">
        <v>9</v>
      </c>
      <c r="H101">
        <v>4</v>
      </c>
      <c r="I101">
        <v>56</v>
      </c>
      <c r="J101">
        <v>37.868505306289698</v>
      </c>
      <c r="K101">
        <v>6.4792929662244498</v>
      </c>
      <c r="L101">
        <v>16.526334940696898</v>
      </c>
      <c r="M101">
        <v>2.9660428726700001</v>
      </c>
      <c r="N101">
        <v>11.896834526698299</v>
      </c>
      <c r="O101">
        <v>0</v>
      </c>
      <c r="P101">
        <v>0</v>
      </c>
      <c r="Q101">
        <v>5324.3044771136902</v>
      </c>
      <c r="R101">
        <v>38402.0972191404</v>
      </c>
      <c r="S101">
        <v>0</v>
      </c>
      <c r="T101">
        <v>2339.8539013019999</v>
      </c>
      <c r="U101">
        <v>39738</v>
      </c>
      <c r="V101">
        <v>73799</v>
      </c>
      <c r="W101">
        <v>159393</v>
      </c>
      <c r="X101">
        <v>296015</v>
      </c>
      <c r="Y101">
        <v>0</v>
      </c>
      <c r="Z101">
        <v>8.4112235025548099</v>
      </c>
      <c r="AA101">
        <v>0</v>
      </c>
      <c r="AB101">
        <v>66</v>
      </c>
      <c r="AC101">
        <v>265</v>
      </c>
      <c r="AD101">
        <v>0</v>
      </c>
      <c r="AE101">
        <v>24.315769109373399</v>
      </c>
      <c r="AF101">
        <v>0.85082101128799903</v>
      </c>
      <c r="AG101">
        <v>61</v>
      </c>
      <c r="AH101">
        <v>246</v>
      </c>
    </row>
    <row r="102" spans="1:34" x14ac:dyDescent="0.25">
      <c r="A102" t="str">
        <f t="shared" si="1"/>
        <v>North Salt Lake</v>
      </c>
      <c r="B102" t="str">
        <f>VLOOKUP(D102,areas!$A$1:$B$225,2, FALSE)</f>
        <v>North Salt Lake - 1100 North Center</v>
      </c>
      <c r="C102">
        <v>1</v>
      </c>
      <c r="D102">
        <v>92</v>
      </c>
      <c r="E102">
        <v>8</v>
      </c>
      <c r="F102" t="s">
        <v>277</v>
      </c>
      <c r="G102">
        <v>9</v>
      </c>
      <c r="H102">
        <v>4</v>
      </c>
      <c r="I102">
        <v>52</v>
      </c>
      <c r="J102">
        <v>16.960363466059398</v>
      </c>
      <c r="K102">
        <v>0.71627644268750001</v>
      </c>
      <c r="L102">
        <v>12.581407883594199</v>
      </c>
      <c r="M102">
        <v>2.5723911316669401</v>
      </c>
      <c r="N102">
        <v>1.09028800811076</v>
      </c>
      <c r="O102">
        <v>0</v>
      </c>
      <c r="P102">
        <v>0</v>
      </c>
      <c r="Q102">
        <v>351526.64670520002</v>
      </c>
      <c r="R102">
        <v>9180.9211492434006</v>
      </c>
      <c r="S102">
        <v>19123.2887814284</v>
      </c>
      <c r="T102">
        <v>460.04046591500003</v>
      </c>
      <c r="U102">
        <v>34464</v>
      </c>
      <c r="V102">
        <v>64004</v>
      </c>
      <c r="W102">
        <v>14607</v>
      </c>
      <c r="X102">
        <v>27127</v>
      </c>
      <c r="Y102">
        <v>0</v>
      </c>
      <c r="Z102">
        <v>691.43679237198705</v>
      </c>
      <c r="AA102">
        <v>40.052909608596899</v>
      </c>
      <c r="AB102">
        <v>57</v>
      </c>
      <c r="AC102">
        <v>24</v>
      </c>
      <c r="AD102">
        <v>0</v>
      </c>
      <c r="AE102">
        <v>7.4056654191299902</v>
      </c>
      <c r="AF102">
        <v>0.230020232958</v>
      </c>
      <c r="AG102">
        <v>53</v>
      </c>
      <c r="AH102">
        <v>22</v>
      </c>
    </row>
    <row r="103" spans="1:34" x14ac:dyDescent="0.25">
      <c r="A103" t="str">
        <f t="shared" si="1"/>
        <v>North Salt Lake</v>
      </c>
      <c r="B103" t="str">
        <f>VLOOKUP(D103,areas!$A$1:$B$225,2, FALSE)</f>
        <v>North Salt Lake - North Salt Lake Town Center</v>
      </c>
      <c r="C103">
        <v>1</v>
      </c>
      <c r="D103">
        <v>93</v>
      </c>
      <c r="E103">
        <v>8</v>
      </c>
      <c r="F103" t="s">
        <v>277</v>
      </c>
      <c r="G103">
        <v>9</v>
      </c>
      <c r="H103">
        <v>4</v>
      </c>
      <c r="I103">
        <v>530</v>
      </c>
      <c r="J103">
        <v>204.213750253618</v>
      </c>
      <c r="K103">
        <v>44.898748469408503</v>
      </c>
      <c r="L103">
        <v>71.976544510372904</v>
      </c>
      <c r="M103">
        <v>14.581929025960299</v>
      </c>
      <c r="N103">
        <v>72.756528247876801</v>
      </c>
      <c r="O103">
        <v>45117.335756269997</v>
      </c>
      <c r="P103">
        <v>2699.7108430200001</v>
      </c>
      <c r="Q103">
        <v>383227.40025839</v>
      </c>
      <c r="R103">
        <v>562388.98019210505</v>
      </c>
      <c r="S103">
        <v>79076.524004490406</v>
      </c>
      <c r="T103">
        <v>12952.497471463301</v>
      </c>
      <c r="U103">
        <v>195367</v>
      </c>
      <c r="V103">
        <v>362824</v>
      </c>
      <c r="W103">
        <v>974787</v>
      </c>
      <c r="X103">
        <v>1810318</v>
      </c>
      <c r="Y103">
        <v>121.35319314069</v>
      </c>
      <c r="Z103">
        <v>628.72252113071602</v>
      </c>
      <c r="AA103">
        <v>143.10766724597099</v>
      </c>
      <c r="AB103">
        <v>325</v>
      </c>
      <c r="AC103">
        <v>1624</v>
      </c>
      <c r="AD103">
        <v>1.9997858096500001</v>
      </c>
      <c r="AE103">
        <v>492.21971247755698</v>
      </c>
      <c r="AF103">
        <v>10.6880659136212</v>
      </c>
      <c r="AG103">
        <v>302</v>
      </c>
      <c r="AH103">
        <v>1508</v>
      </c>
    </row>
    <row r="104" spans="1:34" x14ac:dyDescent="0.25">
      <c r="A104" t="str">
        <f t="shared" si="1"/>
        <v>Ogden</v>
      </c>
      <c r="B104" t="str">
        <f>VLOOKUP(D104,areas!$A$1:$B$225,2, FALSE)</f>
        <v>Ogden - Five Points</v>
      </c>
      <c r="C104">
        <v>3</v>
      </c>
      <c r="D104">
        <v>94</v>
      </c>
      <c r="E104">
        <v>8</v>
      </c>
      <c r="F104" t="s">
        <v>277</v>
      </c>
      <c r="G104">
        <v>9</v>
      </c>
      <c r="H104">
        <v>4</v>
      </c>
      <c r="I104">
        <v>955</v>
      </c>
      <c r="J104">
        <v>261.868678378818</v>
      </c>
      <c r="K104">
        <v>12.8755793550524</v>
      </c>
      <c r="L104">
        <v>194.76762732198301</v>
      </c>
      <c r="M104">
        <v>29.3194490896663</v>
      </c>
      <c r="N104">
        <v>24.9060226121154</v>
      </c>
      <c r="O104">
        <v>7860.8465088769999</v>
      </c>
      <c r="P104">
        <v>3620.5317729899998</v>
      </c>
      <c r="Q104">
        <v>1173065.6827415801</v>
      </c>
      <c r="R104">
        <v>619955.689296711</v>
      </c>
      <c r="S104">
        <v>8588.45524424</v>
      </c>
      <c r="T104">
        <v>169630.47389479601</v>
      </c>
      <c r="U104">
        <v>392820</v>
      </c>
      <c r="V104">
        <v>729522</v>
      </c>
      <c r="W104">
        <v>333689</v>
      </c>
      <c r="X104">
        <v>619708</v>
      </c>
      <c r="Y104">
        <v>15.993569319480001</v>
      </c>
      <c r="Z104">
        <v>2537.9335679236701</v>
      </c>
      <c r="AA104">
        <v>18.992200448436002</v>
      </c>
      <c r="AB104">
        <v>654</v>
      </c>
      <c r="AC104">
        <v>556</v>
      </c>
      <c r="AD104">
        <v>1.999190355062</v>
      </c>
      <c r="AE104">
        <v>815.85547181505797</v>
      </c>
      <c r="AF104">
        <v>163.18047334735999</v>
      </c>
      <c r="AG104">
        <v>607</v>
      </c>
      <c r="AH104">
        <v>516</v>
      </c>
    </row>
    <row r="105" spans="1:34" x14ac:dyDescent="0.25">
      <c r="A105" t="str">
        <f t="shared" si="1"/>
        <v>Ogden</v>
      </c>
      <c r="B105" t="str">
        <f>VLOOKUP(D105,areas!$A$1:$B$225,2, FALSE)</f>
        <v>Ogden - Harrisville US 89</v>
      </c>
      <c r="C105">
        <v>3</v>
      </c>
      <c r="D105">
        <v>95</v>
      </c>
      <c r="E105">
        <v>8</v>
      </c>
      <c r="F105" t="s">
        <v>277</v>
      </c>
      <c r="G105">
        <v>9</v>
      </c>
      <c r="H105">
        <v>4</v>
      </c>
      <c r="I105">
        <v>23</v>
      </c>
      <c r="J105">
        <v>6.3027228857062099</v>
      </c>
      <c r="K105">
        <v>0.20938645773144901</v>
      </c>
      <c r="L105">
        <v>4.5472575835634803</v>
      </c>
      <c r="M105">
        <v>1.3788509054300899</v>
      </c>
      <c r="N105">
        <v>0.16722793898119001</v>
      </c>
      <c r="O105">
        <v>0</v>
      </c>
      <c r="P105">
        <v>0</v>
      </c>
      <c r="Q105">
        <v>3828.0162918400001</v>
      </c>
      <c r="R105">
        <v>10719.790689745199</v>
      </c>
      <c r="S105">
        <v>0</v>
      </c>
      <c r="T105">
        <v>785.88351720571995</v>
      </c>
      <c r="U105">
        <v>18473</v>
      </c>
      <c r="V105">
        <v>34307</v>
      </c>
      <c r="W105">
        <v>2240</v>
      </c>
      <c r="X105">
        <v>4160</v>
      </c>
      <c r="Y105">
        <v>0</v>
      </c>
      <c r="Z105">
        <v>1.2971929148900001</v>
      </c>
      <c r="AA105">
        <v>0</v>
      </c>
      <c r="AB105">
        <v>30</v>
      </c>
      <c r="AC105">
        <v>3</v>
      </c>
      <c r="AD105">
        <v>0</v>
      </c>
      <c r="AE105">
        <v>15.043485937812999</v>
      </c>
      <c r="AF105">
        <v>0.70272616043174996</v>
      </c>
      <c r="AG105">
        <v>28</v>
      </c>
      <c r="AH105">
        <v>3</v>
      </c>
    </row>
    <row r="106" spans="1:34" x14ac:dyDescent="0.25">
      <c r="A106" t="str">
        <f t="shared" si="1"/>
        <v>Ogden</v>
      </c>
      <c r="B106" t="str">
        <f>VLOOKUP(D106,areas!$A$1:$B$225,2, FALSE)</f>
        <v>Ogden - Harrisville Washington Boulevard</v>
      </c>
      <c r="C106">
        <v>3</v>
      </c>
      <c r="D106">
        <v>96</v>
      </c>
      <c r="E106">
        <v>8</v>
      </c>
      <c r="F106" t="s">
        <v>277</v>
      </c>
      <c r="G106">
        <v>9</v>
      </c>
      <c r="H106">
        <v>4</v>
      </c>
      <c r="I106">
        <v>84</v>
      </c>
      <c r="J106">
        <v>28.083055223246799</v>
      </c>
      <c r="K106">
        <v>1.0060042757909999</v>
      </c>
      <c r="L106">
        <v>19.7869112082934</v>
      </c>
      <c r="M106">
        <v>1.2238818552289901</v>
      </c>
      <c r="N106">
        <v>6.0662578839333499</v>
      </c>
      <c r="O106">
        <v>0</v>
      </c>
      <c r="P106">
        <v>0</v>
      </c>
      <c r="Q106">
        <v>43810.301478111003</v>
      </c>
      <c r="R106">
        <v>74118.585070109199</v>
      </c>
      <c r="S106">
        <v>0</v>
      </c>
      <c r="T106">
        <v>897.988352265</v>
      </c>
      <c r="U106">
        <v>16397</v>
      </c>
      <c r="V106">
        <v>30451</v>
      </c>
      <c r="W106">
        <v>81275</v>
      </c>
      <c r="X106">
        <v>150939</v>
      </c>
      <c r="Y106">
        <v>0</v>
      </c>
      <c r="Z106">
        <v>69.472206677523999</v>
      </c>
      <c r="AA106">
        <v>0</v>
      </c>
      <c r="AB106">
        <v>27</v>
      </c>
      <c r="AC106">
        <v>135</v>
      </c>
      <c r="AD106">
        <v>0</v>
      </c>
      <c r="AE106">
        <v>194.76567508953599</v>
      </c>
      <c r="AF106">
        <v>1.104462453839</v>
      </c>
      <c r="AG106">
        <v>25</v>
      </c>
      <c r="AH106">
        <v>125</v>
      </c>
    </row>
    <row r="107" spans="1:34" x14ac:dyDescent="0.25">
      <c r="A107" t="str">
        <f t="shared" si="1"/>
        <v>Ogden</v>
      </c>
      <c r="B107" t="str">
        <f>VLOOKUP(D107,areas!$A$1:$B$225,2, FALSE)</f>
        <v>Ogden - Ogden 12th Street</v>
      </c>
      <c r="C107">
        <v>3</v>
      </c>
      <c r="D107">
        <v>97</v>
      </c>
      <c r="E107">
        <v>8</v>
      </c>
      <c r="F107" t="s">
        <v>277</v>
      </c>
      <c r="G107">
        <v>9</v>
      </c>
      <c r="H107">
        <v>4</v>
      </c>
      <c r="I107">
        <v>709</v>
      </c>
      <c r="J107">
        <v>277.68940283002797</v>
      </c>
      <c r="K107">
        <v>61.238663893774998</v>
      </c>
      <c r="L107">
        <v>145.28368115034399</v>
      </c>
      <c r="M107">
        <v>10.9431337244859</v>
      </c>
      <c r="N107">
        <v>60.223924061422402</v>
      </c>
      <c r="O107">
        <v>348967.83505165001</v>
      </c>
      <c r="P107">
        <v>899.63899675300001</v>
      </c>
      <c r="Q107">
        <v>1545527.98090054</v>
      </c>
      <c r="R107">
        <v>443980.095309311</v>
      </c>
      <c r="S107">
        <v>3429.8034261580001</v>
      </c>
      <c r="T107">
        <v>56057.885092787001</v>
      </c>
      <c r="U107">
        <v>146615</v>
      </c>
      <c r="V107">
        <v>272285</v>
      </c>
      <c r="W107">
        <v>806876</v>
      </c>
      <c r="X107">
        <v>1498484</v>
      </c>
      <c r="Y107">
        <v>892.61956888215695</v>
      </c>
      <c r="Z107">
        <v>2417.09132215727</v>
      </c>
      <c r="AA107">
        <v>9.21662067842</v>
      </c>
      <c r="AB107">
        <v>244</v>
      </c>
      <c r="AC107">
        <v>1344</v>
      </c>
      <c r="AD107">
        <v>0.99959888528100005</v>
      </c>
      <c r="AE107">
        <v>351.10054752934798</v>
      </c>
      <c r="AF107">
        <v>52.3467762104789</v>
      </c>
      <c r="AG107">
        <v>226</v>
      </c>
      <c r="AH107">
        <v>1248</v>
      </c>
    </row>
    <row r="108" spans="1:34" x14ac:dyDescent="0.25">
      <c r="A108" t="str">
        <f t="shared" si="1"/>
        <v>Ogden</v>
      </c>
      <c r="B108" t="str">
        <f>VLOOKUP(D108,areas!$A$1:$B$225,2, FALSE)</f>
        <v>Ogden - Ogden 25th Street</v>
      </c>
      <c r="C108">
        <v>3</v>
      </c>
      <c r="D108">
        <v>98</v>
      </c>
      <c r="E108">
        <v>8</v>
      </c>
      <c r="F108" t="s">
        <v>277</v>
      </c>
      <c r="G108">
        <v>9</v>
      </c>
      <c r="H108">
        <v>4</v>
      </c>
      <c r="I108">
        <v>237</v>
      </c>
      <c r="J108">
        <v>53.542944855675401</v>
      </c>
      <c r="K108">
        <v>7.9417065962970002</v>
      </c>
      <c r="L108">
        <v>33.383587733163999</v>
      </c>
      <c r="M108">
        <v>10.540534372405601</v>
      </c>
      <c r="N108">
        <v>1.67711615380873</v>
      </c>
      <c r="O108">
        <v>23226.5192207</v>
      </c>
      <c r="P108">
        <v>2414.2290304580001</v>
      </c>
      <c r="Q108">
        <v>102063.72444679899</v>
      </c>
      <c r="R108">
        <v>267921.831660108</v>
      </c>
      <c r="S108">
        <v>8858.6007483100002</v>
      </c>
      <c r="T108">
        <v>92388.655550277996</v>
      </c>
      <c r="U108">
        <v>141221</v>
      </c>
      <c r="V108">
        <v>262267</v>
      </c>
      <c r="W108">
        <v>22469</v>
      </c>
      <c r="X108">
        <v>41728</v>
      </c>
      <c r="Y108">
        <v>66.361483487800001</v>
      </c>
      <c r="Z108">
        <v>167.23326622636699</v>
      </c>
      <c r="AA108">
        <v>13.994629934100001</v>
      </c>
      <c r="AB108">
        <v>235</v>
      </c>
      <c r="AC108">
        <v>37</v>
      </c>
      <c r="AD108">
        <v>1.5049020661070001</v>
      </c>
      <c r="AE108">
        <v>288.324445238132</v>
      </c>
      <c r="AF108">
        <v>61.084627571300999</v>
      </c>
      <c r="AG108">
        <v>218</v>
      </c>
      <c r="AH108">
        <v>34</v>
      </c>
    </row>
    <row r="109" spans="1:34" x14ac:dyDescent="0.25">
      <c r="A109" t="str">
        <f t="shared" si="1"/>
        <v>Ogden</v>
      </c>
      <c r="B109" t="str">
        <f>VLOOKUP(D109,areas!$A$1:$B$225,2, FALSE)</f>
        <v>Ogden - Ogden Downtown</v>
      </c>
      <c r="C109">
        <v>3</v>
      </c>
      <c r="D109">
        <v>99</v>
      </c>
      <c r="E109">
        <v>3</v>
      </c>
      <c r="F109" t="s">
        <v>281</v>
      </c>
      <c r="G109">
        <v>4</v>
      </c>
      <c r="H109">
        <v>4</v>
      </c>
      <c r="I109">
        <v>262</v>
      </c>
      <c r="J109">
        <v>150.121720293603</v>
      </c>
      <c r="K109">
        <v>82.387046727794299</v>
      </c>
      <c r="L109">
        <v>42.7551478025674</v>
      </c>
      <c r="M109">
        <v>2.5611791652353002</v>
      </c>
      <c r="N109">
        <v>22.418346598006</v>
      </c>
      <c r="O109">
        <v>10895.80182651</v>
      </c>
      <c r="P109">
        <v>1231.52330633</v>
      </c>
      <c r="Q109">
        <v>352463.92528155702</v>
      </c>
      <c r="R109">
        <v>47954.370812211098</v>
      </c>
      <c r="S109">
        <v>0</v>
      </c>
      <c r="T109">
        <v>18916.415639643899</v>
      </c>
      <c r="U109">
        <v>150219</v>
      </c>
      <c r="V109">
        <v>150219</v>
      </c>
      <c r="W109">
        <v>1314894</v>
      </c>
      <c r="X109">
        <v>1314894</v>
      </c>
      <c r="Y109">
        <v>17.41243083558</v>
      </c>
      <c r="Z109">
        <v>539.463991069293</v>
      </c>
      <c r="AA109">
        <v>0</v>
      </c>
      <c r="AB109">
        <v>300</v>
      </c>
      <c r="AC109">
        <v>2629</v>
      </c>
      <c r="AD109">
        <v>0.99961307332299998</v>
      </c>
      <c r="AE109">
        <v>46.354179770623702</v>
      </c>
      <c r="AF109">
        <v>19.160919610213</v>
      </c>
      <c r="AG109">
        <v>150</v>
      </c>
      <c r="AH109">
        <v>1314</v>
      </c>
    </row>
    <row r="110" spans="1:34" x14ac:dyDescent="0.25">
      <c r="A110" t="str">
        <f t="shared" si="1"/>
        <v>Ogden</v>
      </c>
      <c r="B110" t="str">
        <f>VLOOKUP(D110,areas!$A$1:$B$225,2, FALSE)</f>
        <v>Ogden - Ogden Downtown</v>
      </c>
      <c r="C110">
        <v>3</v>
      </c>
      <c r="D110">
        <v>99</v>
      </c>
      <c r="E110">
        <v>10</v>
      </c>
      <c r="F110" t="s">
        <v>278</v>
      </c>
      <c r="G110">
        <v>6</v>
      </c>
      <c r="H110">
        <v>4</v>
      </c>
      <c r="I110">
        <v>4109</v>
      </c>
      <c r="J110">
        <v>1590.1029623448301</v>
      </c>
      <c r="K110">
        <v>685.75358140005403</v>
      </c>
      <c r="L110">
        <v>563.24449282138198</v>
      </c>
      <c r="M110">
        <v>90.628471675360302</v>
      </c>
      <c r="N110">
        <v>250.47641644803701</v>
      </c>
      <c r="O110">
        <v>1305593.9903609001</v>
      </c>
      <c r="P110">
        <v>48704.217239270001</v>
      </c>
      <c r="Q110">
        <v>7935377.7348339697</v>
      </c>
      <c r="R110">
        <v>2167368.1960883201</v>
      </c>
      <c r="S110">
        <v>6010.6308076989999</v>
      </c>
      <c r="T110">
        <v>683072.18480340298</v>
      </c>
      <c r="U110">
        <v>3133682</v>
      </c>
      <c r="V110">
        <v>3830055</v>
      </c>
      <c r="W110">
        <v>8660782</v>
      </c>
      <c r="X110">
        <v>10585400</v>
      </c>
      <c r="Y110">
        <v>2830.0368044101701</v>
      </c>
      <c r="Z110">
        <v>15238.276132253801</v>
      </c>
      <c r="AA110">
        <v>11.995273105576</v>
      </c>
      <c r="AB110">
        <v>6267</v>
      </c>
      <c r="AC110">
        <v>17321</v>
      </c>
      <c r="AD110">
        <v>38.745129595450898</v>
      </c>
      <c r="AE110">
        <v>2490.26945719894</v>
      </c>
      <c r="AF110">
        <v>731.64446244910596</v>
      </c>
      <c r="AG110">
        <v>3191</v>
      </c>
      <c r="AH110">
        <v>8821</v>
      </c>
    </row>
    <row r="111" spans="1:34" x14ac:dyDescent="0.25">
      <c r="A111" t="str">
        <f t="shared" si="1"/>
        <v>Ogden</v>
      </c>
      <c r="B111" t="str">
        <f>VLOOKUP(D111,areas!$A$1:$B$225,2, FALSE)</f>
        <v>Ogden - Ogden Harrison Boulevard</v>
      </c>
      <c r="C111">
        <v>3</v>
      </c>
      <c r="D111">
        <v>100</v>
      </c>
      <c r="E111">
        <v>8</v>
      </c>
      <c r="F111" t="s">
        <v>277</v>
      </c>
      <c r="G111">
        <v>9</v>
      </c>
      <c r="H111">
        <v>4</v>
      </c>
      <c r="I111">
        <v>431</v>
      </c>
      <c r="J111">
        <v>156.70504702880501</v>
      </c>
      <c r="K111">
        <v>43.663572095583199</v>
      </c>
      <c r="L111">
        <v>103.550827828754</v>
      </c>
      <c r="M111">
        <v>3.0456781959079899</v>
      </c>
      <c r="N111">
        <v>6.4449689085597903</v>
      </c>
      <c r="O111">
        <v>176681.58116385099</v>
      </c>
      <c r="P111">
        <v>7507.2738325254504</v>
      </c>
      <c r="Q111">
        <v>2347715.9571838598</v>
      </c>
      <c r="R111">
        <v>404764.903001239</v>
      </c>
      <c r="S111">
        <v>0</v>
      </c>
      <c r="T111">
        <v>11182.844121806</v>
      </c>
      <c r="U111">
        <v>40805</v>
      </c>
      <c r="V111">
        <v>75780</v>
      </c>
      <c r="W111">
        <v>86349</v>
      </c>
      <c r="X111">
        <v>160362</v>
      </c>
      <c r="Y111">
        <v>482.98116606371798</v>
      </c>
      <c r="Z111">
        <v>4016.1008211332901</v>
      </c>
      <c r="AA111">
        <v>0</v>
      </c>
      <c r="AB111">
        <v>68</v>
      </c>
      <c r="AC111">
        <v>143</v>
      </c>
      <c r="AD111">
        <v>5.9421467683218703</v>
      </c>
      <c r="AE111">
        <v>559.69087106601103</v>
      </c>
      <c r="AF111">
        <v>8.6927783920919897</v>
      </c>
      <c r="AG111">
        <v>63</v>
      </c>
      <c r="AH111">
        <v>133</v>
      </c>
    </row>
    <row r="112" spans="1:34" x14ac:dyDescent="0.25">
      <c r="A112" t="str">
        <f t="shared" si="1"/>
        <v>Ogden</v>
      </c>
      <c r="B112" t="str">
        <f>VLOOKUP(D112,areas!$A$1:$B$225,2, FALSE)</f>
        <v>Ogden - West Haven City Center</v>
      </c>
      <c r="C112">
        <v>3</v>
      </c>
      <c r="D112">
        <v>101</v>
      </c>
      <c r="E112">
        <v>8</v>
      </c>
      <c r="F112" t="s">
        <v>277</v>
      </c>
      <c r="G112">
        <v>9</v>
      </c>
      <c r="H112">
        <v>3</v>
      </c>
      <c r="I112">
        <v>71</v>
      </c>
      <c r="J112">
        <v>79.273924389175093</v>
      </c>
      <c r="K112">
        <v>13.0615420909982</v>
      </c>
      <c r="L112">
        <v>31.765682161789101</v>
      </c>
      <c r="M112">
        <v>0</v>
      </c>
      <c r="N112">
        <v>34.446700136387697</v>
      </c>
      <c r="O112">
        <v>0</v>
      </c>
      <c r="P112">
        <v>9.0418089831399993</v>
      </c>
      <c r="Q112">
        <v>132778.578853012</v>
      </c>
      <c r="R112">
        <v>2540.253324759</v>
      </c>
      <c r="S112">
        <v>0</v>
      </c>
      <c r="T112">
        <v>0</v>
      </c>
      <c r="U112">
        <v>0</v>
      </c>
      <c r="V112">
        <v>0</v>
      </c>
      <c r="W112">
        <v>461514</v>
      </c>
      <c r="X112">
        <v>857097</v>
      </c>
      <c r="Y112">
        <v>0</v>
      </c>
      <c r="Z112">
        <v>157.542734603968</v>
      </c>
      <c r="AA112">
        <v>0</v>
      </c>
      <c r="AB112">
        <v>0</v>
      </c>
      <c r="AC112">
        <v>769</v>
      </c>
      <c r="AD112">
        <v>9.4517305365099998E-3</v>
      </c>
      <c r="AE112">
        <v>2.3619816747510001</v>
      </c>
      <c r="AF112">
        <v>0</v>
      </c>
      <c r="AG112">
        <v>0</v>
      </c>
      <c r="AH112">
        <v>714</v>
      </c>
    </row>
    <row r="113" spans="1:34" x14ac:dyDescent="0.25">
      <c r="A113" t="str">
        <f t="shared" si="1"/>
        <v>Ogden</v>
      </c>
      <c r="B113" t="str">
        <f>VLOOKUP(D113,areas!$A$1:$B$225,2, FALSE)</f>
        <v>Ogden - West Ogden Center</v>
      </c>
      <c r="C113">
        <v>3</v>
      </c>
      <c r="D113">
        <v>102</v>
      </c>
      <c r="E113">
        <v>8</v>
      </c>
      <c r="F113" t="s">
        <v>277</v>
      </c>
      <c r="G113">
        <v>9</v>
      </c>
      <c r="H113">
        <v>4</v>
      </c>
      <c r="I113">
        <v>345</v>
      </c>
      <c r="J113">
        <v>111.992458779129</v>
      </c>
      <c r="K113">
        <v>19.914048093641</v>
      </c>
      <c r="L113">
        <v>50.288307119473501</v>
      </c>
      <c r="M113">
        <v>4.5029433990955896</v>
      </c>
      <c r="N113">
        <v>37.287160166919797</v>
      </c>
      <c r="O113">
        <v>6376.9266989083299</v>
      </c>
      <c r="P113">
        <v>6123.4019833556004</v>
      </c>
      <c r="Q113">
        <v>867599.20258233801</v>
      </c>
      <c r="R113">
        <v>176440.119107251</v>
      </c>
      <c r="S113">
        <v>0</v>
      </c>
      <c r="T113">
        <v>21422.032279482901</v>
      </c>
      <c r="U113">
        <v>60330</v>
      </c>
      <c r="V113">
        <v>112041</v>
      </c>
      <c r="W113">
        <v>499570</v>
      </c>
      <c r="X113">
        <v>927772</v>
      </c>
      <c r="Y113">
        <v>10.662235367408</v>
      </c>
      <c r="Z113">
        <v>1298.6715883750901</v>
      </c>
      <c r="AA113">
        <v>0</v>
      </c>
      <c r="AB113">
        <v>100</v>
      </c>
      <c r="AC113">
        <v>832</v>
      </c>
      <c r="AD113">
        <v>3.9986582184755002</v>
      </c>
      <c r="AE113">
        <v>167.447513010656</v>
      </c>
      <c r="AF113">
        <v>24.438982901126401</v>
      </c>
      <c r="AG113">
        <v>93</v>
      </c>
      <c r="AH113">
        <v>773</v>
      </c>
    </row>
    <row r="114" spans="1:34" x14ac:dyDescent="0.25">
      <c r="A114" t="str">
        <f t="shared" si="1"/>
        <v>Orem</v>
      </c>
      <c r="B114" t="str">
        <f>VLOOKUP(D114,areas!$A$1:$B$225,2, FALSE)</f>
        <v>Orem - Hillcrest</v>
      </c>
      <c r="C114">
        <v>4</v>
      </c>
      <c r="D114">
        <v>103</v>
      </c>
      <c r="E114">
        <v>8</v>
      </c>
      <c r="F114" t="s">
        <v>277</v>
      </c>
      <c r="G114">
        <v>9</v>
      </c>
      <c r="H114">
        <v>4</v>
      </c>
      <c r="I114">
        <v>1433</v>
      </c>
      <c r="J114">
        <v>125.808921277019</v>
      </c>
      <c r="K114">
        <v>10.215006450019599</v>
      </c>
      <c r="L114">
        <v>100.082367736826</v>
      </c>
      <c r="M114">
        <v>2.00808063059847</v>
      </c>
      <c r="N114">
        <v>13.5034664595749</v>
      </c>
      <c r="O114">
        <v>11642.737939886099</v>
      </c>
      <c r="P114">
        <v>20435.8417019154</v>
      </c>
      <c r="Q114">
        <v>308720.90890387102</v>
      </c>
      <c r="R114">
        <v>985127.30420630099</v>
      </c>
      <c r="S114">
        <v>0</v>
      </c>
      <c r="T114">
        <v>10819.2779952616</v>
      </c>
      <c r="U114">
        <v>26904</v>
      </c>
      <c r="V114">
        <v>49964</v>
      </c>
      <c r="W114">
        <v>180918</v>
      </c>
      <c r="X114">
        <v>335990</v>
      </c>
      <c r="Y114">
        <v>33.264965542453403</v>
      </c>
      <c r="Z114">
        <v>548.427608173115</v>
      </c>
      <c r="AA114">
        <v>0</v>
      </c>
      <c r="AB114">
        <v>44</v>
      </c>
      <c r="AC114">
        <v>301</v>
      </c>
      <c r="AD114">
        <v>15.002108215470599</v>
      </c>
      <c r="AE114">
        <v>674.15080913445695</v>
      </c>
      <c r="AF114">
        <v>7.0511445335203096</v>
      </c>
      <c r="AG114">
        <v>41</v>
      </c>
      <c r="AH114">
        <v>279</v>
      </c>
    </row>
    <row r="115" spans="1:34" x14ac:dyDescent="0.25">
      <c r="A115" t="str">
        <f t="shared" si="1"/>
        <v>Orem</v>
      </c>
      <c r="B115" t="str">
        <f>VLOOKUP(D115,areas!$A$1:$B$225,2, FALSE)</f>
        <v>Orem - Orem-800 North</v>
      </c>
      <c r="C115">
        <v>4</v>
      </c>
      <c r="D115">
        <v>104</v>
      </c>
      <c r="E115">
        <v>8</v>
      </c>
      <c r="F115" t="s">
        <v>277</v>
      </c>
      <c r="G115">
        <v>9</v>
      </c>
      <c r="H115">
        <v>4</v>
      </c>
      <c r="I115">
        <v>1227</v>
      </c>
      <c r="J115">
        <v>154.54494231982699</v>
      </c>
      <c r="K115">
        <v>5.4627202721919801</v>
      </c>
      <c r="L115">
        <v>115.72078189291599</v>
      </c>
      <c r="M115">
        <v>0.12391122211699999</v>
      </c>
      <c r="N115">
        <v>33.237528932601798</v>
      </c>
      <c r="O115">
        <v>0</v>
      </c>
      <c r="P115">
        <v>57419.2696807514</v>
      </c>
      <c r="Q115">
        <v>1470731.0709609301</v>
      </c>
      <c r="R115">
        <v>243004.55436866201</v>
      </c>
      <c r="S115">
        <v>0</v>
      </c>
      <c r="T115">
        <v>976.13145765199999</v>
      </c>
      <c r="U115">
        <v>1660</v>
      </c>
      <c r="V115">
        <v>3082</v>
      </c>
      <c r="W115">
        <v>445314</v>
      </c>
      <c r="X115">
        <v>827011</v>
      </c>
      <c r="Y115">
        <v>0</v>
      </c>
      <c r="Z115">
        <v>2661.6071618066999</v>
      </c>
      <c r="AA115">
        <v>0</v>
      </c>
      <c r="AB115">
        <v>2</v>
      </c>
      <c r="AC115">
        <v>742</v>
      </c>
      <c r="AD115">
        <v>30.0222418149703</v>
      </c>
      <c r="AE115">
        <v>530.12179095686702</v>
      </c>
      <c r="AF115">
        <v>1.0001346902199999</v>
      </c>
      <c r="AG115">
        <v>2</v>
      </c>
      <c r="AH115">
        <v>689</v>
      </c>
    </row>
    <row r="116" spans="1:34" x14ac:dyDescent="0.25">
      <c r="A116" t="str">
        <f t="shared" si="1"/>
        <v>Orem</v>
      </c>
      <c r="B116" t="str">
        <f>VLOOKUP(D116,areas!$A$1:$B$225,2, FALSE)</f>
        <v>Orem - Orem-Center Street</v>
      </c>
      <c r="C116">
        <v>4</v>
      </c>
      <c r="D116">
        <v>105</v>
      </c>
      <c r="E116">
        <v>8</v>
      </c>
      <c r="F116" t="s">
        <v>277</v>
      </c>
      <c r="G116">
        <v>9</v>
      </c>
      <c r="H116">
        <v>4</v>
      </c>
      <c r="I116">
        <v>31809</v>
      </c>
      <c r="J116">
        <v>207.27291086495899</v>
      </c>
      <c r="K116">
        <v>43.958913666014197</v>
      </c>
      <c r="L116">
        <v>135.818195427468</v>
      </c>
      <c r="M116">
        <v>0.17556976683799999</v>
      </c>
      <c r="N116">
        <v>27.320232004638399</v>
      </c>
      <c r="O116">
        <v>70328.546973293094</v>
      </c>
      <c r="P116">
        <v>85953.868577718997</v>
      </c>
      <c r="Q116">
        <v>1649598.87409647</v>
      </c>
      <c r="R116">
        <v>993835.22451422096</v>
      </c>
      <c r="S116">
        <v>0</v>
      </c>
      <c r="T116">
        <v>1582.5746114000001</v>
      </c>
      <c r="U116">
        <v>2352</v>
      </c>
      <c r="V116">
        <v>4368</v>
      </c>
      <c r="W116">
        <v>366034</v>
      </c>
      <c r="X116">
        <v>679777</v>
      </c>
      <c r="Y116">
        <v>168.24620341286001</v>
      </c>
      <c r="Z116">
        <v>3976.3009614255202</v>
      </c>
      <c r="AA116">
        <v>0</v>
      </c>
      <c r="AB116">
        <v>3</v>
      </c>
      <c r="AC116">
        <v>610</v>
      </c>
      <c r="AD116">
        <v>42.269899477762003</v>
      </c>
      <c r="AE116">
        <v>673.92589782533105</v>
      </c>
      <c r="AF116">
        <v>0.70650652294799998</v>
      </c>
      <c r="AG116">
        <v>3</v>
      </c>
      <c r="AH116">
        <v>566</v>
      </c>
    </row>
    <row r="117" spans="1:34" x14ac:dyDescent="0.25">
      <c r="A117" t="str">
        <f t="shared" si="1"/>
        <v>Orem</v>
      </c>
      <c r="B117" t="str">
        <f>VLOOKUP(D117,areas!$A$1:$B$225,2, FALSE)</f>
        <v>Orem - OREM CENTRAL CRT NC</v>
      </c>
      <c r="C117">
        <v>4</v>
      </c>
      <c r="D117">
        <v>106</v>
      </c>
      <c r="E117">
        <v>2</v>
      </c>
      <c r="F117" t="s">
        <v>275</v>
      </c>
      <c r="G117">
        <v>10</v>
      </c>
      <c r="H117">
        <v>4</v>
      </c>
      <c r="I117">
        <v>349</v>
      </c>
      <c r="J117">
        <v>128.067581899587</v>
      </c>
      <c r="K117">
        <v>49.926493544843602</v>
      </c>
      <c r="L117">
        <v>21.237086582343402</v>
      </c>
      <c r="M117">
        <v>8.6611861304650706E-2</v>
      </c>
      <c r="N117">
        <v>56.8173899110962</v>
      </c>
      <c r="O117">
        <v>267103.14138790098</v>
      </c>
      <c r="P117">
        <v>0</v>
      </c>
      <c r="Q117">
        <v>53100.463265979801</v>
      </c>
      <c r="R117">
        <v>108976.394813461</v>
      </c>
      <c r="S117">
        <v>0</v>
      </c>
      <c r="T117">
        <v>317.51761638644302</v>
      </c>
      <c r="U117">
        <v>937</v>
      </c>
      <c r="V117">
        <v>2186</v>
      </c>
      <c r="W117">
        <v>615123</v>
      </c>
      <c r="X117">
        <v>1435287</v>
      </c>
      <c r="Y117">
        <v>763.15183253631801</v>
      </c>
      <c r="Z117">
        <v>120.419437165338</v>
      </c>
      <c r="AA117">
        <v>0</v>
      </c>
      <c r="AB117">
        <v>1</v>
      </c>
      <c r="AC117">
        <v>1025</v>
      </c>
      <c r="AD117">
        <v>0</v>
      </c>
      <c r="AE117">
        <v>70.566014593548104</v>
      </c>
      <c r="AF117">
        <v>0.16477758362315201</v>
      </c>
      <c r="AG117">
        <v>1</v>
      </c>
      <c r="AH117">
        <v>1196</v>
      </c>
    </row>
    <row r="118" spans="1:34" x14ac:dyDescent="0.25">
      <c r="A118" t="str">
        <f t="shared" si="1"/>
        <v>Orem</v>
      </c>
      <c r="B118" t="str">
        <f>VLOOKUP(D118,areas!$A$1:$B$225,2, FALSE)</f>
        <v>Orem - University Center</v>
      </c>
      <c r="C118">
        <v>4</v>
      </c>
      <c r="D118">
        <v>107</v>
      </c>
      <c r="E118">
        <v>10</v>
      </c>
      <c r="F118" t="s">
        <v>278</v>
      </c>
      <c r="G118">
        <v>6</v>
      </c>
      <c r="H118">
        <v>4</v>
      </c>
      <c r="I118">
        <v>2413</v>
      </c>
      <c r="J118">
        <v>577.74361517663897</v>
      </c>
      <c r="K118">
        <v>21.008202834348399</v>
      </c>
      <c r="L118">
        <v>468.89468450802701</v>
      </c>
      <c r="M118">
        <v>3.7132964567044402</v>
      </c>
      <c r="N118">
        <v>84.127431377559702</v>
      </c>
      <c r="O118">
        <v>55509.7570740136</v>
      </c>
      <c r="P118">
        <v>0</v>
      </c>
      <c r="Q118">
        <v>6248054.4655572996</v>
      </c>
      <c r="R118">
        <v>633569.43274509697</v>
      </c>
      <c r="S118">
        <v>0</v>
      </c>
      <c r="T118">
        <v>24762.053251720001</v>
      </c>
      <c r="U118">
        <v>128395</v>
      </c>
      <c r="V118">
        <v>156927</v>
      </c>
      <c r="W118">
        <v>2908894</v>
      </c>
      <c r="X118">
        <v>3555314</v>
      </c>
      <c r="Y118">
        <v>158.59930592559499</v>
      </c>
      <c r="Z118">
        <v>14472.494196038</v>
      </c>
      <c r="AA118">
        <v>0</v>
      </c>
      <c r="AB118">
        <v>256</v>
      </c>
      <c r="AC118">
        <v>5817</v>
      </c>
      <c r="AD118">
        <v>0</v>
      </c>
      <c r="AE118">
        <v>1493.7863622893799</v>
      </c>
      <c r="AF118">
        <v>13.715778415660299</v>
      </c>
      <c r="AG118">
        <v>130</v>
      </c>
      <c r="AH118">
        <v>2962</v>
      </c>
    </row>
    <row r="119" spans="1:34" x14ac:dyDescent="0.25">
      <c r="A119" t="str">
        <f t="shared" si="1"/>
        <v>Orem</v>
      </c>
      <c r="B119" t="str">
        <f>VLOOKUP(D119,areas!$A$1:$B$225,2, FALSE)</f>
        <v>Orem - Vineyard</v>
      </c>
      <c r="C119">
        <v>4</v>
      </c>
      <c r="D119">
        <v>108</v>
      </c>
      <c r="E119">
        <v>8</v>
      </c>
      <c r="F119" t="s">
        <v>277</v>
      </c>
      <c r="G119">
        <v>9</v>
      </c>
      <c r="H119">
        <v>3</v>
      </c>
      <c r="I119">
        <v>57</v>
      </c>
      <c r="J119">
        <v>14.599112961006201</v>
      </c>
      <c r="K119">
        <v>0.14065510972799999</v>
      </c>
      <c r="L119">
        <v>5.9248602415463099</v>
      </c>
      <c r="M119">
        <v>0</v>
      </c>
      <c r="N119">
        <v>8.5335976097319097</v>
      </c>
      <c r="O119">
        <v>1919.1594543599999</v>
      </c>
      <c r="P119">
        <v>0</v>
      </c>
      <c r="Q119">
        <v>26749.695723836699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114332</v>
      </c>
      <c r="X119">
        <v>212330</v>
      </c>
      <c r="Y119">
        <v>1.9683686711399999</v>
      </c>
      <c r="Z119">
        <v>32.120933274779397</v>
      </c>
      <c r="AA119">
        <v>0</v>
      </c>
      <c r="AB119">
        <v>0</v>
      </c>
      <c r="AC119">
        <v>190</v>
      </c>
      <c r="AD119">
        <v>0</v>
      </c>
      <c r="AE119">
        <v>0</v>
      </c>
      <c r="AF119">
        <v>0</v>
      </c>
      <c r="AG119">
        <v>0</v>
      </c>
      <c r="AH119">
        <v>176</v>
      </c>
    </row>
    <row r="120" spans="1:34" x14ac:dyDescent="0.25">
      <c r="A120" t="str">
        <f t="shared" si="1"/>
        <v>Payson</v>
      </c>
      <c r="B120" t="str">
        <f>VLOOKUP(D120,areas!$A$1:$B$225,2, FALSE)</f>
        <v>Payson - Payson Main Street</v>
      </c>
      <c r="C120">
        <v>4</v>
      </c>
      <c r="D120">
        <v>111</v>
      </c>
      <c r="E120">
        <v>8</v>
      </c>
      <c r="F120" t="s">
        <v>277</v>
      </c>
      <c r="G120">
        <v>9</v>
      </c>
      <c r="H120">
        <v>4</v>
      </c>
      <c r="I120">
        <v>927</v>
      </c>
      <c r="J120">
        <v>204.37619184520901</v>
      </c>
      <c r="K120">
        <v>7.5574781402364897</v>
      </c>
      <c r="L120">
        <v>87.451579409702106</v>
      </c>
      <c r="M120">
        <v>18.225560225818199</v>
      </c>
      <c r="N120">
        <v>91.141574069452105</v>
      </c>
      <c r="O120">
        <v>64.299551657500004</v>
      </c>
      <c r="P120">
        <v>1701.0961024306</v>
      </c>
      <c r="Q120">
        <v>910186.54417618201</v>
      </c>
      <c r="R120">
        <v>332221.91431758302</v>
      </c>
      <c r="S120">
        <v>0</v>
      </c>
      <c r="T120">
        <v>82663.881473298505</v>
      </c>
      <c r="U120">
        <v>244184</v>
      </c>
      <c r="V120">
        <v>453484</v>
      </c>
      <c r="W120">
        <v>1221108</v>
      </c>
      <c r="X120">
        <v>2267772</v>
      </c>
      <c r="Y120">
        <v>0.183713004736</v>
      </c>
      <c r="Z120">
        <v>1936.7524702983701</v>
      </c>
      <c r="AA120">
        <v>0</v>
      </c>
      <c r="AB120">
        <v>406</v>
      </c>
      <c r="AC120">
        <v>2035</v>
      </c>
      <c r="AD120">
        <v>0.71836828649749995</v>
      </c>
      <c r="AE120">
        <v>162.06953296660399</v>
      </c>
      <c r="AF120">
        <v>42.020585474658603</v>
      </c>
      <c r="AG120">
        <v>377</v>
      </c>
      <c r="AH120">
        <v>1889</v>
      </c>
    </row>
    <row r="121" spans="1:34" x14ac:dyDescent="0.25">
      <c r="A121" t="str">
        <f t="shared" si="1"/>
        <v>Pleasant Grove</v>
      </c>
      <c r="B121" t="str">
        <f>VLOOKUP(D121,areas!$A$1:$B$225,2, FALSE)</f>
        <v>Pleasant Grove - Timpanogos</v>
      </c>
      <c r="C121">
        <v>4</v>
      </c>
      <c r="D121">
        <v>112</v>
      </c>
      <c r="E121">
        <v>8</v>
      </c>
      <c r="F121" t="s">
        <v>277</v>
      </c>
      <c r="G121">
        <v>9</v>
      </c>
      <c r="H121">
        <v>3</v>
      </c>
      <c r="I121">
        <v>231</v>
      </c>
      <c r="J121">
        <v>138.150078911104</v>
      </c>
      <c r="K121">
        <v>0.46434251870021498</v>
      </c>
      <c r="L121">
        <v>17.7409618183353</v>
      </c>
      <c r="M121">
        <v>0</v>
      </c>
      <c r="N121">
        <v>119.94477457406801</v>
      </c>
      <c r="O121">
        <v>0</v>
      </c>
      <c r="P121">
        <v>516.502361484429</v>
      </c>
      <c r="Q121">
        <v>413719.06432615599</v>
      </c>
      <c r="R121">
        <v>3272.0072558714301</v>
      </c>
      <c r="S121">
        <v>0</v>
      </c>
      <c r="T121">
        <v>0</v>
      </c>
      <c r="U121">
        <v>0</v>
      </c>
      <c r="V121">
        <v>0</v>
      </c>
      <c r="W121">
        <v>1607012</v>
      </c>
      <c r="X121">
        <v>2984450</v>
      </c>
      <c r="Y121">
        <v>0</v>
      </c>
      <c r="Z121">
        <v>696.58655251030996</v>
      </c>
      <c r="AA121">
        <v>0</v>
      </c>
      <c r="AB121">
        <v>0</v>
      </c>
      <c r="AC121">
        <v>2678</v>
      </c>
      <c r="AD121">
        <v>0.46281573609776799</v>
      </c>
      <c r="AE121">
        <v>2.2149659978349998</v>
      </c>
      <c r="AF121">
        <v>0</v>
      </c>
      <c r="AG121">
        <v>0</v>
      </c>
      <c r="AH121">
        <v>2487</v>
      </c>
    </row>
    <row r="122" spans="1:34" x14ac:dyDescent="0.25">
      <c r="A122" t="str">
        <f t="shared" si="1"/>
        <v>Pleasant View</v>
      </c>
      <c r="B122" t="str">
        <f>VLOOKUP(D122,areas!$A$1:$B$225,2, FALSE)</f>
        <v>Pleasant View - Harrisville US 89</v>
      </c>
      <c r="C122">
        <v>3</v>
      </c>
      <c r="D122">
        <v>113</v>
      </c>
      <c r="E122">
        <v>8</v>
      </c>
      <c r="F122" t="s">
        <v>277</v>
      </c>
      <c r="G122">
        <v>9</v>
      </c>
      <c r="H122">
        <v>3</v>
      </c>
      <c r="I122">
        <v>116</v>
      </c>
      <c r="J122">
        <v>32.132400989468799</v>
      </c>
      <c r="K122">
        <v>5.1046845491059702</v>
      </c>
      <c r="L122">
        <v>11.391191866899099</v>
      </c>
      <c r="M122">
        <v>0</v>
      </c>
      <c r="N122">
        <v>15.636524573463699</v>
      </c>
      <c r="O122">
        <v>0</v>
      </c>
      <c r="P122">
        <v>0</v>
      </c>
      <c r="Q122">
        <v>21402.4271894595</v>
      </c>
      <c r="R122">
        <v>75850.600412311906</v>
      </c>
      <c r="S122">
        <v>0</v>
      </c>
      <c r="T122">
        <v>0</v>
      </c>
      <c r="U122">
        <v>0</v>
      </c>
      <c r="V122">
        <v>0</v>
      </c>
      <c r="W122">
        <v>209497</v>
      </c>
      <c r="X122">
        <v>389065</v>
      </c>
      <c r="Y122">
        <v>0</v>
      </c>
      <c r="Z122">
        <v>32.072153683525499</v>
      </c>
      <c r="AA122">
        <v>0</v>
      </c>
      <c r="AB122">
        <v>0</v>
      </c>
      <c r="AC122">
        <v>349</v>
      </c>
      <c r="AD122">
        <v>0</v>
      </c>
      <c r="AE122">
        <v>50.374663788876497</v>
      </c>
      <c r="AF122">
        <v>0</v>
      </c>
      <c r="AG122">
        <v>0</v>
      </c>
      <c r="AH122">
        <v>324</v>
      </c>
    </row>
    <row r="123" spans="1:34" x14ac:dyDescent="0.25">
      <c r="A123" t="str">
        <f t="shared" si="1"/>
        <v>Pleasant View</v>
      </c>
      <c r="B123" t="str">
        <f>VLOOKUP(D123,areas!$A$1:$B$225,2, FALSE)</f>
        <v>Pleasant View - Pleasant View 2700 North</v>
      </c>
      <c r="C123">
        <v>3</v>
      </c>
      <c r="D123">
        <v>114</v>
      </c>
      <c r="E123">
        <v>8</v>
      </c>
      <c r="F123" t="s">
        <v>277</v>
      </c>
      <c r="G123">
        <v>9</v>
      </c>
      <c r="H123">
        <v>3</v>
      </c>
      <c r="I123">
        <v>145</v>
      </c>
      <c r="J123">
        <v>117.26875372211499</v>
      </c>
      <c r="K123">
        <v>37.229333239980001</v>
      </c>
      <c r="L123">
        <v>26.520315393109101</v>
      </c>
      <c r="M123">
        <v>0</v>
      </c>
      <c r="N123">
        <v>53.519105089026603</v>
      </c>
      <c r="O123">
        <v>0</v>
      </c>
      <c r="P123">
        <v>24633.107447940001</v>
      </c>
      <c r="Q123">
        <v>22431.195271674002</v>
      </c>
      <c r="R123">
        <v>130996.114212694</v>
      </c>
      <c r="S123">
        <v>0</v>
      </c>
      <c r="T123">
        <v>0</v>
      </c>
      <c r="U123">
        <v>0</v>
      </c>
      <c r="V123">
        <v>0</v>
      </c>
      <c r="W123">
        <v>717045</v>
      </c>
      <c r="X123">
        <v>1331655</v>
      </c>
      <c r="Y123">
        <v>0</v>
      </c>
      <c r="Z123">
        <v>28.768254921034899</v>
      </c>
      <c r="AA123">
        <v>0</v>
      </c>
      <c r="AB123">
        <v>0</v>
      </c>
      <c r="AC123">
        <v>1195</v>
      </c>
      <c r="AD123">
        <v>19.194965941404998</v>
      </c>
      <c r="AE123">
        <v>45.824682428631299</v>
      </c>
      <c r="AF123">
        <v>0</v>
      </c>
      <c r="AG123">
        <v>0</v>
      </c>
      <c r="AH123">
        <v>1109</v>
      </c>
    </row>
    <row r="124" spans="1:34" x14ac:dyDescent="0.25">
      <c r="A124" t="str">
        <f t="shared" si="1"/>
        <v>Provo</v>
      </c>
      <c r="B124" t="str">
        <f>VLOOKUP(D124,areas!$A$1:$B$225,2, FALSE)</f>
        <v>Provo - Downtown Provo</v>
      </c>
      <c r="C124">
        <v>4</v>
      </c>
      <c r="D124">
        <v>115</v>
      </c>
      <c r="E124">
        <v>3</v>
      </c>
      <c r="F124" t="s">
        <v>281</v>
      </c>
      <c r="G124">
        <v>4</v>
      </c>
      <c r="H124">
        <v>4</v>
      </c>
      <c r="I124">
        <v>1113</v>
      </c>
      <c r="J124">
        <v>109.922665137679</v>
      </c>
      <c r="K124">
        <v>0.90851776297877695</v>
      </c>
      <c r="L124">
        <v>77.155505081290499</v>
      </c>
      <c r="M124">
        <v>9.2047767252727208</v>
      </c>
      <c r="N124">
        <v>22.6538655681371</v>
      </c>
      <c r="O124">
        <v>215.71685396726599</v>
      </c>
      <c r="P124">
        <v>27.320306120600002</v>
      </c>
      <c r="Q124">
        <v>1076836.94643142</v>
      </c>
      <c r="R124">
        <v>417193.82503150997</v>
      </c>
      <c r="S124">
        <v>0</v>
      </c>
      <c r="T124">
        <v>52906.800279722302</v>
      </c>
      <c r="U124">
        <v>539884</v>
      </c>
      <c r="V124">
        <v>539884</v>
      </c>
      <c r="W124">
        <v>1328708</v>
      </c>
      <c r="X124">
        <v>1328708</v>
      </c>
      <c r="Y124">
        <v>0.22124805535130401</v>
      </c>
      <c r="Z124">
        <v>1649.7211036900301</v>
      </c>
      <c r="AA124">
        <v>0</v>
      </c>
      <c r="AB124">
        <v>1079</v>
      </c>
      <c r="AC124">
        <v>2657</v>
      </c>
      <c r="AD124">
        <v>2.23326753029E-2</v>
      </c>
      <c r="AE124">
        <v>482.86053983319999</v>
      </c>
      <c r="AF124">
        <v>36.8973002062734</v>
      </c>
      <c r="AG124">
        <v>539</v>
      </c>
      <c r="AH124">
        <v>1328</v>
      </c>
    </row>
    <row r="125" spans="1:34" x14ac:dyDescent="0.25">
      <c r="A125" t="str">
        <f t="shared" si="1"/>
        <v>Provo</v>
      </c>
      <c r="B125" t="str">
        <f>VLOOKUP(D125,areas!$A$1:$B$225,2, FALSE)</f>
        <v>Provo - Downtown Provo</v>
      </c>
      <c r="C125">
        <v>4</v>
      </c>
      <c r="D125">
        <v>115</v>
      </c>
      <c r="E125">
        <v>10</v>
      </c>
      <c r="F125" t="s">
        <v>278</v>
      </c>
      <c r="G125">
        <v>6</v>
      </c>
      <c r="H125">
        <v>4</v>
      </c>
      <c r="I125">
        <v>14505</v>
      </c>
      <c r="J125">
        <v>1282.82925197698</v>
      </c>
      <c r="K125">
        <v>291.72510271711297</v>
      </c>
      <c r="L125">
        <v>766.19706016218402</v>
      </c>
      <c r="M125">
        <v>32.839496989331799</v>
      </c>
      <c r="N125">
        <v>192.06759210835401</v>
      </c>
      <c r="O125">
        <v>4937227.6713125696</v>
      </c>
      <c r="P125">
        <v>281183.10000784002</v>
      </c>
      <c r="Q125">
        <v>12873755.2776163</v>
      </c>
      <c r="R125">
        <v>7019440.6581630502</v>
      </c>
      <c r="S125">
        <v>0</v>
      </c>
      <c r="T125">
        <v>227308.04752477899</v>
      </c>
      <c r="U125">
        <v>1135499</v>
      </c>
      <c r="V125">
        <v>1387832</v>
      </c>
      <c r="W125">
        <v>6641166</v>
      </c>
      <c r="X125">
        <v>8116980</v>
      </c>
      <c r="Y125">
        <v>9559.6456069337601</v>
      </c>
      <c r="Z125">
        <v>25320.830785794999</v>
      </c>
      <c r="AA125">
        <v>0</v>
      </c>
      <c r="AB125">
        <v>2270</v>
      </c>
      <c r="AC125">
        <v>13282</v>
      </c>
      <c r="AD125">
        <v>430.52846366560601</v>
      </c>
      <c r="AE125">
        <v>9218.0676703402405</v>
      </c>
      <c r="AF125">
        <v>146.61391066337799</v>
      </c>
      <c r="AG125">
        <v>1156</v>
      </c>
      <c r="AH125">
        <v>6764</v>
      </c>
    </row>
    <row r="126" spans="1:34" x14ac:dyDescent="0.25">
      <c r="A126" t="str">
        <f t="shared" si="1"/>
        <v>Provo</v>
      </c>
      <c r="B126" t="str">
        <f>VLOOKUP(D126,areas!$A$1:$B$225,2, FALSE)</f>
        <v>Provo - Hillcrest</v>
      </c>
      <c r="C126">
        <v>4</v>
      </c>
      <c r="D126">
        <v>116</v>
      </c>
      <c r="E126">
        <v>8</v>
      </c>
      <c r="F126" t="s">
        <v>277</v>
      </c>
      <c r="G126">
        <v>9</v>
      </c>
      <c r="H126">
        <v>4</v>
      </c>
      <c r="I126">
        <v>2755</v>
      </c>
      <c r="J126">
        <v>301.07501099067298</v>
      </c>
      <c r="K126">
        <v>22.412058566108399</v>
      </c>
      <c r="L126">
        <v>239.84969298328099</v>
      </c>
      <c r="M126">
        <v>3.2733107046180501</v>
      </c>
      <c r="N126">
        <v>35.539948736665799</v>
      </c>
      <c r="O126">
        <v>1567.5233546739501</v>
      </c>
      <c r="P126">
        <v>5806.3841841695103</v>
      </c>
      <c r="Q126">
        <v>1693856.95826677</v>
      </c>
      <c r="R126">
        <v>1878550.32083544</v>
      </c>
      <c r="S126">
        <v>0</v>
      </c>
      <c r="T126">
        <v>9379.7952512332504</v>
      </c>
      <c r="U126">
        <v>43855</v>
      </c>
      <c r="V126">
        <v>81445</v>
      </c>
      <c r="W126">
        <v>476161</v>
      </c>
      <c r="X126">
        <v>884299</v>
      </c>
      <c r="Y126">
        <v>4.41051729981056</v>
      </c>
      <c r="Z126">
        <v>3171.4199102756102</v>
      </c>
      <c r="AA126">
        <v>0</v>
      </c>
      <c r="AB126">
        <v>73</v>
      </c>
      <c r="AC126">
        <v>793</v>
      </c>
      <c r="AD126">
        <v>18.248179652305701</v>
      </c>
      <c r="AE126">
        <v>1961.3494931069499</v>
      </c>
      <c r="AF126">
        <v>5.5066728282894699</v>
      </c>
      <c r="AG126">
        <v>67</v>
      </c>
      <c r="AH126">
        <v>736</v>
      </c>
    </row>
    <row r="127" spans="1:34" x14ac:dyDescent="0.25">
      <c r="A127" t="str">
        <f t="shared" si="1"/>
        <v>Provo</v>
      </c>
      <c r="B127" t="str">
        <f>VLOOKUP(D127,areas!$A$1:$B$225,2, FALSE)</f>
        <v>Provo - PROVO CENTRAL CRT NC</v>
      </c>
      <c r="C127">
        <v>4</v>
      </c>
      <c r="D127">
        <v>117</v>
      </c>
      <c r="E127">
        <v>2</v>
      </c>
      <c r="F127" t="s">
        <v>275</v>
      </c>
      <c r="G127">
        <v>10</v>
      </c>
      <c r="H127">
        <v>4</v>
      </c>
      <c r="I127">
        <v>448</v>
      </c>
      <c r="J127">
        <v>46.845718982176699</v>
      </c>
      <c r="K127">
        <v>3.5405508006788802</v>
      </c>
      <c r="L127">
        <v>32.829182269527998</v>
      </c>
      <c r="M127">
        <v>1.90529703103163</v>
      </c>
      <c r="N127">
        <v>8.5706888809381692</v>
      </c>
      <c r="O127">
        <v>759.43488876422703</v>
      </c>
      <c r="P127">
        <v>7313.7364152976297</v>
      </c>
      <c r="Q127">
        <v>285518.898171373</v>
      </c>
      <c r="R127">
        <v>178424.29000168201</v>
      </c>
      <c r="S127">
        <v>0</v>
      </c>
      <c r="T127">
        <v>6772.1607099705898</v>
      </c>
      <c r="U127">
        <v>20627</v>
      </c>
      <c r="V127">
        <v>48129</v>
      </c>
      <c r="W127">
        <v>92788</v>
      </c>
      <c r="X127">
        <v>216505</v>
      </c>
      <c r="Y127">
        <v>0.77890757822061696</v>
      </c>
      <c r="Z127">
        <v>301.13356994222403</v>
      </c>
      <c r="AA127">
        <v>0</v>
      </c>
      <c r="AB127">
        <v>34</v>
      </c>
      <c r="AC127">
        <v>154</v>
      </c>
      <c r="AD127">
        <v>5.9785311296730503</v>
      </c>
      <c r="AE127">
        <v>228.782915607055</v>
      </c>
      <c r="AF127">
        <v>4.7913173885527804</v>
      </c>
      <c r="AG127">
        <v>40</v>
      </c>
      <c r="AH127">
        <v>180</v>
      </c>
    </row>
    <row r="128" spans="1:34" x14ac:dyDescent="0.25">
      <c r="A128" t="str">
        <f t="shared" si="1"/>
        <v>Riverdale</v>
      </c>
      <c r="B128" t="str">
        <f>VLOOKUP(D128,areas!$A$1:$B$225,2, FALSE)</f>
        <v>Riverdale - Ogden Downtown</v>
      </c>
      <c r="C128">
        <v>3</v>
      </c>
      <c r="D128">
        <v>118</v>
      </c>
      <c r="E128">
        <v>10</v>
      </c>
      <c r="F128" t="s">
        <v>278</v>
      </c>
      <c r="G128">
        <v>6</v>
      </c>
      <c r="H128">
        <v>3</v>
      </c>
      <c r="I128">
        <v>76</v>
      </c>
      <c r="J128">
        <v>92.015484220972695</v>
      </c>
      <c r="K128">
        <v>10.282233114899</v>
      </c>
      <c r="L128">
        <v>46.268341039856899</v>
      </c>
      <c r="M128">
        <v>0</v>
      </c>
      <c r="N128">
        <v>35.464910066216603</v>
      </c>
      <c r="O128">
        <v>38.9132613337</v>
      </c>
      <c r="P128">
        <v>0</v>
      </c>
      <c r="Q128">
        <v>457737.67166190699</v>
      </c>
      <c r="R128">
        <v>2005.89226263101</v>
      </c>
      <c r="S128">
        <v>0</v>
      </c>
      <c r="T128">
        <v>0</v>
      </c>
      <c r="U128">
        <v>0</v>
      </c>
      <c r="V128">
        <v>0</v>
      </c>
      <c r="W128">
        <v>1226278</v>
      </c>
      <c r="X128">
        <v>1498784</v>
      </c>
      <c r="Y128">
        <v>0.10404615329899999</v>
      </c>
      <c r="Z128">
        <v>1146.9241056230001</v>
      </c>
      <c r="AA128">
        <v>0</v>
      </c>
      <c r="AB128">
        <v>0</v>
      </c>
      <c r="AC128">
        <v>2452</v>
      </c>
      <c r="AD128">
        <v>0</v>
      </c>
      <c r="AE128">
        <v>4.0117833875629998</v>
      </c>
      <c r="AF128">
        <v>0</v>
      </c>
      <c r="AG128">
        <v>0</v>
      </c>
      <c r="AH128">
        <v>1248</v>
      </c>
    </row>
    <row r="129" spans="1:34" x14ac:dyDescent="0.25">
      <c r="A129" t="str">
        <f t="shared" si="1"/>
        <v>Riverdale</v>
      </c>
      <c r="B129" t="str">
        <f>VLOOKUP(D129,areas!$A$1:$B$225,2, FALSE)</f>
        <v>Riverdale - Riverdale City Center</v>
      </c>
      <c r="C129">
        <v>3</v>
      </c>
      <c r="D129">
        <v>119</v>
      </c>
      <c r="E129">
        <v>8</v>
      </c>
      <c r="F129" t="s">
        <v>277</v>
      </c>
      <c r="G129">
        <v>9</v>
      </c>
      <c r="H129">
        <v>4</v>
      </c>
      <c r="I129">
        <v>491</v>
      </c>
      <c r="J129">
        <v>380.82414413981297</v>
      </c>
      <c r="K129">
        <v>59.442931265851897</v>
      </c>
      <c r="L129">
        <v>235.35550802011699</v>
      </c>
      <c r="M129">
        <v>4.2092838153888996</v>
      </c>
      <c r="N129">
        <v>81.816421038454806</v>
      </c>
      <c r="O129">
        <v>4276.742548708</v>
      </c>
      <c r="P129">
        <v>14770.111323499799</v>
      </c>
      <c r="Q129">
        <v>983233.45287135395</v>
      </c>
      <c r="R129">
        <v>525781.16680241702</v>
      </c>
      <c r="S129">
        <v>0</v>
      </c>
      <c r="T129">
        <v>6737.4259129689599</v>
      </c>
      <c r="U129">
        <v>56395</v>
      </c>
      <c r="V129">
        <v>104733</v>
      </c>
      <c r="W129">
        <v>1096171</v>
      </c>
      <c r="X129">
        <v>2035746</v>
      </c>
      <c r="Y129">
        <v>12.219264424875</v>
      </c>
      <c r="Z129">
        <v>2333.64880689441</v>
      </c>
      <c r="AA129">
        <v>0</v>
      </c>
      <c r="AB129">
        <v>93</v>
      </c>
      <c r="AC129">
        <v>1826</v>
      </c>
      <c r="AD129">
        <v>9.8424409578687992</v>
      </c>
      <c r="AE129">
        <v>362.64662235425698</v>
      </c>
      <c r="AF129">
        <v>5.3658150641899196</v>
      </c>
      <c r="AG129">
        <v>87</v>
      </c>
      <c r="AH129">
        <v>1696</v>
      </c>
    </row>
    <row r="130" spans="1:34" x14ac:dyDescent="0.25">
      <c r="A130" t="str">
        <f t="shared" si="1"/>
        <v>Riverdale</v>
      </c>
      <c r="B130" t="str">
        <f>VLOOKUP(D130,areas!$A$1:$B$225,2, FALSE)</f>
        <v>Riverdale - Roy Downtown</v>
      </c>
      <c r="C130">
        <v>3</v>
      </c>
      <c r="D130">
        <v>120</v>
      </c>
      <c r="E130">
        <v>8</v>
      </c>
      <c r="F130" t="s">
        <v>277</v>
      </c>
      <c r="G130">
        <v>9</v>
      </c>
      <c r="H130">
        <v>4</v>
      </c>
      <c r="I130">
        <v>100</v>
      </c>
      <c r="J130">
        <v>149.737274532485</v>
      </c>
      <c r="K130">
        <v>40.441946031877698</v>
      </c>
      <c r="L130">
        <v>40.656716493132897</v>
      </c>
      <c r="M130">
        <v>0.88917848040299996</v>
      </c>
      <c r="N130">
        <v>67.7494335270721</v>
      </c>
      <c r="O130">
        <v>0</v>
      </c>
      <c r="P130">
        <v>2485.5120715920002</v>
      </c>
      <c r="Q130">
        <v>1268927.72845513</v>
      </c>
      <c r="R130">
        <v>17747.839503130199</v>
      </c>
      <c r="S130">
        <v>0</v>
      </c>
      <c r="T130">
        <v>1910.337396274</v>
      </c>
      <c r="U130">
        <v>11913</v>
      </c>
      <c r="V130">
        <v>22124</v>
      </c>
      <c r="W130">
        <v>907702</v>
      </c>
      <c r="X130">
        <v>1685732</v>
      </c>
      <c r="Y130">
        <v>0</v>
      </c>
      <c r="Z130">
        <v>2188.4646744816</v>
      </c>
      <c r="AA130">
        <v>0</v>
      </c>
      <c r="AB130">
        <v>19</v>
      </c>
      <c r="AC130">
        <v>1512</v>
      </c>
      <c r="AD130">
        <v>2.1584135882919999</v>
      </c>
      <c r="AE130">
        <v>11.026424184844</v>
      </c>
      <c r="AF130">
        <v>1.9993061473680001</v>
      </c>
      <c r="AG130">
        <v>18</v>
      </c>
      <c r="AH130">
        <v>1404</v>
      </c>
    </row>
    <row r="131" spans="1:34" x14ac:dyDescent="0.25">
      <c r="A131" t="str">
        <f t="shared" ref="A131:A194" si="2">LEFT(B131,FIND(" - ",B131)-1)</f>
        <v>Riverton</v>
      </c>
      <c r="B131" t="str">
        <f>VLOOKUP(D131,areas!$A$1:$B$225,2, FALSE)</f>
        <v>Riverton - Downtown Riverton</v>
      </c>
      <c r="C131">
        <v>2</v>
      </c>
      <c r="D131">
        <v>121</v>
      </c>
      <c r="E131">
        <v>8</v>
      </c>
      <c r="F131" t="s">
        <v>277</v>
      </c>
      <c r="G131">
        <v>9</v>
      </c>
      <c r="H131">
        <v>4</v>
      </c>
      <c r="I131">
        <v>541</v>
      </c>
      <c r="J131">
        <v>206.18128207572499</v>
      </c>
      <c r="K131">
        <v>15.855106477808601</v>
      </c>
      <c r="L131">
        <v>119.66393895124899</v>
      </c>
      <c r="M131">
        <v>32.296706695787002</v>
      </c>
      <c r="N131">
        <v>38.365529950879697</v>
      </c>
      <c r="O131">
        <v>361.87135391200002</v>
      </c>
      <c r="P131">
        <v>6000.3403072800002</v>
      </c>
      <c r="Q131">
        <v>801678.28011317202</v>
      </c>
      <c r="R131">
        <v>475687.48320452397</v>
      </c>
      <c r="S131">
        <v>78703.420354104994</v>
      </c>
      <c r="T131">
        <v>67801.394156537004</v>
      </c>
      <c r="U131">
        <v>432709</v>
      </c>
      <c r="V131">
        <v>803602</v>
      </c>
      <c r="W131">
        <v>514018</v>
      </c>
      <c r="X131">
        <v>954604</v>
      </c>
      <c r="Y131">
        <v>0.57167670444200003</v>
      </c>
      <c r="Z131">
        <v>1686.0292279586599</v>
      </c>
      <c r="AA131">
        <v>160.52897605637</v>
      </c>
      <c r="AB131">
        <v>721</v>
      </c>
      <c r="AC131">
        <v>856</v>
      </c>
      <c r="AD131">
        <v>4.0002268715199998</v>
      </c>
      <c r="AE131">
        <v>214.663653313167</v>
      </c>
      <c r="AF131">
        <v>40.526875127217998</v>
      </c>
      <c r="AG131">
        <v>669</v>
      </c>
      <c r="AH131">
        <v>795</v>
      </c>
    </row>
    <row r="132" spans="1:34" x14ac:dyDescent="0.25">
      <c r="A132" t="str">
        <f t="shared" si="2"/>
        <v>Riverton</v>
      </c>
      <c r="B132" t="str">
        <f>VLOOKUP(D132,areas!$A$1:$B$225,2, FALSE)</f>
        <v>Riverton - Herriman Town</v>
      </c>
      <c r="C132">
        <v>2</v>
      </c>
      <c r="D132">
        <v>122</v>
      </c>
      <c r="E132">
        <v>8</v>
      </c>
      <c r="F132" t="s">
        <v>277</v>
      </c>
      <c r="G132">
        <v>9</v>
      </c>
      <c r="H132">
        <v>3</v>
      </c>
      <c r="I132">
        <v>370</v>
      </c>
      <c r="J132">
        <v>80.487255073310806</v>
      </c>
      <c r="K132">
        <v>7.5676937171340999</v>
      </c>
      <c r="L132">
        <v>70.564362738665196</v>
      </c>
      <c r="M132">
        <v>0</v>
      </c>
      <c r="N132">
        <v>2.3551986175114501</v>
      </c>
      <c r="O132">
        <v>0</v>
      </c>
      <c r="P132">
        <v>3596.2273445999999</v>
      </c>
      <c r="Q132">
        <v>140822.93640236999</v>
      </c>
      <c r="R132">
        <v>727968.08127065003</v>
      </c>
      <c r="S132">
        <v>0</v>
      </c>
      <c r="T132">
        <v>0</v>
      </c>
      <c r="U132">
        <v>0</v>
      </c>
      <c r="V132">
        <v>0</v>
      </c>
      <c r="W132">
        <v>31554</v>
      </c>
      <c r="X132">
        <v>58600</v>
      </c>
      <c r="Y132">
        <v>0</v>
      </c>
      <c r="Z132">
        <v>380.51671114880003</v>
      </c>
      <c r="AA132">
        <v>0</v>
      </c>
      <c r="AB132">
        <v>0</v>
      </c>
      <c r="AC132">
        <v>52</v>
      </c>
      <c r="AD132">
        <v>2.0001266802300002</v>
      </c>
      <c r="AE132">
        <v>385.66443519456101</v>
      </c>
      <c r="AF132">
        <v>0</v>
      </c>
      <c r="AG132">
        <v>0</v>
      </c>
      <c r="AH132">
        <v>48</v>
      </c>
    </row>
    <row r="133" spans="1:34" x14ac:dyDescent="0.25">
      <c r="A133" t="str">
        <f t="shared" si="2"/>
        <v>Riverton</v>
      </c>
      <c r="B133" t="str">
        <f>VLOOKUP(D133,areas!$A$1:$B$225,2, FALSE)</f>
        <v>Riverton - Mountain View Village</v>
      </c>
      <c r="C133">
        <v>2</v>
      </c>
      <c r="D133">
        <v>123</v>
      </c>
      <c r="E133">
        <v>8</v>
      </c>
      <c r="F133" t="s">
        <v>277</v>
      </c>
      <c r="G133">
        <v>9</v>
      </c>
      <c r="H133">
        <v>4</v>
      </c>
      <c r="I133">
        <v>303</v>
      </c>
      <c r="J133">
        <v>484.09608635431198</v>
      </c>
      <c r="K133">
        <v>19.5989369367657</v>
      </c>
      <c r="L133">
        <v>42.921822521129599</v>
      </c>
      <c r="M133">
        <v>2.1829385595362001</v>
      </c>
      <c r="N133">
        <v>419.39238833688</v>
      </c>
      <c r="O133">
        <v>0</v>
      </c>
      <c r="P133">
        <v>0</v>
      </c>
      <c r="Q133">
        <v>176591.07531359</v>
      </c>
      <c r="R133">
        <v>215940.56975761501</v>
      </c>
      <c r="S133">
        <v>7023.4503162299998</v>
      </c>
      <c r="T133">
        <v>181.913995871</v>
      </c>
      <c r="U133">
        <v>29246</v>
      </c>
      <c r="V133">
        <v>54314</v>
      </c>
      <c r="W133">
        <v>5618992</v>
      </c>
      <c r="X133">
        <v>10435270</v>
      </c>
      <c r="Y133">
        <v>0</v>
      </c>
      <c r="Z133">
        <v>380.02401277989998</v>
      </c>
      <c r="AA133">
        <v>8.0005123978799997</v>
      </c>
      <c r="AB133">
        <v>48</v>
      </c>
      <c r="AC133">
        <v>9364</v>
      </c>
      <c r="AD133">
        <v>0</v>
      </c>
      <c r="AE133">
        <v>65.567412017902001</v>
      </c>
      <c r="AF133">
        <v>3.8273510597800001E-2</v>
      </c>
      <c r="AG133">
        <v>45</v>
      </c>
      <c r="AH133">
        <v>8696</v>
      </c>
    </row>
    <row r="134" spans="1:34" x14ac:dyDescent="0.25">
      <c r="A134" t="str">
        <f t="shared" si="2"/>
        <v>Riverton</v>
      </c>
      <c r="B134" t="str">
        <f>VLOOKUP(D134,areas!$A$1:$B$225,2, FALSE)</f>
        <v>Riverton - South Jordan Redwood Road</v>
      </c>
      <c r="C134">
        <v>2</v>
      </c>
      <c r="D134">
        <v>124</v>
      </c>
      <c r="E134">
        <v>8</v>
      </c>
      <c r="F134" t="s">
        <v>277</v>
      </c>
      <c r="G134">
        <v>9</v>
      </c>
      <c r="H134">
        <v>4</v>
      </c>
      <c r="I134">
        <v>77</v>
      </c>
      <c r="J134">
        <v>12.9960260660828</v>
      </c>
      <c r="K134">
        <v>2.8026358939566398</v>
      </c>
      <c r="L134">
        <v>6.0296562591822296</v>
      </c>
      <c r="M134">
        <v>0.63509523019699998</v>
      </c>
      <c r="N134">
        <v>3.52863868274701</v>
      </c>
      <c r="O134">
        <v>0</v>
      </c>
      <c r="P134">
        <v>0</v>
      </c>
      <c r="Q134">
        <v>15663.1310308009</v>
      </c>
      <c r="R134">
        <v>72958.739490583495</v>
      </c>
      <c r="S134">
        <v>0</v>
      </c>
      <c r="T134">
        <v>2944.1569189299998</v>
      </c>
      <c r="U134">
        <v>8508</v>
      </c>
      <c r="V134">
        <v>15800</v>
      </c>
      <c r="W134">
        <v>47276</v>
      </c>
      <c r="X134">
        <v>87798</v>
      </c>
      <c r="Y134">
        <v>0</v>
      </c>
      <c r="Z134">
        <v>31.689306487119801</v>
      </c>
      <c r="AA134">
        <v>0</v>
      </c>
      <c r="AB134">
        <v>14</v>
      </c>
      <c r="AC134">
        <v>78</v>
      </c>
      <c r="AD134">
        <v>0</v>
      </c>
      <c r="AE134">
        <v>34.370202123353401</v>
      </c>
      <c r="AF134">
        <v>1.0000533012699999</v>
      </c>
      <c r="AG134">
        <v>13</v>
      </c>
      <c r="AH134">
        <v>73</v>
      </c>
    </row>
    <row r="135" spans="1:34" x14ac:dyDescent="0.25">
      <c r="A135" t="str">
        <f t="shared" si="2"/>
        <v>Roy</v>
      </c>
      <c r="B135" t="str">
        <f>VLOOKUP(D135,areas!$A$1:$B$225,2, FALSE)</f>
        <v>Roy - Midland Drive - 3500 West</v>
      </c>
      <c r="C135">
        <v>3</v>
      </c>
      <c r="D135">
        <v>125</v>
      </c>
      <c r="E135">
        <v>8</v>
      </c>
      <c r="F135" t="s">
        <v>277</v>
      </c>
      <c r="G135">
        <v>9</v>
      </c>
      <c r="H135">
        <v>4</v>
      </c>
      <c r="I135">
        <v>489</v>
      </c>
      <c r="J135">
        <v>168.27586874516399</v>
      </c>
      <c r="K135">
        <v>21.9401626921724</v>
      </c>
      <c r="L135">
        <v>121.161260632451</v>
      </c>
      <c r="M135">
        <v>5.6089808560370003</v>
      </c>
      <c r="N135">
        <v>19.5654645645029</v>
      </c>
      <c r="O135">
        <v>48632.710411300002</v>
      </c>
      <c r="P135">
        <v>6109.9730880079996</v>
      </c>
      <c r="Q135">
        <v>209570.90331508999</v>
      </c>
      <c r="R135">
        <v>552733.66022660397</v>
      </c>
      <c r="S135">
        <v>0</v>
      </c>
      <c r="T135">
        <v>7022.8245111300002</v>
      </c>
      <c r="U135">
        <v>75148</v>
      </c>
      <c r="V135">
        <v>139560</v>
      </c>
      <c r="W135">
        <v>262136</v>
      </c>
      <c r="X135">
        <v>486824</v>
      </c>
      <c r="Y135">
        <v>138.950601175</v>
      </c>
      <c r="Z135">
        <v>418.26751778463</v>
      </c>
      <c r="AA135">
        <v>0</v>
      </c>
      <c r="AB135">
        <v>125</v>
      </c>
      <c r="AC135">
        <v>436</v>
      </c>
      <c r="AD135">
        <v>3.6479132279825</v>
      </c>
      <c r="AE135">
        <v>381.41833990670301</v>
      </c>
      <c r="AF135">
        <v>3.8648156502640001</v>
      </c>
      <c r="AG135">
        <v>116</v>
      </c>
      <c r="AH135">
        <v>405</v>
      </c>
    </row>
    <row r="136" spans="1:34" x14ac:dyDescent="0.25">
      <c r="A136" t="str">
        <f t="shared" si="2"/>
        <v>Roy</v>
      </c>
      <c r="B136" t="str">
        <f>VLOOKUP(D136,areas!$A$1:$B$225,2, FALSE)</f>
        <v>Roy - Roy 1900 West</v>
      </c>
      <c r="C136">
        <v>3</v>
      </c>
      <c r="D136">
        <v>126</v>
      </c>
      <c r="E136">
        <v>8</v>
      </c>
      <c r="F136" t="s">
        <v>277</v>
      </c>
      <c r="G136">
        <v>9</v>
      </c>
      <c r="H136">
        <v>4</v>
      </c>
      <c r="I136">
        <v>135</v>
      </c>
      <c r="J136">
        <v>23.7759455982244</v>
      </c>
      <c r="K136">
        <v>8.5584233166507406</v>
      </c>
      <c r="L136">
        <v>12.9583542945192</v>
      </c>
      <c r="M136">
        <v>0.33284550664700002</v>
      </c>
      <c r="N136">
        <v>1.9263224804074499</v>
      </c>
      <c r="O136">
        <v>20098.565462319999</v>
      </c>
      <c r="P136">
        <v>7763.7563563399999</v>
      </c>
      <c r="Q136">
        <v>161400.56973860401</v>
      </c>
      <c r="R136">
        <v>82709.485722582904</v>
      </c>
      <c r="S136">
        <v>0</v>
      </c>
      <c r="T136">
        <v>927.67358116800006</v>
      </c>
      <c r="U136">
        <v>4459</v>
      </c>
      <c r="V136">
        <v>8281</v>
      </c>
      <c r="W136">
        <v>25808</v>
      </c>
      <c r="X136">
        <v>47929</v>
      </c>
      <c r="Y136">
        <v>23.64995704355</v>
      </c>
      <c r="Z136">
        <v>397.91361945029797</v>
      </c>
      <c r="AA136">
        <v>0</v>
      </c>
      <c r="AB136">
        <v>7</v>
      </c>
      <c r="AC136">
        <v>43</v>
      </c>
      <c r="AD136">
        <v>18.4819438462</v>
      </c>
      <c r="AE136">
        <v>81.855784323584601</v>
      </c>
      <c r="AF136">
        <v>0.99964825556900005</v>
      </c>
      <c r="AG136">
        <v>6</v>
      </c>
      <c r="AH136">
        <v>39</v>
      </c>
    </row>
    <row r="137" spans="1:34" x14ac:dyDescent="0.25">
      <c r="A137" t="str">
        <f t="shared" si="2"/>
        <v>Roy</v>
      </c>
      <c r="B137" t="str">
        <f>VLOOKUP(D137,areas!$A$1:$B$225,2, FALSE)</f>
        <v>Roy - ROY CRT NC</v>
      </c>
      <c r="C137">
        <v>3</v>
      </c>
      <c r="D137">
        <v>127</v>
      </c>
      <c r="E137">
        <v>2</v>
      </c>
      <c r="F137" t="s">
        <v>275</v>
      </c>
      <c r="G137">
        <v>10</v>
      </c>
      <c r="H137">
        <v>3</v>
      </c>
      <c r="I137">
        <v>457</v>
      </c>
      <c r="J137">
        <v>144.98737750630701</v>
      </c>
      <c r="K137">
        <v>18.046678503554698</v>
      </c>
      <c r="L137">
        <v>97.904085586404506</v>
      </c>
      <c r="M137">
        <v>0</v>
      </c>
      <c r="N137">
        <v>29.036613416347699</v>
      </c>
      <c r="O137">
        <v>0</v>
      </c>
      <c r="P137">
        <v>0</v>
      </c>
      <c r="Q137">
        <v>42353.865160661997</v>
      </c>
      <c r="R137">
        <v>675948.535018689</v>
      </c>
      <c r="S137">
        <v>0</v>
      </c>
      <c r="T137">
        <v>0</v>
      </c>
      <c r="U137">
        <v>0</v>
      </c>
      <c r="V137">
        <v>0</v>
      </c>
      <c r="W137">
        <v>314359</v>
      </c>
      <c r="X137">
        <v>733504</v>
      </c>
      <c r="Y137">
        <v>0</v>
      </c>
      <c r="Z137">
        <v>62.977472275701999</v>
      </c>
      <c r="AA137">
        <v>0</v>
      </c>
      <c r="AB137">
        <v>0</v>
      </c>
      <c r="AC137">
        <v>523</v>
      </c>
      <c r="AD137">
        <v>0</v>
      </c>
      <c r="AE137">
        <v>562.33756236705403</v>
      </c>
      <c r="AF137">
        <v>0</v>
      </c>
      <c r="AG137">
        <v>0</v>
      </c>
      <c r="AH137">
        <v>611</v>
      </c>
    </row>
    <row r="138" spans="1:34" x14ac:dyDescent="0.25">
      <c r="A138" t="str">
        <f t="shared" si="2"/>
        <v>Roy</v>
      </c>
      <c r="B138" t="str">
        <f>VLOOKUP(D138,areas!$A$1:$B$225,2, FALSE)</f>
        <v>Roy - Roy Downtown</v>
      </c>
      <c r="C138">
        <v>3</v>
      </c>
      <c r="D138">
        <v>128</v>
      </c>
      <c r="E138">
        <v>8</v>
      </c>
      <c r="F138" t="s">
        <v>277</v>
      </c>
      <c r="G138">
        <v>9</v>
      </c>
      <c r="H138">
        <v>4</v>
      </c>
      <c r="I138">
        <v>488</v>
      </c>
      <c r="J138">
        <v>182.050438258545</v>
      </c>
      <c r="K138">
        <v>53.023763964446303</v>
      </c>
      <c r="L138">
        <v>117.946709516414</v>
      </c>
      <c r="M138">
        <v>0.22217804742399999</v>
      </c>
      <c r="N138">
        <v>10.8577867302608</v>
      </c>
      <c r="O138">
        <v>77492.364669300005</v>
      </c>
      <c r="P138">
        <v>19653.198278469001</v>
      </c>
      <c r="Q138">
        <v>788066.20163839799</v>
      </c>
      <c r="R138">
        <v>756041.738830316</v>
      </c>
      <c r="S138">
        <v>0</v>
      </c>
      <c r="T138">
        <v>981.65926725300005</v>
      </c>
      <c r="U138">
        <v>2976</v>
      </c>
      <c r="V138">
        <v>5526</v>
      </c>
      <c r="W138">
        <v>145471</v>
      </c>
      <c r="X138">
        <v>270160</v>
      </c>
      <c r="Y138">
        <v>79.479348378699996</v>
      </c>
      <c r="Z138">
        <v>1706.5781705270299</v>
      </c>
      <c r="AA138">
        <v>0</v>
      </c>
      <c r="AB138">
        <v>4</v>
      </c>
      <c r="AC138">
        <v>242</v>
      </c>
      <c r="AD138">
        <v>8.26995954557799</v>
      </c>
      <c r="AE138">
        <v>398.67307123229801</v>
      </c>
      <c r="AF138">
        <v>0.99965302164299996</v>
      </c>
      <c r="AG138">
        <v>4</v>
      </c>
      <c r="AH138">
        <v>225</v>
      </c>
    </row>
    <row r="139" spans="1:34" x14ac:dyDescent="0.25">
      <c r="A139" t="str">
        <f t="shared" si="2"/>
        <v>Roy</v>
      </c>
      <c r="B139" t="str">
        <f>VLOOKUP(D139,areas!$A$1:$B$225,2, FALSE)</f>
        <v>Roy - Sunset SR 126</v>
      </c>
      <c r="C139">
        <v>1</v>
      </c>
      <c r="D139">
        <v>129</v>
      </c>
      <c r="E139">
        <v>8</v>
      </c>
      <c r="F139" t="s">
        <v>277</v>
      </c>
      <c r="G139">
        <v>9</v>
      </c>
      <c r="H139">
        <v>1</v>
      </c>
      <c r="I139">
        <v>10</v>
      </c>
      <c r="J139">
        <v>1.94277518937862</v>
      </c>
      <c r="K139">
        <v>1.94277518937862</v>
      </c>
      <c r="L139">
        <v>0</v>
      </c>
      <c r="M139">
        <v>0</v>
      </c>
      <c r="N139">
        <v>0</v>
      </c>
      <c r="O139">
        <v>980.51681122731998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1.8903879349367301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25">
      <c r="A140" t="str">
        <f t="shared" si="2"/>
        <v>Roy</v>
      </c>
      <c r="B140" t="str">
        <f>VLOOKUP(D140,areas!$A$1:$B$225,2, FALSE)</f>
        <v>Roy - Sunset SR 126</v>
      </c>
      <c r="C140">
        <v>3</v>
      </c>
      <c r="D140">
        <v>129</v>
      </c>
      <c r="E140">
        <v>8</v>
      </c>
      <c r="F140" t="s">
        <v>277</v>
      </c>
      <c r="G140">
        <v>9</v>
      </c>
      <c r="H140">
        <v>3</v>
      </c>
      <c r="I140">
        <v>108</v>
      </c>
      <c r="J140">
        <v>43.143939726377802</v>
      </c>
      <c r="K140">
        <v>5.6158805691728997</v>
      </c>
      <c r="L140">
        <v>34.300889168104298</v>
      </c>
      <c r="M140">
        <v>0</v>
      </c>
      <c r="N140">
        <v>3.2271699891005801</v>
      </c>
      <c r="O140">
        <v>15505.645415110001</v>
      </c>
      <c r="P140">
        <v>0</v>
      </c>
      <c r="Q140">
        <v>313244.78774666699</v>
      </c>
      <c r="R140">
        <v>14125.358642416</v>
      </c>
      <c r="S140">
        <v>0</v>
      </c>
      <c r="T140">
        <v>0</v>
      </c>
      <c r="U140">
        <v>0</v>
      </c>
      <c r="V140">
        <v>0</v>
      </c>
      <c r="W140">
        <v>43237</v>
      </c>
      <c r="X140">
        <v>80297</v>
      </c>
      <c r="Y140">
        <v>29.524787481779999</v>
      </c>
      <c r="Z140">
        <v>580.12287124085401</v>
      </c>
      <c r="AA140">
        <v>0</v>
      </c>
      <c r="AB140">
        <v>0</v>
      </c>
      <c r="AC140">
        <v>72</v>
      </c>
      <c r="AD140">
        <v>0</v>
      </c>
      <c r="AE140">
        <v>11.3322537108407</v>
      </c>
      <c r="AF140">
        <v>0</v>
      </c>
      <c r="AG140">
        <v>0</v>
      </c>
      <c r="AH140">
        <v>66</v>
      </c>
    </row>
    <row r="141" spans="1:34" x14ac:dyDescent="0.25">
      <c r="A141" t="str">
        <f t="shared" si="2"/>
        <v>Roy</v>
      </c>
      <c r="B141" t="str">
        <f>VLOOKUP(D141,areas!$A$1:$B$225,2, FALSE)</f>
        <v>Roy - West Haven 4000 South</v>
      </c>
      <c r="C141">
        <v>3</v>
      </c>
      <c r="D141">
        <v>130</v>
      </c>
      <c r="E141">
        <v>0</v>
      </c>
      <c r="F141" t="s">
        <v>276</v>
      </c>
      <c r="G141">
        <v>7</v>
      </c>
      <c r="H141">
        <v>2</v>
      </c>
      <c r="I141">
        <v>8</v>
      </c>
      <c r="J141">
        <v>0.45766349205869999</v>
      </c>
      <c r="K141">
        <v>6.2038025180100001E-2</v>
      </c>
      <c r="L141">
        <v>0.39562546687860001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2475.3484414180998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1.6841950207241001</v>
      </c>
      <c r="AF141">
        <v>0</v>
      </c>
      <c r="AG141">
        <v>0</v>
      </c>
      <c r="AH141">
        <v>0</v>
      </c>
    </row>
    <row r="142" spans="1:34" x14ac:dyDescent="0.25">
      <c r="A142" t="str">
        <f t="shared" si="2"/>
        <v>Roy</v>
      </c>
      <c r="B142" t="str">
        <f>VLOOKUP(D142,areas!$A$1:$B$225,2, FALSE)</f>
        <v>Roy - West Haven 4000 South</v>
      </c>
      <c r="C142">
        <v>3</v>
      </c>
      <c r="D142">
        <v>130</v>
      </c>
      <c r="E142">
        <v>8</v>
      </c>
      <c r="F142" t="s">
        <v>277</v>
      </c>
      <c r="G142">
        <v>9</v>
      </c>
      <c r="H142">
        <v>3</v>
      </c>
      <c r="I142">
        <v>47</v>
      </c>
      <c r="J142">
        <v>20.820742084046699</v>
      </c>
      <c r="K142">
        <v>2.4445802149667002</v>
      </c>
      <c r="L142">
        <v>8.4096432132941406</v>
      </c>
      <c r="M142">
        <v>0</v>
      </c>
      <c r="N142">
        <v>9.9665186557858707</v>
      </c>
      <c r="O142">
        <v>0</v>
      </c>
      <c r="P142">
        <v>0</v>
      </c>
      <c r="Q142">
        <v>63588.61149363</v>
      </c>
      <c r="R142">
        <v>20391.4010245461</v>
      </c>
      <c r="S142">
        <v>0</v>
      </c>
      <c r="T142">
        <v>0</v>
      </c>
      <c r="U142">
        <v>0</v>
      </c>
      <c r="V142">
        <v>0</v>
      </c>
      <c r="W142">
        <v>133530</v>
      </c>
      <c r="X142">
        <v>247984</v>
      </c>
      <c r="Y142">
        <v>0</v>
      </c>
      <c r="Z142">
        <v>148.152441072366</v>
      </c>
      <c r="AA142">
        <v>0</v>
      </c>
      <c r="AB142">
        <v>0</v>
      </c>
      <c r="AC142">
        <v>222</v>
      </c>
      <c r="AD142">
        <v>0</v>
      </c>
      <c r="AE142">
        <v>14.198340314485399</v>
      </c>
      <c r="AF142">
        <v>0</v>
      </c>
      <c r="AG142">
        <v>0</v>
      </c>
      <c r="AH142">
        <v>206</v>
      </c>
    </row>
    <row r="143" spans="1:34" x14ac:dyDescent="0.25">
      <c r="A143" t="str">
        <f t="shared" si="2"/>
        <v>Roy</v>
      </c>
      <c r="B143" t="str">
        <f>VLOOKUP(D143,areas!$A$1:$B$225,2, FALSE)</f>
        <v>Roy - West Haven Midland Drive</v>
      </c>
      <c r="C143">
        <v>3</v>
      </c>
      <c r="D143">
        <v>131</v>
      </c>
      <c r="E143">
        <v>0</v>
      </c>
      <c r="F143" t="s">
        <v>276</v>
      </c>
      <c r="G143">
        <v>7</v>
      </c>
      <c r="H143">
        <v>3</v>
      </c>
      <c r="I143">
        <v>58</v>
      </c>
      <c r="J143">
        <v>7.3613329867855004</v>
      </c>
      <c r="K143">
        <v>8.2445183214600003E-3</v>
      </c>
      <c r="L143">
        <v>7.3459800379948099</v>
      </c>
      <c r="M143">
        <v>0</v>
      </c>
      <c r="N143">
        <v>7.1084304692300001E-3</v>
      </c>
      <c r="O143">
        <v>0</v>
      </c>
      <c r="P143">
        <v>0</v>
      </c>
      <c r="Q143">
        <v>0</v>
      </c>
      <c r="R143">
        <v>70157.7257236882</v>
      </c>
      <c r="S143">
        <v>0</v>
      </c>
      <c r="T143">
        <v>0</v>
      </c>
      <c r="U143">
        <v>0</v>
      </c>
      <c r="V143">
        <v>0</v>
      </c>
      <c r="W143">
        <v>218</v>
      </c>
      <c r="X143">
        <v>326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74.576458562240205</v>
      </c>
      <c r="AF143">
        <v>0</v>
      </c>
      <c r="AG143">
        <v>0</v>
      </c>
      <c r="AH143">
        <v>0</v>
      </c>
    </row>
    <row r="144" spans="1:34" x14ac:dyDescent="0.25">
      <c r="A144" t="str">
        <f t="shared" si="2"/>
        <v>Roy</v>
      </c>
      <c r="B144" t="str">
        <f>VLOOKUP(D144,areas!$A$1:$B$225,2, FALSE)</f>
        <v>Roy - West Haven Midland Drive</v>
      </c>
      <c r="C144">
        <v>3</v>
      </c>
      <c r="D144">
        <v>131</v>
      </c>
      <c r="E144">
        <v>8</v>
      </c>
      <c r="F144" t="s">
        <v>277</v>
      </c>
      <c r="G144">
        <v>9</v>
      </c>
      <c r="H144">
        <v>3</v>
      </c>
      <c r="I144">
        <v>69</v>
      </c>
      <c r="J144">
        <v>34.674671622846702</v>
      </c>
      <c r="K144">
        <v>4.2188489016331501E-2</v>
      </c>
      <c r="L144">
        <v>31.003065722269302</v>
      </c>
      <c r="M144">
        <v>0</v>
      </c>
      <c r="N144">
        <v>3.6294174115611</v>
      </c>
      <c r="O144">
        <v>0</v>
      </c>
      <c r="P144">
        <v>11.426666576800001</v>
      </c>
      <c r="Q144">
        <v>754.27712125306596</v>
      </c>
      <c r="R144">
        <v>172291.53807564499</v>
      </c>
      <c r="S144">
        <v>0</v>
      </c>
      <c r="T144">
        <v>0</v>
      </c>
      <c r="U144">
        <v>0</v>
      </c>
      <c r="V144">
        <v>0</v>
      </c>
      <c r="W144">
        <v>48626</v>
      </c>
      <c r="X144">
        <v>90305</v>
      </c>
      <c r="Y144">
        <v>0</v>
      </c>
      <c r="Z144">
        <v>2.01637509852269</v>
      </c>
      <c r="AA144">
        <v>0</v>
      </c>
      <c r="AB144">
        <v>0</v>
      </c>
      <c r="AC144">
        <v>81</v>
      </c>
      <c r="AD144">
        <v>5.1868663535000002E-3</v>
      </c>
      <c r="AE144">
        <v>150.06876336548299</v>
      </c>
      <c r="AF144">
        <v>0</v>
      </c>
      <c r="AG144">
        <v>0</v>
      </c>
      <c r="AH144">
        <v>75</v>
      </c>
    </row>
    <row r="145" spans="1:34" x14ac:dyDescent="0.25">
      <c r="A145" t="str">
        <f t="shared" si="2"/>
        <v>Roy</v>
      </c>
      <c r="B145" t="str">
        <f>VLOOKUP(D145,areas!$A$1:$B$225,2, FALSE)</f>
        <v>Roy - West Roy Town Center</v>
      </c>
      <c r="C145">
        <v>3</v>
      </c>
      <c r="D145">
        <v>132</v>
      </c>
      <c r="E145">
        <v>8</v>
      </c>
      <c r="F145" t="s">
        <v>277</v>
      </c>
      <c r="G145">
        <v>9</v>
      </c>
      <c r="H145">
        <v>4</v>
      </c>
      <c r="I145">
        <v>368</v>
      </c>
      <c r="J145">
        <v>150.075005240509</v>
      </c>
      <c r="K145">
        <v>6.8505855533929996</v>
      </c>
      <c r="L145">
        <v>138.18533355376101</v>
      </c>
      <c r="M145">
        <v>0.63363688430499998</v>
      </c>
      <c r="N145">
        <v>4.4054492490499602</v>
      </c>
      <c r="O145">
        <v>1399.5309511400001</v>
      </c>
      <c r="P145">
        <v>4857.25806199</v>
      </c>
      <c r="Q145">
        <v>258069.64372992201</v>
      </c>
      <c r="R145">
        <v>446930.514752649</v>
      </c>
      <c r="S145">
        <v>0</v>
      </c>
      <c r="T145">
        <v>1730.4205085670001</v>
      </c>
      <c r="U145">
        <v>8489</v>
      </c>
      <c r="V145">
        <v>15765</v>
      </c>
      <c r="W145">
        <v>59023</v>
      </c>
      <c r="X145">
        <v>109614</v>
      </c>
      <c r="Y145">
        <v>3.9986598603900001</v>
      </c>
      <c r="Z145">
        <v>560.17025392391895</v>
      </c>
      <c r="AA145">
        <v>0</v>
      </c>
      <c r="AB145">
        <v>14</v>
      </c>
      <c r="AC145">
        <v>98</v>
      </c>
      <c r="AD145">
        <v>3.824167419583</v>
      </c>
      <c r="AE145">
        <v>274.06678409073402</v>
      </c>
      <c r="AF145">
        <v>1.9993293468060001</v>
      </c>
      <c r="AG145">
        <v>13</v>
      </c>
      <c r="AH145">
        <v>91</v>
      </c>
    </row>
    <row r="146" spans="1:34" x14ac:dyDescent="0.25">
      <c r="A146" t="str">
        <f t="shared" si="2"/>
        <v>Salt Lake City</v>
      </c>
      <c r="B146" t="str">
        <f>VLOOKUP(D146,areas!$A$1:$B$225,2, FALSE)</f>
        <v>Salt Lake City - 1940 W NORTH TEMPLE LRT NC</v>
      </c>
      <c r="C146">
        <v>2</v>
      </c>
      <c r="D146">
        <v>133</v>
      </c>
      <c r="E146">
        <v>6</v>
      </c>
      <c r="F146" t="s">
        <v>279</v>
      </c>
      <c r="G146">
        <v>11</v>
      </c>
      <c r="H146">
        <v>4</v>
      </c>
      <c r="I146">
        <v>97</v>
      </c>
      <c r="J146">
        <v>89.135965451324907</v>
      </c>
      <c r="K146">
        <v>4.0788512028993997</v>
      </c>
      <c r="L146">
        <v>52.154064554511997</v>
      </c>
      <c r="M146">
        <v>0.94985984658</v>
      </c>
      <c r="N146">
        <v>31.953189847333402</v>
      </c>
      <c r="O146">
        <v>0</v>
      </c>
      <c r="P146">
        <v>0</v>
      </c>
      <c r="Q146">
        <v>885865.46157136001</v>
      </c>
      <c r="R146">
        <v>143491.482547822</v>
      </c>
      <c r="S146">
        <v>11699.24850442</v>
      </c>
      <c r="T146">
        <v>0</v>
      </c>
      <c r="U146">
        <v>10283</v>
      </c>
      <c r="V146">
        <v>23993</v>
      </c>
      <c r="W146">
        <v>345935</v>
      </c>
      <c r="X146">
        <v>807181</v>
      </c>
      <c r="Y146">
        <v>0</v>
      </c>
      <c r="Z146">
        <v>2189.99331519507</v>
      </c>
      <c r="AA146">
        <v>11.9992292353</v>
      </c>
      <c r="AB146">
        <v>17</v>
      </c>
      <c r="AC146">
        <v>576</v>
      </c>
      <c r="AD146">
        <v>0</v>
      </c>
      <c r="AE146">
        <v>427.69475660874099</v>
      </c>
      <c r="AF146">
        <v>0</v>
      </c>
      <c r="AG146">
        <v>19</v>
      </c>
      <c r="AH146">
        <v>672</v>
      </c>
    </row>
    <row r="147" spans="1:34" x14ac:dyDescent="0.25">
      <c r="A147" t="str">
        <f t="shared" si="2"/>
        <v>Salt Lake City</v>
      </c>
      <c r="B147" t="str">
        <f>VLOOKUP(D147,areas!$A$1:$B$225,2, FALSE)</f>
        <v>Salt Lake City - 900 SOUTH LRT NC</v>
      </c>
      <c r="C147">
        <v>2</v>
      </c>
      <c r="D147">
        <v>134</v>
      </c>
      <c r="E147">
        <v>6</v>
      </c>
      <c r="F147" t="s">
        <v>279</v>
      </c>
      <c r="G147">
        <v>11</v>
      </c>
      <c r="H147">
        <v>4</v>
      </c>
      <c r="I147">
        <v>313</v>
      </c>
      <c r="J147">
        <v>57.653794174656703</v>
      </c>
      <c r="K147">
        <v>10.948326924985199</v>
      </c>
      <c r="L147">
        <v>32.7016949569107</v>
      </c>
      <c r="M147">
        <v>4.8926382064038103</v>
      </c>
      <c r="N147">
        <v>9.1111340863568806</v>
      </c>
      <c r="O147">
        <v>223.62846874300001</v>
      </c>
      <c r="P147">
        <v>0</v>
      </c>
      <c r="Q147">
        <v>379994.189064443</v>
      </c>
      <c r="R147">
        <v>758623.45902520197</v>
      </c>
      <c r="S147">
        <v>49400.379369741502</v>
      </c>
      <c r="T147">
        <v>5619.7809091089903</v>
      </c>
      <c r="U147">
        <v>52969</v>
      </c>
      <c r="V147">
        <v>123594</v>
      </c>
      <c r="W147">
        <v>98640</v>
      </c>
      <c r="X147">
        <v>230160</v>
      </c>
      <c r="Y147">
        <v>0.35328352092100002</v>
      </c>
      <c r="Z147">
        <v>674.343844271541</v>
      </c>
      <c r="AA147">
        <v>73.913902382191296</v>
      </c>
      <c r="AB147">
        <v>88</v>
      </c>
      <c r="AC147">
        <v>164</v>
      </c>
      <c r="AD147">
        <v>0</v>
      </c>
      <c r="AE147">
        <v>362.47232922713999</v>
      </c>
      <c r="AF147">
        <v>4.0989753300610001</v>
      </c>
      <c r="AG147">
        <v>102</v>
      </c>
      <c r="AH147">
        <v>191</v>
      </c>
    </row>
    <row r="148" spans="1:34" x14ac:dyDescent="0.25">
      <c r="A148" t="str">
        <f t="shared" si="2"/>
        <v>Salt Lake City</v>
      </c>
      <c r="B148" t="str">
        <f>VLOOKUP(D148,areas!$A$1:$B$225,2, FALSE)</f>
        <v>Salt Lake City - AIRPORT LRT NC</v>
      </c>
      <c r="C148">
        <v>2</v>
      </c>
      <c r="D148">
        <v>135</v>
      </c>
      <c r="E148">
        <v>6</v>
      </c>
      <c r="F148" t="s">
        <v>279</v>
      </c>
      <c r="G148">
        <v>11</v>
      </c>
      <c r="H148">
        <v>1</v>
      </c>
      <c r="I148">
        <v>22</v>
      </c>
      <c r="J148">
        <v>95.538970101023295</v>
      </c>
      <c r="K148">
        <v>95.538970101023295</v>
      </c>
      <c r="L148">
        <v>0</v>
      </c>
      <c r="M148">
        <v>0</v>
      </c>
      <c r="N148">
        <v>0</v>
      </c>
      <c r="O148">
        <v>3600968.6945697102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4250.3622713211098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 x14ac:dyDescent="0.25">
      <c r="A149" t="str">
        <f t="shared" si="2"/>
        <v>Salt Lake City</v>
      </c>
      <c r="B149" t="str">
        <f>VLOOKUP(D149,areas!$A$1:$B$225,2, FALSE)</f>
        <v>Salt Lake City - Ballpark</v>
      </c>
      <c r="C149">
        <v>2</v>
      </c>
      <c r="D149">
        <v>136</v>
      </c>
      <c r="E149">
        <v>4</v>
      </c>
      <c r="F149" t="s">
        <v>280</v>
      </c>
      <c r="G149">
        <v>8</v>
      </c>
      <c r="H149">
        <v>4</v>
      </c>
      <c r="I149">
        <v>146</v>
      </c>
      <c r="J149">
        <v>48.241831795053699</v>
      </c>
      <c r="K149">
        <v>18.117795049942199</v>
      </c>
      <c r="L149">
        <v>14.9894963672375</v>
      </c>
      <c r="M149">
        <v>6.9701684804362003</v>
      </c>
      <c r="N149">
        <v>8.1643718974377002</v>
      </c>
      <c r="O149">
        <v>3489.3743465349999</v>
      </c>
      <c r="P149">
        <v>0</v>
      </c>
      <c r="Q149">
        <v>115750.923569409</v>
      </c>
      <c r="R149">
        <v>83218.919622015994</v>
      </c>
      <c r="S149">
        <v>109700.17605162</v>
      </c>
      <c r="T149">
        <v>12336.238784645</v>
      </c>
      <c r="U149">
        <v>213841</v>
      </c>
      <c r="V149">
        <v>320761</v>
      </c>
      <c r="W149">
        <v>250478</v>
      </c>
      <c r="X149">
        <v>375716</v>
      </c>
      <c r="Y149">
        <v>5.8011020692840001</v>
      </c>
      <c r="Z149">
        <v>192.14451285598199</v>
      </c>
      <c r="AA149">
        <v>254.72165167633</v>
      </c>
      <c r="AB149">
        <v>356</v>
      </c>
      <c r="AC149">
        <v>417</v>
      </c>
      <c r="AD149">
        <v>0</v>
      </c>
      <c r="AE149">
        <v>71.892912128285005</v>
      </c>
      <c r="AF149">
        <v>12.832185371608</v>
      </c>
      <c r="AG149">
        <v>267</v>
      </c>
      <c r="AH149">
        <v>313</v>
      </c>
    </row>
    <row r="150" spans="1:34" x14ac:dyDescent="0.25">
      <c r="A150" t="str">
        <f t="shared" si="2"/>
        <v>Salt Lake City</v>
      </c>
      <c r="B150" t="str">
        <f>VLOOKUP(D150,areas!$A$1:$B$225,2, FALSE)</f>
        <v>Salt Lake City - Ballpark</v>
      </c>
      <c r="C150">
        <v>2</v>
      </c>
      <c r="D150">
        <v>136</v>
      </c>
      <c r="E150">
        <v>8</v>
      </c>
      <c r="F150" t="s">
        <v>277</v>
      </c>
      <c r="G150">
        <v>9</v>
      </c>
      <c r="H150">
        <v>4</v>
      </c>
      <c r="I150">
        <v>46</v>
      </c>
      <c r="J150">
        <v>8.6685856574905493</v>
      </c>
      <c r="K150">
        <v>6.7924754642584997</v>
      </c>
      <c r="L150">
        <v>1.0942133442390001</v>
      </c>
      <c r="M150">
        <v>0.54502865998460004</v>
      </c>
      <c r="N150">
        <v>0.23686818900845</v>
      </c>
      <c r="O150">
        <v>79146.574388387002</v>
      </c>
      <c r="P150">
        <v>0</v>
      </c>
      <c r="Q150">
        <v>14052.6661825759</v>
      </c>
      <c r="R150">
        <v>0</v>
      </c>
      <c r="S150">
        <v>3397.4703588729999</v>
      </c>
      <c r="T150">
        <v>0</v>
      </c>
      <c r="U150">
        <v>7302</v>
      </c>
      <c r="V150">
        <v>13560</v>
      </c>
      <c r="W150">
        <v>3173</v>
      </c>
      <c r="X150">
        <v>5892</v>
      </c>
      <c r="Y150">
        <v>125.192476177274</v>
      </c>
      <c r="Z150">
        <v>23.018389911290001</v>
      </c>
      <c r="AA150">
        <v>5.8156383415180004</v>
      </c>
      <c r="AB150">
        <v>12</v>
      </c>
      <c r="AC150">
        <v>5</v>
      </c>
      <c r="AD150">
        <v>0</v>
      </c>
      <c r="AE150">
        <v>0</v>
      </c>
      <c r="AF150">
        <v>0</v>
      </c>
      <c r="AG150">
        <v>11</v>
      </c>
      <c r="AH150">
        <v>4</v>
      </c>
    </row>
    <row r="151" spans="1:34" x14ac:dyDescent="0.25">
      <c r="A151" t="str">
        <f t="shared" si="2"/>
        <v>Salt Lake City</v>
      </c>
      <c r="B151" t="str">
        <f>VLOOKUP(D151,areas!$A$1:$B$225,2, FALSE)</f>
        <v>Salt Lake City - BALLPARK LRT NC</v>
      </c>
      <c r="C151">
        <v>2</v>
      </c>
      <c r="D151">
        <v>137</v>
      </c>
      <c r="E151">
        <v>6</v>
      </c>
      <c r="F151" t="s">
        <v>279</v>
      </c>
      <c r="G151">
        <v>11</v>
      </c>
      <c r="H151">
        <v>4</v>
      </c>
      <c r="I151">
        <v>186</v>
      </c>
      <c r="J151">
        <v>44.519711476515099</v>
      </c>
      <c r="K151">
        <v>14.3558617964191</v>
      </c>
      <c r="L151">
        <v>18.240556845579398</v>
      </c>
      <c r="M151">
        <v>9.3082215564280997</v>
      </c>
      <c r="N151">
        <v>2.6150712780885099</v>
      </c>
      <c r="O151">
        <v>3899.8047160000001</v>
      </c>
      <c r="P151">
        <v>0</v>
      </c>
      <c r="Q151">
        <v>141235.15958388601</v>
      </c>
      <c r="R151">
        <v>188919.44971793401</v>
      </c>
      <c r="S151">
        <v>101787.747039597</v>
      </c>
      <c r="T151">
        <v>10205.636688492001</v>
      </c>
      <c r="U151">
        <v>100773</v>
      </c>
      <c r="V151">
        <v>235136</v>
      </c>
      <c r="W151">
        <v>28311</v>
      </c>
      <c r="X151">
        <v>66059</v>
      </c>
      <c r="Y151">
        <v>3.9997997087199999</v>
      </c>
      <c r="Z151">
        <v>235.20659848028299</v>
      </c>
      <c r="AA151">
        <v>134.833215963616</v>
      </c>
      <c r="AB151">
        <v>167</v>
      </c>
      <c r="AC151">
        <v>47</v>
      </c>
      <c r="AD151">
        <v>0</v>
      </c>
      <c r="AE151">
        <v>184.71112555310401</v>
      </c>
      <c r="AF151">
        <v>9.1667198075919991</v>
      </c>
      <c r="AG151">
        <v>195</v>
      </c>
      <c r="AH151">
        <v>55</v>
      </c>
    </row>
    <row r="152" spans="1:34" x14ac:dyDescent="0.25">
      <c r="A152" t="str">
        <f t="shared" si="2"/>
        <v>Salt Lake City</v>
      </c>
      <c r="B152" t="str">
        <f>VLOOKUP(D152,areas!$A$1:$B$225,2, FALSE)</f>
        <v>Salt Lake City - CENTRAL POINTE LRT NC</v>
      </c>
      <c r="C152">
        <v>2</v>
      </c>
      <c r="D152">
        <v>138</v>
      </c>
      <c r="E152">
        <v>6</v>
      </c>
      <c r="F152" t="s">
        <v>279</v>
      </c>
      <c r="G152">
        <v>11</v>
      </c>
      <c r="H152">
        <v>4</v>
      </c>
      <c r="I152">
        <v>601</v>
      </c>
      <c r="J152">
        <v>111.114574565531</v>
      </c>
      <c r="K152">
        <v>13.504684127046</v>
      </c>
      <c r="L152">
        <v>65.6097918877783</v>
      </c>
      <c r="M152">
        <v>27.211098018013999</v>
      </c>
      <c r="N152">
        <v>4.7890005326931604</v>
      </c>
      <c r="O152">
        <v>1031.9362086862</v>
      </c>
      <c r="P152">
        <v>0</v>
      </c>
      <c r="Q152">
        <v>313149.50171959301</v>
      </c>
      <c r="R152">
        <v>682038.52409437206</v>
      </c>
      <c r="S152">
        <v>147077.16985422</v>
      </c>
      <c r="T152">
        <v>82215.677423216097</v>
      </c>
      <c r="U152">
        <v>294595</v>
      </c>
      <c r="V152">
        <v>687388</v>
      </c>
      <c r="W152">
        <v>51847</v>
      </c>
      <c r="X152">
        <v>120976</v>
      </c>
      <c r="Y152">
        <v>2.9483891676777199</v>
      </c>
      <c r="Z152">
        <v>558.90419397787696</v>
      </c>
      <c r="AA152">
        <v>270.51927603586</v>
      </c>
      <c r="AB152">
        <v>490</v>
      </c>
      <c r="AC152">
        <v>86</v>
      </c>
      <c r="AD152">
        <v>0</v>
      </c>
      <c r="AE152">
        <v>471.13029000419198</v>
      </c>
      <c r="AF152">
        <v>62.967259904580402</v>
      </c>
      <c r="AG152">
        <v>572</v>
      </c>
      <c r="AH152">
        <v>100</v>
      </c>
    </row>
    <row r="153" spans="1:34" x14ac:dyDescent="0.25">
      <c r="A153" t="str">
        <f t="shared" si="2"/>
        <v>Salt Lake City</v>
      </c>
      <c r="B153" t="str">
        <f>VLOOKUP(D153,areas!$A$1:$B$225,2, FALSE)</f>
        <v>Salt Lake City - Downtown South Salt Lake</v>
      </c>
      <c r="C153">
        <v>2</v>
      </c>
      <c r="D153">
        <v>139</v>
      </c>
      <c r="E153">
        <v>4</v>
      </c>
      <c r="F153" t="s">
        <v>280</v>
      </c>
      <c r="G153">
        <v>8</v>
      </c>
      <c r="H153">
        <v>4</v>
      </c>
      <c r="I153">
        <v>19</v>
      </c>
      <c r="J153">
        <v>2.7160193650581999</v>
      </c>
      <c r="K153">
        <v>0.2262960892316</v>
      </c>
      <c r="L153">
        <v>1.50135441248279</v>
      </c>
      <c r="M153">
        <v>0.85094789674930005</v>
      </c>
      <c r="N153">
        <v>0.13742096659450001</v>
      </c>
      <c r="O153">
        <v>0</v>
      </c>
      <c r="P153">
        <v>0</v>
      </c>
      <c r="Q153">
        <v>10069.274858486</v>
      </c>
      <c r="R153">
        <v>0</v>
      </c>
      <c r="S153">
        <v>5705.1652690419996</v>
      </c>
      <c r="T153">
        <v>0</v>
      </c>
      <c r="U153">
        <v>26106</v>
      </c>
      <c r="V153">
        <v>39158</v>
      </c>
      <c r="W153">
        <v>4216</v>
      </c>
      <c r="X153">
        <v>6323</v>
      </c>
      <c r="Y153">
        <v>0</v>
      </c>
      <c r="Z153">
        <v>21.239712178289</v>
      </c>
      <c r="AA153">
        <v>13.427845104015001</v>
      </c>
      <c r="AB153">
        <v>43</v>
      </c>
      <c r="AC153">
        <v>7</v>
      </c>
      <c r="AD153">
        <v>0</v>
      </c>
      <c r="AE153">
        <v>0</v>
      </c>
      <c r="AF153">
        <v>0</v>
      </c>
      <c r="AG153">
        <v>32</v>
      </c>
      <c r="AH153">
        <v>5</v>
      </c>
    </row>
    <row r="154" spans="1:34" x14ac:dyDescent="0.25">
      <c r="A154" t="str">
        <f t="shared" si="2"/>
        <v>Salt Lake City</v>
      </c>
      <c r="B154" t="str">
        <f>VLOOKUP(D154,areas!$A$1:$B$225,2, FALSE)</f>
        <v>Salt Lake City - Downtown South Salt Lake</v>
      </c>
      <c r="C154">
        <v>2</v>
      </c>
      <c r="D154">
        <v>139</v>
      </c>
      <c r="E154">
        <v>8</v>
      </c>
      <c r="F154" t="s">
        <v>277</v>
      </c>
      <c r="G154">
        <v>9</v>
      </c>
      <c r="H154">
        <v>3</v>
      </c>
      <c r="I154">
        <v>5</v>
      </c>
      <c r="J154">
        <v>0.194177919739844</v>
      </c>
      <c r="K154">
        <v>2.0197215387659999E-2</v>
      </c>
      <c r="L154">
        <v>0.158213561522</v>
      </c>
      <c r="M154">
        <v>0</v>
      </c>
      <c r="N154">
        <v>1.5767142830183999E-2</v>
      </c>
      <c r="O154">
        <v>0</v>
      </c>
      <c r="P154">
        <v>0</v>
      </c>
      <c r="Q154">
        <v>1392.2458995300001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211</v>
      </c>
      <c r="X154">
        <v>391</v>
      </c>
      <c r="Y154">
        <v>0</v>
      </c>
      <c r="Z154">
        <v>3.7225826190700002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x14ac:dyDescent="0.25">
      <c r="A155" t="str">
        <f t="shared" si="2"/>
        <v>Salt Lake City</v>
      </c>
      <c r="B155" t="str">
        <f>VLOOKUP(D155,areas!$A$1:$B$225,2, FALSE)</f>
        <v>Salt Lake City - JACKSON/EUCLID LRT NC</v>
      </c>
      <c r="C155">
        <v>2</v>
      </c>
      <c r="D155">
        <v>140</v>
      </c>
      <c r="E155">
        <v>6</v>
      </c>
      <c r="F155" t="s">
        <v>279</v>
      </c>
      <c r="G155">
        <v>11</v>
      </c>
      <c r="H155">
        <v>4</v>
      </c>
      <c r="I155">
        <v>229</v>
      </c>
      <c r="J155">
        <v>84.645192391650099</v>
      </c>
      <c r="K155">
        <v>45.814820864148402</v>
      </c>
      <c r="L155">
        <v>13.2272885909175</v>
      </c>
      <c r="M155">
        <v>12.691647663823201</v>
      </c>
      <c r="N155">
        <v>12.9114352727608</v>
      </c>
      <c r="O155">
        <v>22755.721066100999</v>
      </c>
      <c r="P155">
        <v>1421.39170932</v>
      </c>
      <c r="Q155">
        <v>54922.129426692401</v>
      </c>
      <c r="R155">
        <v>84094.616460365607</v>
      </c>
      <c r="S155">
        <v>42991.509299849997</v>
      </c>
      <c r="T155">
        <v>60302.810854854601</v>
      </c>
      <c r="U155">
        <v>137403</v>
      </c>
      <c r="V155">
        <v>320607</v>
      </c>
      <c r="W155">
        <v>139783</v>
      </c>
      <c r="X155">
        <v>326160</v>
      </c>
      <c r="Y155">
        <v>65.016345903173999</v>
      </c>
      <c r="Z155">
        <v>80.054129781191193</v>
      </c>
      <c r="AA155">
        <v>92.188121574139998</v>
      </c>
      <c r="AB155">
        <v>229</v>
      </c>
      <c r="AC155">
        <v>232</v>
      </c>
      <c r="AD155">
        <v>0.99993653195200005</v>
      </c>
      <c r="AE155">
        <v>84.2860836258821</v>
      </c>
      <c r="AF155">
        <v>44.234062508218202</v>
      </c>
      <c r="AG155">
        <v>267</v>
      </c>
      <c r="AH155">
        <v>271</v>
      </c>
    </row>
    <row r="156" spans="1:34" x14ac:dyDescent="0.25">
      <c r="A156" t="str">
        <f t="shared" si="2"/>
        <v>Salt Lake City</v>
      </c>
      <c r="B156" t="str">
        <f>VLOOKUP(D156,areas!$A$1:$B$225,2, FALSE)</f>
        <v>Salt Lake City - Millcreek City Center</v>
      </c>
      <c r="C156">
        <v>2</v>
      </c>
      <c r="D156">
        <v>141</v>
      </c>
      <c r="E156">
        <v>8</v>
      </c>
      <c r="F156" t="s">
        <v>277</v>
      </c>
      <c r="G156">
        <v>9</v>
      </c>
      <c r="H156">
        <v>4</v>
      </c>
      <c r="I156">
        <v>79</v>
      </c>
      <c r="J156">
        <v>50.247699709361498</v>
      </c>
      <c r="K156">
        <v>0.45715489269564902</v>
      </c>
      <c r="L156">
        <v>30.7295963212662</v>
      </c>
      <c r="M156">
        <v>1.5853895544059999</v>
      </c>
      <c r="N156">
        <v>17.475558940993601</v>
      </c>
      <c r="O156">
        <v>2.0941032072799999</v>
      </c>
      <c r="P156">
        <v>0</v>
      </c>
      <c r="Q156">
        <v>695149.41643753997</v>
      </c>
      <c r="R156">
        <v>62410.795105639998</v>
      </c>
      <c r="S156">
        <v>12156.387191289999</v>
      </c>
      <c r="T156">
        <v>0</v>
      </c>
      <c r="U156">
        <v>21240</v>
      </c>
      <c r="V156">
        <v>39445</v>
      </c>
      <c r="W156">
        <v>234136</v>
      </c>
      <c r="X156">
        <v>434824</v>
      </c>
      <c r="Y156">
        <v>3.3082199167099998E-3</v>
      </c>
      <c r="Z156">
        <v>1424.49624534686</v>
      </c>
      <c r="AA156">
        <v>33.158368983309998</v>
      </c>
      <c r="AB156">
        <v>35</v>
      </c>
      <c r="AC156">
        <v>390</v>
      </c>
      <c r="AD156">
        <v>0</v>
      </c>
      <c r="AE156">
        <v>65.981915449358794</v>
      </c>
      <c r="AF156">
        <v>0</v>
      </c>
      <c r="AG156">
        <v>32</v>
      </c>
      <c r="AH156">
        <v>362</v>
      </c>
    </row>
    <row r="157" spans="1:34" x14ac:dyDescent="0.25">
      <c r="A157" t="str">
        <f t="shared" si="2"/>
        <v>Salt Lake City</v>
      </c>
      <c r="B157" t="str">
        <f>VLOOKUP(D157,areas!$A$1:$B$225,2, FALSE)</f>
        <v>Salt Lake City - NORTH TEMPLE BRIDGE/GUADALUPE CRT NC</v>
      </c>
      <c r="C157">
        <v>2</v>
      </c>
      <c r="D157">
        <v>142</v>
      </c>
      <c r="E157">
        <v>2</v>
      </c>
      <c r="F157" t="s">
        <v>275</v>
      </c>
      <c r="G157">
        <v>10</v>
      </c>
      <c r="H157">
        <v>4</v>
      </c>
      <c r="I157">
        <v>170</v>
      </c>
      <c r="J157">
        <v>34.054811309212802</v>
      </c>
      <c r="K157">
        <v>4.4350522403794104</v>
      </c>
      <c r="L157">
        <v>13.7498914799373</v>
      </c>
      <c r="M157">
        <v>14.2654191743179</v>
      </c>
      <c r="N157">
        <v>1.6044484145781099</v>
      </c>
      <c r="O157">
        <v>0.42905353410899999</v>
      </c>
      <c r="P157">
        <v>1949.15510703</v>
      </c>
      <c r="Q157">
        <v>70095.589343789994</v>
      </c>
      <c r="R157">
        <v>201353.56221916201</v>
      </c>
      <c r="S157">
        <v>91932.888370450004</v>
      </c>
      <c r="T157">
        <v>35811.920467967</v>
      </c>
      <c r="U157">
        <v>154441</v>
      </c>
      <c r="V157">
        <v>360362</v>
      </c>
      <c r="W157">
        <v>17370</v>
      </c>
      <c r="X157">
        <v>40530</v>
      </c>
      <c r="Y157">
        <v>1.22586724031E-3</v>
      </c>
      <c r="Z157">
        <v>89.40612165233</v>
      </c>
      <c r="AA157">
        <v>115.23169162005</v>
      </c>
      <c r="AB157">
        <v>257</v>
      </c>
      <c r="AC157">
        <v>28</v>
      </c>
      <c r="AD157">
        <v>1.99986406113</v>
      </c>
      <c r="AE157">
        <v>185.737354320344</v>
      </c>
      <c r="AF157">
        <v>24.7513714011932</v>
      </c>
      <c r="AG157">
        <v>300</v>
      </c>
      <c r="AH157">
        <v>33</v>
      </c>
    </row>
    <row r="158" spans="1:34" x14ac:dyDescent="0.25">
      <c r="A158" t="str">
        <f t="shared" si="2"/>
        <v>Salt Lake City</v>
      </c>
      <c r="B158" t="str">
        <f>VLOOKUP(D158,areas!$A$1:$B$225,2, FALSE)</f>
        <v>Salt Lake City - North Temple Center</v>
      </c>
      <c r="C158">
        <v>2</v>
      </c>
      <c r="D158">
        <v>143</v>
      </c>
      <c r="E158">
        <v>4</v>
      </c>
      <c r="F158" t="s">
        <v>280</v>
      </c>
      <c r="G158">
        <v>8</v>
      </c>
      <c r="H158">
        <v>4</v>
      </c>
      <c r="I158">
        <v>334</v>
      </c>
      <c r="J158">
        <v>181.18161048106401</v>
      </c>
      <c r="K158">
        <v>21.2851727208817</v>
      </c>
      <c r="L158">
        <v>80.338340250286507</v>
      </c>
      <c r="M158">
        <v>8.6640494105883992</v>
      </c>
      <c r="N158">
        <v>70.894048099307994</v>
      </c>
      <c r="O158">
        <v>0</v>
      </c>
      <c r="P158">
        <v>0</v>
      </c>
      <c r="Q158">
        <v>1482260.74345306</v>
      </c>
      <c r="R158">
        <v>199874.06910326501</v>
      </c>
      <c r="S158">
        <v>19526.983944223</v>
      </c>
      <c r="T158">
        <v>56710.654405071597</v>
      </c>
      <c r="U158">
        <v>265808</v>
      </c>
      <c r="V158">
        <v>398711</v>
      </c>
      <c r="W158">
        <v>2174992</v>
      </c>
      <c r="X158">
        <v>3262487</v>
      </c>
      <c r="Y158">
        <v>0</v>
      </c>
      <c r="Z158">
        <v>3705.1759637318601</v>
      </c>
      <c r="AA158">
        <v>38.429385873553002</v>
      </c>
      <c r="AB158">
        <v>443</v>
      </c>
      <c r="AC158">
        <v>3624</v>
      </c>
      <c r="AD158">
        <v>0</v>
      </c>
      <c r="AE158">
        <v>336.34842640574402</v>
      </c>
      <c r="AF158">
        <v>42.1845003106788</v>
      </c>
      <c r="AG158">
        <v>332</v>
      </c>
      <c r="AH158">
        <v>2718</v>
      </c>
    </row>
    <row r="159" spans="1:34" x14ac:dyDescent="0.25">
      <c r="A159" t="str">
        <f t="shared" si="2"/>
        <v>Salt Lake City</v>
      </c>
      <c r="B159" t="str">
        <f>VLOOKUP(D159,areas!$A$1:$B$225,2, FALSE)</f>
        <v>Salt Lake City - North Temple Center</v>
      </c>
      <c r="C159">
        <v>2</v>
      </c>
      <c r="D159">
        <v>143</v>
      </c>
      <c r="E159">
        <v>8</v>
      </c>
      <c r="F159" t="s">
        <v>277</v>
      </c>
      <c r="G159">
        <v>9</v>
      </c>
      <c r="H159">
        <v>4</v>
      </c>
      <c r="I159">
        <v>56</v>
      </c>
      <c r="J159">
        <v>15.8865306444346</v>
      </c>
      <c r="K159">
        <v>0.48505723823913</v>
      </c>
      <c r="L159">
        <v>10.1297587318066</v>
      </c>
      <c r="M159">
        <v>1.80754343950065</v>
      </c>
      <c r="N159">
        <v>3.4641712348882798</v>
      </c>
      <c r="O159">
        <v>0</v>
      </c>
      <c r="P159">
        <v>0</v>
      </c>
      <c r="Q159">
        <v>241363.72962621201</v>
      </c>
      <c r="R159">
        <v>1635.2438462244299</v>
      </c>
      <c r="S159">
        <v>13837.179033599999</v>
      </c>
      <c r="T159">
        <v>371.0630909843</v>
      </c>
      <c r="U159">
        <v>24217</v>
      </c>
      <c r="V159">
        <v>44974</v>
      </c>
      <c r="W159">
        <v>46412</v>
      </c>
      <c r="X159">
        <v>86193</v>
      </c>
      <c r="Y159">
        <v>0</v>
      </c>
      <c r="Z159">
        <v>575.49396565270104</v>
      </c>
      <c r="AA159">
        <v>36.997804902699997</v>
      </c>
      <c r="AB159">
        <v>40</v>
      </c>
      <c r="AC159">
        <v>77</v>
      </c>
      <c r="AD159">
        <v>0</v>
      </c>
      <c r="AE159">
        <v>0.32171917358685898</v>
      </c>
      <c r="AF159">
        <v>0.28380043405682998</v>
      </c>
      <c r="AG159">
        <v>37</v>
      </c>
      <c r="AH159">
        <v>71</v>
      </c>
    </row>
    <row r="160" spans="1:34" x14ac:dyDescent="0.25">
      <c r="A160" t="str">
        <f t="shared" si="2"/>
        <v>Salt Lake City</v>
      </c>
      <c r="B160" t="str">
        <f>VLOOKUP(D160,areas!$A$1:$B$225,2, FALSE)</f>
        <v>Salt Lake City - People's Freeway Center</v>
      </c>
      <c r="C160">
        <v>2</v>
      </c>
      <c r="D160">
        <v>144</v>
      </c>
      <c r="E160">
        <v>7</v>
      </c>
      <c r="F160" t="s">
        <v>282</v>
      </c>
      <c r="G160">
        <v>5</v>
      </c>
      <c r="H160">
        <v>4</v>
      </c>
      <c r="I160">
        <v>53</v>
      </c>
      <c r="J160">
        <v>13.233628609113399</v>
      </c>
      <c r="K160">
        <v>1.54146418326</v>
      </c>
      <c r="L160">
        <v>2.9292157894027202</v>
      </c>
      <c r="M160">
        <v>1.1487069937606</v>
      </c>
      <c r="N160">
        <v>7.6142416426901498</v>
      </c>
      <c r="O160">
        <v>1248.62085043</v>
      </c>
      <c r="P160">
        <v>0</v>
      </c>
      <c r="Q160">
        <v>31194.947299985</v>
      </c>
      <c r="R160">
        <v>10077.5684422913</v>
      </c>
      <c r="S160">
        <v>12079.272944681399</v>
      </c>
      <c r="T160">
        <v>0</v>
      </c>
      <c r="U160">
        <v>67374</v>
      </c>
      <c r="V160">
        <v>67374</v>
      </c>
      <c r="W160">
        <v>446595</v>
      </c>
      <c r="X160">
        <v>446595</v>
      </c>
      <c r="Y160">
        <v>1.9725447874199999</v>
      </c>
      <c r="Z160">
        <v>53.59492876289</v>
      </c>
      <c r="AA160">
        <v>16.026924212666799</v>
      </c>
      <c r="AB160">
        <v>134</v>
      </c>
      <c r="AC160">
        <v>893</v>
      </c>
      <c r="AD160">
        <v>0</v>
      </c>
      <c r="AE160">
        <v>12.416366903535801</v>
      </c>
      <c r="AF160">
        <v>0</v>
      </c>
      <c r="AG160">
        <v>67</v>
      </c>
      <c r="AH160">
        <v>446</v>
      </c>
    </row>
    <row r="161" spans="1:34" x14ac:dyDescent="0.25">
      <c r="A161" t="str">
        <f t="shared" si="2"/>
        <v>Salt Lake City</v>
      </c>
      <c r="B161" t="str">
        <f>VLOOKUP(D161,areas!$A$1:$B$225,2, FALSE)</f>
        <v>Salt Lake City - People's Freeway Center</v>
      </c>
      <c r="C161">
        <v>2</v>
      </c>
      <c r="D161">
        <v>144</v>
      </c>
      <c r="E161">
        <v>10</v>
      </c>
      <c r="F161" t="s">
        <v>278</v>
      </c>
      <c r="G161">
        <v>6</v>
      </c>
      <c r="H161">
        <v>4</v>
      </c>
      <c r="I161">
        <v>234</v>
      </c>
      <c r="J161">
        <v>111.458727443764</v>
      </c>
      <c r="K161">
        <v>15.2168750096828</v>
      </c>
      <c r="L161">
        <v>32.513541167990098</v>
      </c>
      <c r="M161">
        <v>47.159655493769002</v>
      </c>
      <c r="N161">
        <v>16.5686557723227</v>
      </c>
      <c r="O161">
        <v>13012.660978676</v>
      </c>
      <c r="P161">
        <v>0</v>
      </c>
      <c r="Q161">
        <v>1172563.32820191</v>
      </c>
      <c r="R161">
        <v>79952.857379395995</v>
      </c>
      <c r="S161">
        <v>440704.82784040499</v>
      </c>
      <c r="T161">
        <v>831.79018204199997</v>
      </c>
      <c r="U161">
        <v>1630650</v>
      </c>
      <c r="V161">
        <v>1993016</v>
      </c>
      <c r="W161">
        <v>572898</v>
      </c>
      <c r="X161">
        <v>700208</v>
      </c>
      <c r="Y161">
        <v>20.413409071360999</v>
      </c>
      <c r="Z161">
        <v>1478.29635318344</v>
      </c>
      <c r="AA161">
        <v>593.73094978823201</v>
      </c>
      <c r="AB161">
        <v>3261</v>
      </c>
      <c r="AC161">
        <v>1145</v>
      </c>
      <c r="AD161">
        <v>0</v>
      </c>
      <c r="AE161">
        <v>81.578663717766005</v>
      </c>
      <c r="AF161">
        <v>0.99994812511599995</v>
      </c>
      <c r="AG161">
        <v>1660</v>
      </c>
      <c r="AH161">
        <v>583</v>
      </c>
    </row>
    <row r="162" spans="1:34" x14ac:dyDescent="0.25">
      <c r="A162" t="str">
        <f t="shared" si="2"/>
        <v>Salt Lake City</v>
      </c>
      <c r="B162" t="str">
        <f>VLOOKUP(D162,areas!$A$1:$B$225,2, FALSE)</f>
        <v>Salt Lake City - POWER LRT NC</v>
      </c>
      <c r="C162">
        <v>2</v>
      </c>
      <c r="D162">
        <v>145</v>
      </c>
      <c r="E162">
        <v>6</v>
      </c>
      <c r="F162" t="s">
        <v>279</v>
      </c>
      <c r="G162">
        <v>11</v>
      </c>
      <c r="H162">
        <v>4</v>
      </c>
      <c r="I162">
        <v>66</v>
      </c>
      <c r="J162">
        <v>59.370058472409902</v>
      </c>
      <c r="K162">
        <v>2.9267879207842</v>
      </c>
      <c r="L162">
        <v>23.237421138772401</v>
      </c>
      <c r="M162">
        <v>4.8432954860080004</v>
      </c>
      <c r="N162">
        <v>28.362553926845301</v>
      </c>
      <c r="O162">
        <v>0</v>
      </c>
      <c r="P162">
        <v>0</v>
      </c>
      <c r="Q162">
        <v>219924.372051282</v>
      </c>
      <c r="R162">
        <v>40109.859347099999</v>
      </c>
      <c r="S162">
        <v>23624.2965468</v>
      </c>
      <c r="T162">
        <v>2857.99521744</v>
      </c>
      <c r="U162">
        <v>52435</v>
      </c>
      <c r="V162">
        <v>122348</v>
      </c>
      <c r="W162">
        <v>307061</v>
      </c>
      <c r="X162">
        <v>716475</v>
      </c>
      <c r="Y162">
        <v>0</v>
      </c>
      <c r="Z162">
        <v>501.24173954969802</v>
      </c>
      <c r="AA162">
        <v>24.230047740300002</v>
      </c>
      <c r="AB162">
        <v>87</v>
      </c>
      <c r="AC162">
        <v>511</v>
      </c>
      <c r="AD162">
        <v>0</v>
      </c>
      <c r="AE162">
        <v>22.034856324772999</v>
      </c>
      <c r="AF162">
        <v>5.99160422943</v>
      </c>
      <c r="AG162">
        <v>101</v>
      </c>
      <c r="AH162">
        <v>597</v>
      </c>
    </row>
    <row r="163" spans="1:34" x14ac:dyDescent="0.25">
      <c r="A163" t="str">
        <f t="shared" si="2"/>
        <v>Salt Lake City</v>
      </c>
      <c r="B163" t="str">
        <f>VLOOKUP(D163,areas!$A$1:$B$225,2, FALSE)</f>
        <v>Salt Lake City - Salt Lake 900 West</v>
      </c>
      <c r="C163">
        <v>2</v>
      </c>
      <c r="D163">
        <v>146</v>
      </c>
      <c r="E163">
        <v>4</v>
      </c>
      <c r="F163" t="s">
        <v>280</v>
      </c>
      <c r="G163">
        <v>8</v>
      </c>
      <c r="H163">
        <v>4</v>
      </c>
      <c r="I163">
        <v>51</v>
      </c>
      <c r="J163">
        <v>4.1786584943644796</v>
      </c>
      <c r="K163">
        <v>0.41322815678139901</v>
      </c>
      <c r="L163">
        <v>2.7612409730448801</v>
      </c>
      <c r="M163">
        <v>0.8536307064102</v>
      </c>
      <c r="N163">
        <v>0.15055865812800001</v>
      </c>
      <c r="O163">
        <v>0</v>
      </c>
      <c r="P163">
        <v>0</v>
      </c>
      <c r="Q163">
        <v>25797.8738929756</v>
      </c>
      <c r="R163">
        <v>27207.115216854902</v>
      </c>
      <c r="S163">
        <v>2042.43955076</v>
      </c>
      <c r="T163">
        <v>4893.4644453580004</v>
      </c>
      <c r="U163">
        <v>26188</v>
      </c>
      <c r="V163">
        <v>39281</v>
      </c>
      <c r="W163">
        <v>4619</v>
      </c>
      <c r="X163">
        <v>6928</v>
      </c>
      <c r="Y163">
        <v>0</v>
      </c>
      <c r="Z163">
        <v>29.441679549473001</v>
      </c>
      <c r="AA163">
        <v>5.4610683175299997</v>
      </c>
      <c r="AB163">
        <v>43</v>
      </c>
      <c r="AC163">
        <v>7</v>
      </c>
      <c r="AD163">
        <v>0</v>
      </c>
      <c r="AE163">
        <v>18.9080355070199</v>
      </c>
      <c r="AF163">
        <v>3.7858947813460002</v>
      </c>
      <c r="AG163">
        <v>32</v>
      </c>
      <c r="AH163">
        <v>5</v>
      </c>
    </row>
    <row r="164" spans="1:34" x14ac:dyDescent="0.25">
      <c r="A164" t="str">
        <f t="shared" si="2"/>
        <v>Salt Lake City</v>
      </c>
      <c r="B164" t="str">
        <f>VLOOKUP(D164,areas!$A$1:$B$225,2, FALSE)</f>
        <v>Salt Lake City - Salt Lake 900 West</v>
      </c>
      <c r="C164">
        <v>2</v>
      </c>
      <c r="D164">
        <v>146</v>
      </c>
      <c r="E164">
        <v>8</v>
      </c>
      <c r="F164" t="s">
        <v>277</v>
      </c>
      <c r="G164">
        <v>9</v>
      </c>
      <c r="H164">
        <v>4</v>
      </c>
      <c r="I164">
        <v>696</v>
      </c>
      <c r="J164">
        <v>91.814939448241802</v>
      </c>
      <c r="K164">
        <v>15.946524742116299</v>
      </c>
      <c r="L164">
        <v>40.602171572532001</v>
      </c>
      <c r="M164">
        <v>29.5625605411912</v>
      </c>
      <c r="N164">
        <v>5.7036825924021501</v>
      </c>
      <c r="O164">
        <v>6273.8281916870001</v>
      </c>
      <c r="P164">
        <v>0</v>
      </c>
      <c r="Q164">
        <v>86046.076989200403</v>
      </c>
      <c r="R164">
        <v>431644.37699339498</v>
      </c>
      <c r="S164">
        <v>46389.443278605897</v>
      </c>
      <c r="T164">
        <v>202554.71537455599</v>
      </c>
      <c r="U164">
        <v>396077</v>
      </c>
      <c r="V164">
        <v>735571</v>
      </c>
      <c r="W164">
        <v>76417</v>
      </c>
      <c r="X164">
        <v>141917</v>
      </c>
      <c r="Y164">
        <v>9.021634438904</v>
      </c>
      <c r="Z164">
        <v>167.897398391759</v>
      </c>
      <c r="AA164">
        <v>95.110768175179999</v>
      </c>
      <c r="AB164">
        <v>660</v>
      </c>
      <c r="AC164">
        <v>127</v>
      </c>
      <c r="AD164">
        <v>0</v>
      </c>
      <c r="AE164">
        <v>323.79432488653998</v>
      </c>
      <c r="AF164">
        <v>141.686468146404</v>
      </c>
      <c r="AG164">
        <v>612</v>
      </c>
      <c r="AH164">
        <v>118</v>
      </c>
    </row>
    <row r="165" spans="1:34" x14ac:dyDescent="0.25">
      <c r="A165" t="str">
        <f t="shared" si="2"/>
        <v>Salt Lake City</v>
      </c>
      <c r="B165" t="str">
        <f>VLOOKUP(D165,areas!$A$1:$B$225,2, FALSE)</f>
        <v>Salt Lake City - Salt Lake City CBD</v>
      </c>
      <c r="C165">
        <v>2</v>
      </c>
      <c r="D165">
        <v>147</v>
      </c>
      <c r="E165">
        <v>1</v>
      </c>
      <c r="F165" t="s">
        <v>283</v>
      </c>
      <c r="G165">
        <v>1</v>
      </c>
      <c r="H165">
        <v>4</v>
      </c>
      <c r="I165">
        <v>1143</v>
      </c>
      <c r="J165">
        <v>222.885898207959</v>
      </c>
      <c r="K165">
        <v>45.252583218726897</v>
      </c>
      <c r="L165">
        <v>69.656286695241505</v>
      </c>
      <c r="M165">
        <v>57.965787215275597</v>
      </c>
      <c r="N165">
        <v>50.011241078715699</v>
      </c>
      <c r="O165">
        <v>260440.54011997001</v>
      </c>
      <c r="P165">
        <v>383831.84728384</v>
      </c>
      <c r="Q165">
        <v>3012493.9184292299</v>
      </c>
      <c r="R165">
        <v>1436600.7359811601</v>
      </c>
      <c r="S165">
        <v>485267.69318708399</v>
      </c>
      <c r="T165">
        <v>40317.771597601</v>
      </c>
      <c r="U165">
        <v>11533989</v>
      </c>
      <c r="V165">
        <v>7689326</v>
      </c>
      <c r="W165">
        <v>9951199</v>
      </c>
      <c r="X165">
        <v>6634132</v>
      </c>
      <c r="Y165">
        <v>679.21773482425999</v>
      </c>
      <c r="Z165">
        <v>4918.5186002502396</v>
      </c>
      <c r="AA165">
        <v>855.19683697202697</v>
      </c>
      <c r="AB165">
        <v>23067</v>
      </c>
      <c r="AC165">
        <v>19902</v>
      </c>
      <c r="AD165">
        <v>35.848239826143903</v>
      </c>
      <c r="AE165">
        <v>924.08757307936901</v>
      </c>
      <c r="AF165">
        <v>31.187145117307001</v>
      </c>
      <c r="AG165">
        <v>7689</v>
      </c>
      <c r="AH165">
        <v>6634</v>
      </c>
    </row>
    <row r="166" spans="1:34" x14ac:dyDescent="0.25">
      <c r="A166" t="str">
        <f t="shared" si="2"/>
        <v>Salt Lake City</v>
      </c>
      <c r="B166" t="str">
        <f>VLOOKUP(D166,areas!$A$1:$B$225,2, FALSE)</f>
        <v>Salt Lake City - Salt Lake City CBD</v>
      </c>
      <c r="C166">
        <v>2</v>
      </c>
      <c r="D166">
        <v>147</v>
      </c>
      <c r="E166">
        <v>5</v>
      </c>
      <c r="F166" t="s">
        <v>284</v>
      </c>
      <c r="G166">
        <v>2</v>
      </c>
      <c r="H166">
        <v>4</v>
      </c>
      <c r="I166">
        <v>2366</v>
      </c>
      <c r="J166">
        <v>376.450392319755</v>
      </c>
      <c r="K166">
        <v>113.91081818072</v>
      </c>
      <c r="L166">
        <v>173.11745095345199</v>
      </c>
      <c r="M166">
        <v>22.190871293164601</v>
      </c>
      <c r="N166">
        <v>67.231251892417404</v>
      </c>
      <c r="O166">
        <v>6172909.8005824499</v>
      </c>
      <c r="P166">
        <v>298499.46121118998</v>
      </c>
      <c r="Q166">
        <v>23094806.293520499</v>
      </c>
      <c r="R166">
        <v>3701182.28505769</v>
      </c>
      <c r="S166">
        <v>338354.50664641999</v>
      </c>
      <c r="T166">
        <v>5295.1516641962999</v>
      </c>
      <c r="U166">
        <v>4415523</v>
      </c>
      <c r="V166">
        <v>2943682</v>
      </c>
      <c r="W166">
        <v>13377624</v>
      </c>
      <c r="X166">
        <v>8918416</v>
      </c>
      <c r="Y166">
        <v>12764.7257669923</v>
      </c>
      <c r="Z166">
        <v>41994.827101766401</v>
      </c>
      <c r="AA166">
        <v>658.27000389738805</v>
      </c>
      <c r="AB166">
        <v>8831</v>
      </c>
      <c r="AC166">
        <v>26755</v>
      </c>
      <c r="AD166">
        <v>35.641804381009997</v>
      </c>
      <c r="AE166">
        <v>3022.7845384470402</v>
      </c>
      <c r="AF166">
        <v>5.5312443402496996</v>
      </c>
      <c r="AG166">
        <v>2943</v>
      </c>
      <c r="AH166">
        <v>8918</v>
      </c>
    </row>
    <row r="167" spans="1:34" x14ac:dyDescent="0.25">
      <c r="A167" t="str">
        <f t="shared" si="2"/>
        <v>Salt Lake City</v>
      </c>
      <c r="B167" t="str">
        <f>VLOOKUP(D167,areas!$A$1:$B$225,2, FALSE)</f>
        <v>Salt Lake City - Salt Lake City CBD</v>
      </c>
      <c r="C167">
        <v>2</v>
      </c>
      <c r="D167">
        <v>147</v>
      </c>
      <c r="E167">
        <v>9</v>
      </c>
      <c r="F167" t="s">
        <v>285</v>
      </c>
      <c r="G167">
        <v>3</v>
      </c>
      <c r="H167">
        <v>4</v>
      </c>
      <c r="I167">
        <v>1300</v>
      </c>
      <c r="J167">
        <v>335.02397133805198</v>
      </c>
      <c r="K167">
        <v>107.409309818399</v>
      </c>
      <c r="L167">
        <v>116.453386528943</v>
      </c>
      <c r="M167">
        <v>72.272965824237005</v>
      </c>
      <c r="N167">
        <v>38.888309166472702</v>
      </c>
      <c r="O167">
        <v>149468.74523788699</v>
      </c>
      <c r="P167">
        <v>5064.5033989389904</v>
      </c>
      <c r="Q167">
        <v>5674377.1807265803</v>
      </c>
      <c r="R167">
        <v>2329445.67688864</v>
      </c>
      <c r="S167">
        <v>696636.38171971601</v>
      </c>
      <c r="T167">
        <v>81720.372298972099</v>
      </c>
      <c r="U167">
        <v>6506731</v>
      </c>
      <c r="V167">
        <v>5323689</v>
      </c>
      <c r="W167">
        <v>3501112</v>
      </c>
      <c r="X167">
        <v>2864546</v>
      </c>
      <c r="Y167">
        <v>281.03153381160502</v>
      </c>
      <c r="Z167">
        <v>10195.452119228201</v>
      </c>
      <c r="AA167">
        <v>1349.5250844047</v>
      </c>
      <c r="AB167">
        <v>13013</v>
      </c>
      <c r="AC167">
        <v>7002</v>
      </c>
      <c r="AD167">
        <v>3.2529430005869999</v>
      </c>
      <c r="AE167">
        <v>2259.5854710686399</v>
      </c>
      <c r="AF167">
        <v>66.383806188841902</v>
      </c>
      <c r="AG167">
        <v>5323</v>
      </c>
      <c r="AH167">
        <v>2864</v>
      </c>
    </row>
    <row r="168" spans="1:34" x14ac:dyDescent="0.25">
      <c r="A168" t="str">
        <f t="shared" si="2"/>
        <v>Salt Lake City</v>
      </c>
      <c r="B168" t="str">
        <f>VLOOKUP(D168,areas!$A$1:$B$225,2, FALSE)</f>
        <v>Salt Lake City - Salt Lake City East Downtown</v>
      </c>
      <c r="C168">
        <v>2</v>
      </c>
      <c r="D168">
        <v>148</v>
      </c>
      <c r="E168">
        <v>7</v>
      </c>
      <c r="F168" t="s">
        <v>282</v>
      </c>
      <c r="G168">
        <v>5</v>
      </c>
      <c r="H168">
        <v>4</v>
      </c>
      <c r="I168">
        <v>310</v>
      </c>
      <c r="J168">
        <v>86.136118956542404</v>
      </c>
      <c r="K168">
        <v>5.2880734459157903</v>
      </c>
      <c r="L168">
        <v>63.189096481020599</v>
      </c>
      <c r="M168">
        <v>9.5153851290172007</v>
      </c>
      <c r="N168">
        <v>8.1435639005887595</v>
      </c>
      <c r="O168">
        <v>70244.891146559996</v>
      </c>
      <c r="P168">
        <v>0</v>
      </c>
      <c r="Q168">
        <v>1824892.86697135</v>
      </c>
      <c r="R168">
        <v>982825.22144600796</v>
      </c>
      <c r="S168">
        <v>257835.47552547499</v>
      </c>
      <c r="T168">
        <v>21355.632015748</v>
      </c>
      <c r="U168">
        <v>558102</v>
      </c>
      <c r="V168">
        <v>558102</v>
      </c>
      <c r="W168">
        <v>477641</v>
      </c>
      <c r="X168">
        <v>477641</v>
      </c>
      <c r="Y168">
        <v>107.99368418505</v>
      </c>
      <c r="Z168">
        <v>3592.7860375663099</v>
      </c>
      <c r="AA168">
        <v>527.73129637371699</v>
      </c>
      <c r="AB168">
        <v>1116</v>
      </c>
      <c r="AC168">
        <v>955</v>
      </c>
      <c r="AD168">
        <v>0</v>
      </c>
      <c r="AE168">
        <v>831.231502573179</v>
      </c>
      <c r="AF168">
        <v>15.344320400485</v>
      </c>
      <c r="AG168">
        <v>558</v>
      </c>
      <c r="AH168">
        <v>477</v>
      </c>
    </row>
    <row r="169" spans="1:34" x14ac:dyDescent="0.25">
      <c r="A169" t="str">
        <f t="shared" si="2"/>
        <v>Salt Lake City</v>
      </c>
      <c r="B169" t="str">
        <f>VLOOKUP(D169,areas!$A$1:$B$225,2, FALSE)</f>
        <v>Salt Lake City - Salt Lake City East Downtown</v>
      </c>
      <c r="C169">
        <v>2</v>
      </c>
      <c r="D169">
        <v>148</v>
      </c>
      <c r="E169">
        <v>10</v>
      </c>
      <c r="F169" t="s">
        <v>278</v>
      </c>
      <c r="G169">
        <v>6</v>
      </c>
      <c r="H169">
        <v>4</v>
      </c>
      <c r="I169">
        <v>1561</v>
      </c>
      <c r="J169">
        <v>228.87707761566401</v>
      </c>
      <c r="K169">
        <v>37.858839153276598</v>
      </c>
      <c r="L169">
        <v>141.278801896868</v>
      </c>
      <c r="M169">
        <v>26.999027812289199</v>
      </c>
      <c r="N169">
        <v>22.740408753230199</v>
      </c>
      <c r="O169">
        <v>776004.88598232705</v>
      </c>
      <c r="P169">
        <v>34410.035306972</v>
      </c>
      <c r="Q169">
        <v>4603465.0818114104</v>
      </c>
      <c r="R169">
        <v>4497717.2559353402</v>
      </c>
      <c r="S169">
        <v>507453.86420992698</v>
      </c>
      <c r="T169">
        <v>64652.283358243498</v>
      </c>
      <c r="U169">
        <v>933551</v>
      </c>
      <c r="V169">
        <v>1141006</v>
      </c>
      <c r="W169">
        <v>786300</v>
      </c>
      <c r="X169">
        <v>961033</v>
      </c>
      <c r="Y169">
        <v>1265.7259713818401</v>
      </c>
      <c r="Z169">
        <v>8520.21812874231</v>
      </c>
      <c r="AA169">
        <v>991.29105483432602</v>
      </c>
      <c r="AB169">
        <v>1867</v>
      </c>
      <c r="AC169">
        <v>1572</v>
      </c>
      <c r="AD169">
        <v>37.997878526656997</v>
      </c>
      <c r="AE169">
        <v>4067.7661665689002</v>
      </c>
      <c r="AF169">
        <v>54.372952146374303</v>
      </c>
      <c r="AG169">
        <v>950</v>
      </c>
      <c r="AH169">
        <v>800</v>
      </c>
    </row>
    <row r="170" spans="1:34" x14ac:dyDescent="0.25">
      <c r="A170" t="str">
        <f t="shared" si="2"/>
        <v>Salt Lake City</v>
      </c>
      <c r="B170" t="str">
        <f>VLOOKUP(D170,areas!$A$1:$B$225,2, FALSE)</f>
        <v>Salt Lake City - STADIUM LRT NC</v>
      </c>
      <c r="C170">
        <v>2</v>
      </c>
      <c r="D170">
        <v>149</v>
      </c>
      <c r="E170">
        <v>6</v>
      </c>
      <c r="F170" t="s">
        <v>279</v>
      </c>
      <c r="G170">
        <v>11</v>
      </c>
      <c r="H170">
        <v>4</v>
      </c>
      <c r="I170">
        <v>351</v>
      </c>
      <c r="J170">
        <v>74.205752099524105</v>
      </c>
      <c r="K170">
        <v>52.795606539033301</v>
      </c>
      <c r="L170">
        <v>19.4922801696713</v>
      </c>
      <c r="M170">
        <v>1.4650296405812</v>
      </c>
      <c r="N170">
        <v>0.4528357502382</v>
      </c>
      <c r="O170">
        <v>448435.35276169999</v>
      </c>
      <c r="P170">
        <v>225586.42909395901</v>
      </c>
      <c r="Q170">
        <v>24238.41737359</v>
      </c>
      <c r="R170">
        <v>613869.55609931296</v>
      </c>
      <c r="S170">
        <v>0</v>
      </c>
      <c r="T170">
        <v>22235.68735978</v>
      </c>
      <c r="U170">
        <v>15860</v>
      </c>
      <c r="V170">
        <v>37006</v>
      </c>
      <c r="W170">
        <v>4902</v>
      </c>
      <c r="X170">
        <v>11438</v>
      </c>
      <c r="Y170">
        <v>1262.6477430166999</v>
      </c>
      <c r="Z170">
        <v>53.72906202811</v>
      </c>
      <c r="AA170">
        <v>0</v>
      </c>
      <c r="AB170">
        <v>26</v>
      </c>
      <c r="AC170">
        <v>8</v>
      </c>
      <c r="AD170">
        <v>205.171862744648</v>
      </c>
      <c r="AE170">
        <v>490.54040464585302</v>
      </c>
      <c r="AF170">
        <v>10.999346430808901</v>
      </c>
      <c r="AG170">
        <v>30</v>
      </c>
      <c r="AH170">
        <v>9</v>
      </c>
    </row>
    <row r="171" spans="1:34" x14ac:dyDescent="0.25">
      <c r="A171" t="str">
        <f t="shared" si="2"/>
        <v>Salt Lake City</v>
      </c>
      <c r="B171" t="str">
        <f>VLOOKUP(D171,areas!$A$1:$B$225,2, FALSE)</f>
        <v>Salt Lake City - State Street Center</v>
      </c>
      <c r="C171">
        <v>2</v>
      </c>
      <c r="D171">
        <v>150</v>
      </c>
      <c r="E171">
        <v>4</v>
      </c>
      <c r="F171" t="s">
        <v>280</v>
      </c>
      <c r="G171">
        <v>8</v>
      </c>
      <c r="H171">
        <v>4</v>
      </c>
      <c r="I171">
        <v>9</v>
      </c>
      <c r="J171">
        <v>1.4249465844323801</v>
      </c>
      <c r="K171">
        <v>3.7066701551799999E-3</v>
      </c>
      <c r="L171">
        <v>0.99045948062860001</v>
      </c>
      <c r="M171">
        <v>9.31218549226E-2</v>
      </c>
      <c r="N171">
        <v>0.33765857872600002</v>
      </c>
      <c r="O171">
        <v>0</v>
      </c>
      <c r="P171">
        <v>0</v>
      </c>
      <c r="Q171">
        <v>21196.317950379998</v>
      </c>
      <c r="R171">
        <v>0</v>
      </c>
      <c r="S171">
        <v>7602.60619572</v>
      </c>
      <c r="T171">
        <v>0</v>
      </c>
      <c r="U171">
        <v>2856</v>
      </c>
      <c r="V171">
        <v>4283</v>
      </c>
      <c r="W171">
        <v>10359</v>
      </c>
      <c r="X171">
        <v>15538</v>
      </c>
      <c r="Y171">
        <v>0</v>
      </c>
      <c r="Z171">
        <v>47.474439196920002</v>
      </c>
      <c r="AA171">
        <v>7.7975448161300003</v>
      </c>
      <c r="AB171">
        <v>4</v>
      </c>
      <c r="AC171">
        <v>17</v>
      </c>
      <c r="AD171">
        <v>0</v>
      </c>
      <c r="AE171">
        <v>0</v>
      </c>
      <c r="AF171">
        <v>0</v>
      </c>
      <c r="AG171">
        <v>3</v>
      </c>
      <c r="AH171">
        <v>12</v>
      </c>
    </row>
    <row r="172" spans="1:34" x14ac:dyDescent="0.25">
      <c r="A172" t="str">
        <f t="shared" si="2"/>
        <v>Salt Lake City</v>
      </c>
      <c r="B172" t="str">
        <f>VLOOKUP(D172,areas!$A$1:$B$225,2, FALSE)</f>
        <v>Salt Lake City - State Street Center</v>
      </c>
      <c r="C172">
        <v>2</v>
      </c>
      <c r="D172">
        <v>150</v>
      </c>
      <c r="E172">
        <v>8</v>
      </c>
      <c r="F172" t="s">
        <v>277</v>
      </c>
      <c r="G172">
        <v>9</v>
      </c>
      <c r="H172">
        <v>4</v>
      </c>
      <c r="I172">
        <v>1355</v>
      </c>
      <c r="J172">
        <v>327.18251189384</v>
      </c>
      <c r="K172">
        <v>77.010239380448695</v>
      </c>
      <c r="L172">
        <v>162.78562542487001</v>
      </c>
      <c r="M172">
        <v>53.7457573243477</v>
      </c>
      <c r="N172">
        <v>33.640889764173302</v>
      </c>
      <c r="O172">
        <v>3188927.59017157</v>
      </c>
      <c r="P172">
        <v>214106.86350405001</v>
      </c>
      <c r="Q172">
        <v>2757033.75436481</v>
      </c>
      <c r="R172">
        <v>1596387.3701853401</v>
      </c>
      <c r="S172">
        <v>784145.82693742902</v>
      </c>
      <c r="T172">
        <v>48923.578998842</v>
      </c>
      <c r="U172">
        <v>720082</v>
      </c>
      <c r="V172">
        <v>1337295</v>
      </c>
      <c r="W172">
        <v>450718</v>
      </c>
      <c r="X172">
        <v>837047</v>
      </c>
      <c r="Y172">
        <v>9104.7077272143397</v>
      </c>
      <c r="Z172">
        <v>4777.0795092012804</v>
      </c>
      <c r="AA172">
        <v>1485.9337009395499</v>
      </c>
      <c r="AB172">
        <v>1200</v>
      </c>
      <c r="AC172">
        <v>751</v>
      </c>
      <c r="AD172">
        <v>318.98696831492299</v>
      </c>
      <c r="AE172">
        <v>1271.39026853411</v>
      </c>
      <c r="AF172">
        <v>34.643207031653901</v>
      </c>
      <c r="AG172">
        <v>1114</v>
      </c>
      <c r="AH172">
        <v>697</v>
      </c>
    </row>
    <row r="173" spans="1:34" x14ac:dyDescent="0.25">
      <c r="A173" t="str">
        <f t="shared" si="2"/>
        <v>Salt Lake City</v>
      </c>
      <c r="B173" t="str">
        <f>VLOOKUP(D173,areas!$A$1:$B$225,2, FALSE)</f>
        <v>Salt Lake City - Sugarhouse</v>
      </c>
      <c r="C173">
        <v>2</v>
      </c>
      <c r="D173">
        <v>151</v>
      </c>
      <c r="E173">
        <v>7</v>
      </c>
      <c r="F173" t="s">
        <v>282</v>
      </c>
      <c r="G173">
        <v>5</v>
      </c>
      <c r="H173">
        <v>4</v>
      </c>
      <c r="I173">
        <v>464</v>
      </c>
      <c r="J173">
        <v>142.23684729481701</v>
      </c>
      <c r="K173">
        <v>38.882711899930598</v>
      </c>
      <c r="L173">
        <v>86.857465661548801</v>
      </c>
      <c r="M173">
        <v>7.4332717982883896</v>
      </c>
      <c r="N173">
        <v>9.0633979350497391</v>
      </c>
      <c r="O173">
        <v>44081.911469999999</v>
      </c>
      <c r="P173">
        <v>0</v>
      </c>
      <c r="Q173">
        <v>1202875.7338012401</v>
      </c>
      <c r="R173">
        <v>1045728.2408088699</v>
      </c>
      <c r="S173">
        <v>51549.468769685998</v>
      </c>
      <c r="T173">
        <v>10793.441509896</v>
      </c>
      <c r="U173">
        <v>435980</v>
      </c>
      <c r="V173">
        <v>435980</v>
      </c>
      <c r="W173">
        <v>531591</v>
      </c>
      <c r="X173">
        <v>531591</v>
      </c>
      <c r="Y173">
        <v>79.052953244500003</v>
      </c>
      <c r="Z173">
        <v>2549.8139271443902</v>
      </c>
      <c r="AA173">
        <v>118.26006495185</v>
      </c>
      <c r="AB173">
        <v>871</v>
      </c>
      <c r="AC173">
        <v>1063</v>
      </c>
      <c r="AD173">
        <v>0</v>
      </c>
      <c r="AE173">
        <v>780.22238427492505</v>
      </c>
      <c r="AF173">
        <v>6.55253065948399</v>
      </c>
      <c r="AG173">
        <v>435</v>
      </c>
      <c r="AH173">
        <v>531</v>
      </c>
    </row>
    <row r="174" spans="1:34" x14ac:dyDescent="0.25">
      <c r="A174" t="str">
        <f t="shared" si="2"/>
        <v>Salt Lake City</v>
      </c>
      <c r="B174" t="str">
        <f>VLOOKUP(D174,areas!$A$1:$B$225,2, FALSE)</f>
        <v>Salt Lake City - Sugarhouse</v>
      </c>
      <c r="C174">
        <v>2</v>
      </c>
      <c r="D174">
        <v>151</v>
      </c>
      <c r="E174">
        <v>10</v>
      </c>
      <c r="F174" t="s">
        <v>278</v>
      </c>
      <c r="G174">
        <v>6</v>
      </c>
      <c r="H174">
        <v>4</v>
      </c>
      <c r="I174">
        <v>318</v>
      </c>
      <c r="J174">
        <v>118.318381759061</v>
      </c>
      <c r="K174">
        <v>32.817421773376402</v>
      </c>
      <c r="L174">
        <v>76.240186751432105</v>
      </c>
      <c r="M174">
        <v>2.6808187462847002</v>
      </c>
      <c r="N174">
        <v>6.57995448796839</v>
      </c>
      <c r="O174">
        <v>8468.9102516889998</v>
      </c>
      <c r="P174">
        <v>2169.8930297960001</v>
      </c>
      <c r="Q174">
        <v>2146238.6686279802</v>
      </c>
      <c r="R174">
        <v>800051.40565936896</v>
      </c>
      <c r="S174">
        <v>10627.784423899</v>
      </c>
      <c r="T174">
        <v>13262.398007333</v>
      </c>
      <c r="U174">
        <v>92695</v>
      </c>
      <c r="V174">
        <v>113293</v>
      </c>
      <c r="W174">
        <v>227516</v>
      </c>
      <c r="X174">
        <v>278075</v>
      </c>
      <c r="Y174">
        <v>13.583905336739999</v>
      </c>
      <c r="Z174">
        <v>4341.5893795359498</v>
      </c>
      <c r="AA174">
        <v>20.289848257844</v>
      </c>
      <c r="AB174">
        <v>185</v>
      </c>
      <c r="AC174">
        <v>455</v>
      </c>
      <c r="AD174">
        <v>1.1084404132379999</v>
      </c>
      <c r="AE174">
        <v>505.504501273703</v>
      </c>
      <c r="AF174">
        <v>8.9157479813607008</v>
      </c>
      <c r="AG174">
        <v>94</v>
      </c>
      <c r="AH174">
        <v>231</v>
      </c>
    </row>
    <row r="175" spans="1:34" x14ac:dyDescent="0.25">
      <c r="A175" t="str">
        <f t="shared" si="2"/>
        <v>Salt Lake City</v>
      </c>
      <c r="B175" t="str">
        <f>VLOOKUP(D175,areas!$A$1:$B$225,2, FALSE)</f>
        <v>Salt Lake City - TROLLEY LRT NC</v>
      </c>
      <c r="C175">
        <v>2</v>
      </c>
      <c r="D175">
        <v>152</v>
      </c>
      <c r="E175">
        <v>6</v>
      </c>
      <c r="F175" t="s">
        <v>279</v>
      </c>
      <c r="G175">
        <v>11</v>
      </c>
      <c r="H175">
        <v>4</v>
      </c>
      <c r="I175">
        <v>488</v>
      </c>
      <c r="J175">
        <v>58.1574917021684</v>
      </c>
      <c r="K175">
        <v>8.3566934637446302</v>
      </c>
      <c r="L175">
        <v>40.995573990674501</v>
      </c>
      <c r="M175">
        <v>0.91697977846190004</v>
      </c>
      <c r="N175">
        <v>7.8882444692873497</v>
      </c>
      <c r="O175">
        <v>19248.8751295</v>
      </c>
      <c r="P175">
        <v>7401.2558641189999</v>
      </c>
      <c r="Q175">
        <v>708003.92705429997</v>
      </c>
      <c r="R175">
        <v>735925.93627855496</v>
      </c>
      <c r="S175">
        <v>0</v>
      </c>
      <c r="T175">
        <v>8031.1813445129901</v>
      </c>
      <c r="U175">
        <v>9927</v>
      </c>
      <c r="V175">
        <v>23163</v>
      </c>
      <c r="W175">
        <v>85400</v>
      </c>
      <c r="X175">
        <v>199266</v>
      </c>
      <c r="Y175">
        <v>54.996786084299998</v>
      </c>
      <c r="Z175">
        <v>1401.7817958869</v>
      </c>
      <c r="AA175">
        <v>0</v>
      </c>
      <c r="AB175">
        <v>16</v>
      </c>
      <c r="AC175">
        <v>142</v>
      </c>
      <c r="AD175">
        <v>4.9997058628779998</v>
      </c>
      <c r="AE175">
        <v>662.12044721218501</v>
      </c>
      <c r="AF175">
        <v>4.825219954934</v>
      </c>
      <c r="AG175">
        <v>19</v>
      </c>
      <c r="AH175">
        <v>166</v>
      </c>
    </row>
    <row r="176" spans="1:34" x14ac:dyDescent="0.25">
      <c r="A176" t="str">
        <f t="shared" si="2"/>
        <v>Salt Lake City</v>
      </c>
      <c r="B176" t="str">
        <f>VLOOKUP(D176,areas!$A$1:$B$225,2, FALSE)</f>
        <v>Salt Lake City - UNIVERSITY SOUTH CAMPUS LRT NC</v>
      </c>
      <c r="C176">
        <v>2</v>
      </c>
      <c r="D176">
        <v>153</v>
      </c>
      <c r="E176">
        <v>6</v>
      </c>
      <c r="F176" t="s">
        <v>279</v>
      </c>
      <c r="G176">
        <v>11</v>
      </c>
      <c r="H176">
        <v>3</v>
      </c>
      <c r="I176">
        <v>34</v>
      </c>
      <c r="J176">
        <v>290.174997646343</v>
      </c>
      <c r="K176">
        <v>290.05145561523699</v>
      </c>
      <c r="L176">
        <v>8.7729645483700006E-2</v>
      </c>
      <c r="M176">
        <v>0</v>
      </c>
      <c r="N176">
        <v>3.5812385622299998E-2</v>
      </c>
      <c r="O176">
        <v>5390613.7497325903</v>
      </c>
      <c r="P176">
        <v>49734.419117099998</v>
      </c>
      <c r="Q176">
        <v>0</v>
      </c>
      <c r="R176">
        <v>1277.0151675479999</v>
      </c>
      <c r="S176">
        <v>0</v>
      </c>
      <c r="T176">
        <v>0</v>
      </c>
      <c r="U176">
        <v>0</v>
      </c>
      <c r="V176">
        <v>0</v>
      </c>
      <c r="W176">
        <v>387</v>
      </c>
      <c r="X176">
        <v>903</v>
      </c>
      <c r="Y176">
        <v>12613.972345853501</v>
      </c>
      <c r="Z176">
        <v>0</v>
      </c>
      <c r="AA176">
        <v>0</v>
      </c>
      <c r="AB176">
        <v>0</v>
      </c>
      <c r="AC176">
        <v>0</v>
      </c>
      <c r="AD176">
        <v>62.16802389635</v>
      </c>
      <c r="AE176">
        <v>0.17154211437469999</v>
      </c>
      <c r="AF176">
        <v>0</v>
      </c>
      <c r="AG176">
        <v>0</v>
      </c>
      <c r="AH176">
        <v>0</v>
      </c>
    </row>
    <row r="177" spans="1:34" x14ac:dyDescent="0.25">
      <c r="A177" t="str">
        <f t="shared" si="2"/>
        <v>Salt Lake City</v>
      </c>
      <c r="B177" t="str">
        <f>VLOOKUP(D177,areas!$A$1:$B$225,2, FALSE)</f>
        <v>Salt Lake City - West High Center</v>
      </c>
      <c r="C177">
        <v>2</v>
      </c>
      <c r="D177">
        <v>154</v>
      </c>
      <c r="E177">
        <v>0</v>
      </c>
      <c r="F177" t="s">
        <v>276</v>
      </c>
      <c r="G177">
        <v>7</v>
      </c>
      <c r="H177">
        <v>4</v>
      </c>
      <c r="I177">
        <v>52</v>
      </c>
      <c r="J177">
        <v>42.852831440769101</v>
      </c>
      <c r="K177">
        <v>18.605795125698801</v>
      </c>
      <c r="L177">
        <v>4.6003217307293003</v>
      </c>
      <c r="M177">
        <v>6.7376997795519999</v>
      </c>
      <c r="N177">
        <v>12.909014804789001</v>
      </c>
      <c r="O177">
        <v>20706.187561430001</v>
      </c>
      <c r="P177">
        <v>671.63995009300004</v>
      </c>
      <c r="Q177">
        <v>224572.62365031999</v>
      </c>
      <c r="R177">
        <v>0</v>
      </c>
      <c r="S177">
        <v>93201.961805800005</v>
      </c>
      <c r="T177">
        <v>0</v>
      </c>
      <c r="U177">
        <v>206709</v>
      </c>
      <c r="V177">
        <v>310063</v>
      </c>
      <c r="W177">
        <v>396041</v>
      </c>
      <c r="X177">
        <v>594061</v>
      </c>
      <c r="Y177">
        <v>57.446363139399999</v>
      </c>
      <c r="Z177">
        <v>330.43237009698998</v>
      </c>
      <c r="AA177">
        <v>231.3451159766</v>
      </c>
      <c r="AB177">
        <v>344</v>
      </c>
      <c r="AC177">
        <v>660</v>
      </c>
      <c r="AD177">
        <v>0.252117098383</v>
      </c>
      <c r="AE177">
        <v>0</v>
      </c>
      <c r="AF177">
        <v>0</v>
      </c>
      <c r="AG177">
        <v>258</v>
      </c>
      <c r="AH177">
        <v>495</v>
      </c>
    </row>
    <row r="178" spans="1:34" x14ac:dyDescent="0.25">
      <c r="A178" t="str">
        <f t="shared" si="2"/>
        <v>Salt Lake City</v>
      </c>
      <c r="B178" t="str">
        <f>VLOOKUP(D178,areas!$A$1:$B$225,2, FALSE)</f>
        <v>Salt Lake City - West High Center</v>
      </c>
      <c r="C178">
        <v>2</v>
      </c>
      <c r="D178">
        <v>154</v>
      </c>
      <c r="E178">
        <v>8</v>
      </c>
      <c r="F178" t="s">
        <v>277</v>
      </c>
      <c r="G178">
        <v>9</v>
      </c>
      <c r="H178">
        <v>4</v>
      </c>
      <c r="I178">
        <v>197</v>
      </c>
      <c r="J178">
        <v>47.213676298624499</v>
      </c>
      <c r="K178">
        <v>2.6059425831668102</v>
      </c>
      <c r="L178">
        <v>22.680625533751002</v>
      </c>
      <c r="M178">
        <v>12.5258535803803</v>
      </c>
      <c r="N178">
        <v>9.4012546013264497</v>
      </c>
      <c r="O178">
        <v>0</v>
      </c>
      <c r="P178">
        <v>0</v>
      </c>
      <c r="Q178">
        <v>185086.14947496</v>
      </c>
      <c r="R178">
        <v>183967.719191779</v>
      </c>
      <c r="S178">
        <v>88451.573312757901</v>
      </c>
      <c r="T178">
        <v>30856.371193621901</v>
      </c>
      <c r="U178">
        <v>167820</v>
      </c>
      <c r="V178">
        <v>311665</v>
      </c>
      <c r="W178">
        <v>125957</v>
      </c>
      <c r="X178">
        <v>233920</v>
      </c>
      <c r="Y178">
        <v>0</v>
      </c>
      <c r="Z178">
        <v>318.40277934880999</v>
      </c>
      <c r="AA178">
        <v>130.66260399112701</v>
      </c>
      <c r="AB178">
        <v>279</v>
      </c>
      <c r="AC178">
        <v>209</v>
      </c>
      <c r="AD178">
        <v>0</v>
      </c>
      <c r="AE178">
        <v>115.144297868668</v>
      </c>
      <c r="AF178">
        <v>22.944052620581001</v>
      </c>
      <c r="AG178">
        <v>259</v>
      </c>
      <c r="AH178">
        <v>194</v>
      </c>
    </row>
    <row r="179" spans="1:34" x14ac:dyDescent="0.25">
      <c r="A179" t="str">
        <f t="shared" si="2"/>
        <v>Sandy</v>
      </c>
      <c r="B179" t="str">
        <f>VLOOKUP(D179,areas!$A$1:$B$225,2, FALSE)</f>
        <v>Sandy - CRESCENT VIEW LRT NC</v>
      </c>
      <c r="C179">
        <v>2</v>
      </c>
      <c r="D179">
        <v>155</v>
      </c>
      <c r="E179">
        <v>6</v>
      </c>
      <c r="F179" t="s">
        <v>279</v>
      </c>
      <c r="G179">
        <v>11</v>
      </c>
      <c r="H179">
        <v>3</v>
      </c>
      <c r="I179">
        <v>177</v>
      </c>
      <c r="J179">
        <v>45.754120470562697</v>
      </c>
      <c r="K179">
        <v>9.5511983769370001</v>
      </c>
      <c r="L179">
        <v>34.110217380119103</v>
      </c>
      <c r="M179">
        <v>0</v>
      </c>
      <c r="N179">
        <v>2.0927047135065999</v>
      </c>
      <c r="O179">
        <v>0</v>
      </c>
      <c r="P179">
        <v>0</v>
      </c>
      <c r="Q179">
        <v>0</v>
      </c>
      <c r="R179">
        <v>508569.63170424901</v>
      </c>
      <c r="S179">
        <v>0</v>
      </c>
      <c r="T179">
        <v>0</v>
      </c>
      <c r="U179">
        <v>0</v>
      </c>
      <c r="V179">
        <v>0</v>
      </c>
      <c r="W179">
        <v>22656</v>
      </c>
      <c r="X179">
        <v>52864</v>
      </c>
      <c r="Y179">
        <v>0</v>
      </c>
      <c r="Z179">
        <v>0</v>
      </c>
      <c r="AA179">
        <v>0</v>
      </c>
      <c r="AB179">
        <v>0</v>
      </c>
      <c r="AC179">
        <v>37</v>
      </c>
      <c r="AD179">
        <v>0</v>
      </c>
      <c r="AE179">
        <v>202.551591881956</v>
      </c>
      <c r="AF179">
        <v>0</v>
      </c>
      <c r="AG179">
        <v>0</v>
      </c>
      <c r="AH179">
        <v>44</v>
      </c>
    </row>
    <row r="180" spans="1:34" x14ac:dyDescent="0.25">
      <c r="A180" t="str">
        <f t="shared" si="2"/>
        <v>Sandy</v>
      </c>
      <c r="B180" t="str">
        <f>VLOOKUP(D180,areas!$A$1:$B$225,2, FALSE)</f>
        <v>Sandy - HISTORIC SANDY _x000D_
 LRT NC</v>
      </c>
      <c r="C180">
        <v>2</v>
      </c>
      <c r="D180">
        <v>156</v>
      </c>
      <c r="E180">
        <v>6</v>
      </c>
      <c r="F180" t="s">
        <v>279</v>
      </c>
      <c r="G180">
        <v>11</v>
      </c>
      <c r="H180">
        <v>4</v>
      </c>
      <c r="I180">
        <v>273</v>
      </c>
      <c r="J180">
        <v>68.276653375206806</v>
      </c>
      <c r="K180">
        <v>12.347834070269499</v>
      </c>
      <c r="L180">
        <v>31.801813770590801</v>
      </c>
      <c r="M180">
        <v>18.034489710195999</v>
      </c>
      <c r="N180">
        <v>6.0925158241504498</v>
      </c>
      <c r="O180">
        <v>0</v>
      </c>
      <c r="P180">
        <v>0</v>
      </c>
      <c r="Q180">
        <v>182801.90232779999</v>
      </c>
      <c r="R180">
        <v>263569.15767088201</v>
      </c>
      <c r="S180">
        <v>27843.565125131001</v>
      </c>
      <c r="T180">
        <v>74868.279653905003</v>
      </c>
      <c r="U180">
        <v>195247</v>
      </c>
      <c r="V180">
        <v>455576</v>
      </c>
      <c r="W180">
        <v>65959</v>
      </c>
      <c r="X180">
        <v>153904</v>
      </c>
      <c r="Y180">
        <v>0</v>
      </c>
      <c r="Z180">
        <v>274.541624619</v>
      </c>
      <c r="AA180">
        <v>78.61928156962</v>
      </c>
      <c r="AB180">
        <v>325</v>
      </c>
      <c r="AC180">
        <v>109</v>
      </c>
      <c r="AD180">
        <v>0</v>
      </c>
      <c r="AE180">
        <v>167.713048788295</v>
      </c>
      <c r="AF180">
        <v>56.491332438071403</v>
      </c>
      <c r="AG180">
        <v>379</v>
      </c>
      <c r="AH180">
        <v>128</v>
      </c>
    </row>
    <row r="181" spans="1:34" x14ac:dyDescent="0.25">
      <c r="A181" t="str">
        <f t="shared" si="2"/>
        <v>Sandy</v>
      </c>
      <c r="B181" t="str">
        <f>VLOOKUP(D181,areas!$A$1:$B$225,2, FALSE)</f>
        <v>Sandy - SANDY CIVIC CENTER LRT NC</v>
      </c>
      <c r="C181">
        <v>2</v>
      </c>
      <c r="D181">
        <v>157</v>
      </c>
      <c r="E181">
        <v>6</v>
      </c>
      <c r="F181" t="s">
        <v>279</v>
      </c>
      <c r="G181">
        <v>11</v>
      </c>
      <c r="H181">
        <v>3</v>
      </c>
      <c r="I181">
        <v>120</v>
      </c>
      <c r="J181">
        <v>30.466052237714699</v>
      </c>
      <c r="K181">
        <v>9.4055497461918005</v>
      </c>
      <c r="L181">
        <v>19.321788477963899</v>
      </c>
      <c r="M181">
        <v>0</v>
      </c>
      <c r="N181">
        <v>1.738714013559</v>
      </c>
      <c r="O181">
        <v>0</v>
      </c>
      <c r="P181">
        <v>697.50899753099998</v>
      </c>
      <c r="Q181">
        <v>0</v>
      </c>
      <c r="R181">
        <v>207047.288418515</v>
      </c>
      <c r="S181">
        <v>0</v>
      </c>
      <c r="T181">
        <v>0</v>
      </c>
      <c r="U181">
        <v>0</v>
      </c>
      <c r="V181">
        <v>0</v>
      </c>
      <c r="W181">
        <v>18823</v>
      </c>
      <c r="X181">
        <v>43920</v>
      </c>
      <c r="Y181">
        <v>0</v>
      </c>
      <c r="Z181">
        <v>0</v>
      </c>
      <c r="AA181">
        <v>0</v>
      </c>
      <c r="AB181">
        <v>0</v>
      </c>
      <c r="AC181">
        <v>31</v>
      </c>
      <c r="AD181">
        <v>0.33129778282799999</v>
      </c>
      <c r="AE181">
        <v>91.113654705982</v>
      </c>
      <c r="AF181">
        <v>0</v>
      </c>
      <c r="AG181">
        <v>0</v>
      </c>
      <c r="AH181">
        <v>36</v>
      </c>
    </row>
    <row r="182" spans="1:34" x14ac:dyDescent="0.25">
      <c r="A182" t="str">
        <f t="shared" si="2"/>
        <v>Sandy</v>
      </c>
      <c r="B182" t="str">
        <f>VLOOKUP(D182,areas!$A$1:$B$225,2, FALSE)</f>
        <v>Sandy - SANDY EXPO LRT NC</v>
      </c>
      <c r="C182">
        <v>2</v>
      </c>
      <c r="D182">
        <v>158</v>
      </c>
      <c r="E182">
        <v>6</v>
      </c>
      <c r="F182" t="s">
        <v>279</v>
      </c>
      <c r="G182">
        <v>11</v>
      </c>
      <c r="H182">
        <v>4</v>
      </c>
      <c r="I182">
        <v>100</v>
      </c>
      <c r="J182">
        <v>36.604473004638798</v>
      </c>
      <c r="K182">
        <v>17.530975925839201</v>
      </c>
      <c r="L182">
        <v>13.8443165150816</v>
      </c>
      <c r="M182">
        <v>0.8942895076363</v>
      </c>
      <c r="N182">
        <v>4.3348910560817</v>
      </c>
      <c r="O182">
        <v>52713.867385500002</v>
      </c>
      <c r="P182">
        <v>0</v>
      </c>
      <c r="Q182">
        <v>6314.0051895099996</v>
      </c>
      <c r="R182">
        <v>140314.05393155501</v>
      </c>
      <c r="S182">
        <v>0</v>
      </c>
      <c r="T182">
        <v>2352.859219292</v>
      </c>
      <c r="U182">
        <v>9681</v>
      </c>
      <c r="V182">
        <v>22589</v>
      </c>
      <c r="W182">
        <v>46930</v>
      </c>
      <c r="X182">
        <v>109503</v>
      </c>
      <c r="Y182">
        <v>150.611049673</v>
      </c>
      <c r="Z182">
        <v>9.9747317369899999</v>
      </c>
      <c r="AA182">
        <v>0</v>
      </c>
      <c r="AB182">
        <v>16</v>
      </c>
      <c r="AC182">
        <v>78</v>
      </c>
      <c r="AD182">
        <v>0</v>
      </c>
      <c r="AE182">
        <v>68.096391342354494</v>
      </c>
      <c r="AF182">
        <v>1.0640418870646999</v>
      </c>
      <c r="AG182">
        <v>18</v>
      </c>
      <c r="AH182">
        <v>91</v>
      </c>
    </row>
    <row r="183" spans="1:34" x14ac:dyDescent="0.25">
      <c r="A183" t="str">
        <f t="shared" si="2"/>
        <v>Sandy</v>
      </c>
      <c r="B183" t="str">
        <f>VLOOKUP(D183,areas!$A$1:$B$225,2, FALSE)</f>
        <v>Sandy - The Cairns</v>
      </c>
      <c r="C183">
        <v>2</v>
      </c>
      <c r="D183">
        <v>159</v>
      </c>
      <c r="E183">
        <v>3</v>
      </c>
      <c r="F183" t="s">
        <v>281</v>
      </c>
      <c r="G183">
        <v>4</v>
      </c>
      <c r="H183">
        <v>4</v>
      </c>
      <c r="I183">
        <v>13</v>
      </c>
      <c r="J183">
        <v>24.128529543596802</v>
      </c>
      <c r="K183">
        <v>0.36352842475823999</v>
      </c>
      <c r="L183">
        <v>16.0860966999368</v>
      </c>
      <c r="M183">
        <v>1.2366099831800001E-2</v>
      </c>
      <c r="N183">
        <v>7.6665383190699998</v>
      </c>
      <c r="O183">
        <v>1078.77381249</v>
      </c>
      <c r="P183">
        <v>0</v>
      </c>
      <c r="Q183">
        <v>307979.45948979002</v>
      </c>
      <c r="R183">
        <v>0</v>
      </c>
      <c r="S183">
        <v>38.361389076099996</v>
      </c>
      <c r="T183">
        <v>0</v>
      </c>
      <c r="U183">
        <v>725</v>
      </c>
      <c r="V183">
        <v>725</v>
      </c>
      <c r="W183">
        <v>449662</v>
      </c>
      <c r="X183">
        <v>449662</v>
      </c>
      <c r="Y183">
        <v>1.70422403236</v>
      </c>
      <c r="Z183">
        <v>737.78088864687004</v>
      </c>
      <c r="AA183">
        <v>0.109603968789</v>
      </c>
      <c r="AB183">
        <v>1</v>
      </c>
      <c r="AC183">
        <v>899</v>
      </c>
      <c r="AD183">
        <v>0</v>
      </c>
      <c r="AE183">
        <v>0</v>
      </c>
      <c r="AF183">
        <v>0</v>
      </c>
      <c r="AG183">
        <v>0</v>
      </c>
      <c r="AH183">
        <v>449</v>
      </c>
    </row>
    <row r="184" spans="1:34" x14ac:dyDescent="0.25">
      <c r="A184" t="str">
        <f t="shared" si="2"/>
        <v>Sandy</v>
      </c>
      <c r="B184" t="str">
        <f>VLOOKUP(D184,areas!$A$1:$B$225,2, FALSE)</f>
        <v>Sandy - The Cairns</v>
      </c>
      <c r="C184">
        <v>2</v>
      </c>
      <c r="D184">
        <v>159</v>
      </c>
      <c r="E184">
        <v>7</v>
      </c>
      <c r="F184" t="s">
        <v>282</v>
      </c>
      <c r="G184">
        <v>5</v>
      </c>
      <c r="H184">
        <v>4</v>
      </c>
      <c r="I184">
        <v>215</v>
      </c>
      <c r="J184">
        <v>128.18151341267901</v>
      </c>
      <c r="K184">
        <v>55.171405163566</v>
      </c>
      <c r="L184">
        <v>39.031623785846598</v>
      </c>
      <c r="M184">
        <v>1.0645133783359</v>
      </c>
      <c r="N184">
        <v>32.913971084930999</v>
      </c>
      <c r="O184">
        <v>25371.3525637483</v>
      </c>
      <c r="P184">
        <v>366048.37244876998</v>
      </c>
      <c r="Q184">
        <v>668650.308918608</v>
      </c>
      <c r="R184">
        <v>389528.077719928</v>
      </c>
      <c r="S184">
        <v>2301.373388124</v>
      </c>
      <c r="T184">
        <v>5477.0520767669996</v>
      </c>
      <c r="U184">
        <v>62436</v>
      </c>
      <c r="V184">
        <v>62436</v>
      </c>
      <c r="W184">
        <v>1930490</v>
      </c>
      <c r="X184">
        <v>1930490</v>
      </c>
      <c r="Y184">
        <v>72.252400195483602</v>
      </c>
      <c r="Z184">
        <v>1062.9967701769201</v>
      </c>
      <c r="AA184">
        <v>5.6349219726130002</v>
      </c>
      <c r="AB184">
        <v>124</v>
      </c>
      <c r="AC184">
        <v>3860</v>
      </c>
      <c r="AD184">
        <v>380.31779478489801</v>
      </c>
      <c r="AE184">
        <v>193.19502499978</v>
      </c>
      <c r="AF184">
        <v>2.7479693407710002</v>
      </c>
      <c r="AG184">
        <v>62</v>
      </c>
      <c r="AH184">
        <v>1930</v>
      </c>
    </row>
    <row r="185" spans="1:34" x14ac:dyDescent="0.25">
      <c r="A185" t="str">
        <f t="shared" si="2"/>
        <v>Sandy</v>
      </c>
      <c r="B185" t="str">
        <f>VLOOKUP(D185,areas!$A$1:$B$225,2, FALSE)</f>
        <v>Sandy - The Cairns</v>
      </c>
      <c r="C185">
        <v>2</v>
      </c>
      <c r="D185">
        <v>159</v>
      </c>
      <c r="E185">
        <v>10</v>
      </c>
      <c r="F185" t="s">
        <v>278</v>
      </c>
      <c r="G185">
        <v>6</v>
      </c>
      <c r="H185">
        <v>4</v>
      </c>
      <c r="I185">
        <v>1384</v>
      </c>
      <c r="J185">
        <v>1091.1586387893699</v>
      </c>
      <c r="K185">
        <v>112.42765418015</v>
      </c>
      <c r="L185">
        <v>640.63294956471998</v>
      </c>
      <c r="M185">
        <v>95.180136521506995</v>
      </c>
      <c r="N185">
        <v>242.91789852299399</v>
      </c>
      <c r="O185">
        <v>45439.989013908002</v>
      </c>
      <c r="P185">
        <v>235609.39979061999</v>
      </c>
      <c r="Q185">
        <v>10752678.682662999</v>
      </c>
      <c r="R185">
        <v>1592697.1755599601</v>
      </c>
      <c r="S185">
        <v>725330.79294924601</v>
      </c>
      <c r="T185">
        <v>55638.069725679001</v>
      </c>
      <c r="U185">
        <v>3291066</v>
      </c>
      <c r="V185">
        <v>4022414</v>
      </c>
      <c r="W185">
        <v>8399429</v>
      </c>
      <c r="X185">
        <v>10265968</v>
      </c>
      <c r="Y185">
        <v>109.960948293402</v>
      </c>
      <c r="Z185">
        <v>19710.976122123298</v>
      </c>
      <c r="AA185">
        <v>1371.28537355094</v>
      </c>
      <c r="AB185">
        <v>6582</v>
      </c>
      <c r="AC185">
        <v>16798</v>
      </c>
      <c r="AD185">
        <v>273.37663377835997</v>
      </c>
      <c r="AE185">
        <v>975.61402990210001</v>
      </c>
      <c r="AF185">
        <v>40.384456730524001</v>
      </c>
      <c r="AG185">
        <v>3352</v>
      </c>
      <c r="AH185">
        <v>8554</v>
      </c>
    </row>
    <row r="186" spans="1:34" x14ac:dyDescent="0.25">
      <c r="A186" t="str">
        <f t="shared" si="2"/>
        <v>Sandy</v>
      </c>
      <c r="B186" t="str">
        <f>VLOOKUP(D186,areas!$A$1:$B$225,2, FALSE)</f>
        <v>Sandy - Union Park</v>
      </c>
      <c r="C186">
        <v>2</v>
      </c>
      <c r="D186">
        <v>160</v>
      </c>
      <c r="E186">
        <v>8</v>
      </c>
      <c r="F186" t="s">
        <v>277</v>
      </c>
      <c r="G186">
        <v>9</v>
      </c>
      <c r="H186">
        <v>3</v>
      </c>
      <c r="I186">
        <v>174</v>
      </c>
      <c r="J186">
        <v>77.649646340191296</v>
      </c>
      <c r="K186">
        <v>6.8640372801988097</v>
      </c>
      <c r="L186">
        <v>59.043168354556698</v>
      </c>
      <c r="M186">
        <v>0</v>
      </c>
      <c r="N186">
        <v>11.742440705435699</v>
      </c>
      <c r="O186">
        <v>131950.29594026899</v>
      </c>
      <c r="P186">
        <v>0</v>
      </c>
      <c r="Q186">
        <v>2142687.4074777402</v>
      </c>
      <c r="R186">
        <v>20113.2509516153</v>
      </c>
      <c r="S186">
        <v>0</v>
      </c>
      <c r="T186">
        <v>0</v>
      </c>
      <c r="U186">
        <v>0</v>
      </c>
      <c r="V186">
        <v>0</v>
      </c>
      <c r="W186">
        <v>157324</v>
      </c>
      <c r="X186">
        <v>292173</v>
      </c>
      <c r="Y186">
        <v>208.45228426569199</v>
      </c>
      <c r="Z186">
        <v>3733.3846252578601</v>
      </c>
      <c r="AA186">
        <v>0</v>
      </c>
      <c r="AB186">
        <v>0</v>
      </c>
      <c r="AC186">
        <v>262</v>
      </c>
      <c r="AD186">
        <v>0</v>
      </c>
      <c r="AE186">
        <v>6.6062409560254096</v>
      </c>
      <c r="AF186">
        <v>0</v>
      </c>
      <c r="AG186">
        <v>0</v>
      </c>
      <c r="AH186">
        <v>243</v>
      </c>
    </row>
    <row r="187" spans="1:34" x14ac:dyDescent="0.25">
      <c r="A187" t="str">
        <f t="shared" si="2"/>
        <v>Saratoga Springs</v>
      </c>
      <c r="B187" t="str">
        <f>VLOOKUP(D187,areas!$A$1:$B$225,2, FALSE)</f>
        <v>Saratoga Springs - Crossroads</v>
      </c>
      <c r="C187">
        <v>4</v>
      </c>
      <c r="D187">
        <v>161</v>
      </c>
      <c r="E187">
        <v>8</v>
      </c>
      <c r="F187" t="s">
        <v>277</v>
      </c>
      <c r="G187">
        <v>9</v>
      </c>
      <c r="H187">
        <v>3</v>
      </c>
      <c r="I187">
        <v>765</v>
      </c>
      <c r="J187">
        <v>511.58463174349902</v>
      </c>
      <c r="K187">
        <v>37.179221122819001</v>
      </c>
      <c r="L187">
        <v>64.584649733323502</v>
      </c>
      <c r="M187">
        <v>0</v>
      </c>
      <c r="N187">
        <v>409.82076088735698</v>
      </c>
      <c r="O187">
        <v>3859.0376185680002</v>
      </c>
      <c r="P187">
        <v>61190.813538656701</v>
      </c>
      <c r="Q187">
        <v>156352.42302444199</v>
      </c>
      <c r="R187">
        <v>334357.57000499102</v>
      </c>
      <c r="S187">
        <v>0</v>
      </c>
      <c r="T187">
        <v>0</v>
      </c>
      <c r="U187">
        <v>0</v>
      </c>
      <c r="V187">
        <v>0</v>
      </c>
      <c r="W187">
        <v>5490752</v>
      </c>
      <c r="X187">
        <v>10197110</v>
      </c>
      <c r="Y187">
        <v>10.147909585109</v>
      </c>
      <c r="Z187">
        <v>295.05313392845102</v>
      </c>
      <c r="AA187">
        <v>0</v>
      </c>
      <c r="AB187">
        <v>0</v>
      </c>
      <c r="AC187">
        <v>9151</v>
      </c>
      <c r="AD187">
        <v>39.203799621820899</v>
      </c>
      <c r="AE187">
        <v>122.78830837978001</v>
      </c>
      <c r="AF187">
        <v>0</v>
      </c>
      <c r="AG187">
        <v>0</v>
      </c>
      <c r="AH187">
        <v>8497</v>
      </c>
    </row>
    <row r="188" spans="1:34" x14ac:dyDescent="0.25">
      <c r="A188" t="str">
        <f t="shared" si="2"/>
        <v>South Jordan</v>
      </c>
      <c r="B188" t="str">
        <f>VLOOKUP(D188,areas!$A$1:$B$225,2, FALSE)</f>
        <v>South Jordan - 4800 W. OLD BINGHAM HWY _x000D_
 LRT NC</v>
      </c>
      <c r="C188">
        <v>2</v>
      </c>
      <c r="D188">
        <v>162</v>
      </c>
      <c r="E188">
        <v>6</v>
      </c>
      <c r="F188" t="s">
        <v>279</v>
      </c>
      <c r="G188">
        <v>11</v>
      </c>
      <c r="H188">
        <v>3</v>
      </c>
      <c r="I188">
        <v>95</v>
      </c>
      <c r="J188">
        <v>26.734930169558901</v>
      </c>
      <c r="K188">
        <v>7.4849299838636503</v>
      </c>
      <c r="L188">
        <v>17.800764648858301</v>
      </c>
      <c r="M188">
        <v>0</v>
      </c>
      <c r="N188">
        <v>1.4492355368369001</v>
      </c>
      <c r="O188">
        <v>0</v>
      </c>
      <c r="P188">
        <v>0</v>
      </c>
      <c r="Q188">
        <v>0</v>
      </c>
      <c r="R188">
        <v>232979.63120587799</v>
      </c>
      <c r="S188">
        <v>0</v>
      </c>
      <c r="T188">
        <v>0</v>
      </c>
      <c r="U188">
        <v>0</v>
      </c>
      <c r="V188">
        <v>0</v>
      </c>
      <c r="W188">
        <v>15689</v>
      </c>
      <c r="X188">
        <v>36607</v>
      </c>
      <c r="Y188">
        <v>0</v>
      </c>
      <c r="Z188">
        <v>0</v>
      </c>
      <c r="AA188">
        <v>0</v>
      </c>
      <c r="AB188">
        <v>0</v>
      </c>
      <c r="AC188">
        <v>26</v>
      </c>
      <c r="AD188">
        <v>0</v>
      </c>
      <c r="AE188">
        <v>72.5049496003803</v>
      </c>
      <c r="AF188">
        <v>0</v>
      </c>
      <c r="AG188">
        <v>0</v>
      </c>
      <c r="AH188">
        <v>30</v>
      </c>
    </row>
    <row r="189" spans="1:34" x14ac:dyDescent="0.25">
      <c r="A189" t="str">
        <f t="shared" si="2"/>
        <v>South Jordan</v>
      </c>
      <c r="B189" t="str">
        <f>VLOOKUP(D189,areas!$A$1:$B$225,2, FALSE)</f>
        <v>South Jordan - 5600 W. OLD BINGHAM HWY LRT NC</v>
      </c>
      <c r="C189">
        <v>2</v>
      </c>
      <c r="D189">
        <v>163</v>
      </c>
      <c r="E189">
        <v>6</v>
      </c>
      <c r="F189" t="s">
        <v>279</v>
      </c>
      <c r="G189">
        <v>11</v>
      </c>
      <c r="H189">
        <v>3</v>
      </c>
      <c r="I189">
        <v>12</v>
      </c>
      <c r="J189">
        <v>5.0582233509853003</v>
      </c>
      <c r="K189">
        <v>4.9963061735275396</v>
      </c>
      <c r="L189">
        <v>1.9895711456600001E-2</v>
      </c>
      <c r="M189">
        <v>0</v>
      </c>
      <c r="N189">
        <v>4.2021466001159899E-2</v>
      </c>
      <c r="O189">
        <v>51121.361569799999</v>
      </c>
      <c r="P189">
        <v>0</v>
      </c>
      <c r="Q189">
        <v>12.4491442296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454</v>
      </c>
      <c r="X189">
        <v>1059</v>
      </c>
      <c r="Y189">
        <v>52.432165712699998</v>
      </c>
      <c r="Z189">
        <v>1.2768353055999999E-2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25">
      <c r="A190" t="str">
        <f t="shared" si="2"/>
        <v>South Jordan</v>
      </c>
      <c r="B190" t="str">
        <f>VLOOKUP(D190,areas!$A$1:$B$225,2, FALSE)</f>
        <v>South Jordan - Daybreak</v>
      </c>
      <c r="C190">
        <v>2</v>
      </c>
      <c r="D190">
        <v>164</v>
      </c>
      <c r="E190">
        <v>4</v>
      </c>
      <c r="F190" t="s">
        <v>280</v>
      </c>
      <c r="G190">
        <v>8</v>
      </c>
      <c r="H190">
        <v>3</v>
      </c>
      <c r="I190">
        <v>73</v>
      </c>
      <c r="J190">
        <v>97.477952666152007</v>
      </c>
      <c r="K190">
        <v>5.3099603222195597</v>
      </c>
      <c r="L190">
        <v>4.2849365498399896</v>
      </c>
      <c r="M190">
        <v>0</v>
      </c>
      <c r="N190">
        <v>87.8830557940924</v>
      </c>
      <c r="O190">
        <v>0</v>
      </c>
      <c r="P190">
        <v>0</v>
      </c>
      <c r="Q190">
        <v>17724.901604269999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2696206</v>
      </c>
      <c r="X190">
        <v>4044308</v>
      </c>
      <c r="Y190">
        <v>0</v>
      </c>
      <c r="Z190">
        <v>28.001424335300001</v>
      </c>
      <c r="AA190">
        <v>0</v>
      </c>
      <c r="AB190">
        <v>0</v>
      </c>
      <c r="AC190">
        <v>4493</v>
      </c>
      <c r="AD190">
        <v>0</v>
      </c>
      <c r="AE190">
        <v>0</v>
      </c>
      <c r="AF190">
        <v>0</v>
      </c>
      <c r="AG190">
        <v>0</v>
      </c>
      <c r="AH190">
        <v>3370</v>
      </c>
    </row>
    <row r="191" spans="1:34" x14ac:dyDescent="0.25">
      <c r="A191" t="str">
        <f t="shared" si="2"/>
        <v>South Jordan</v>
      </c>
      <c r="B191" t="str">
        <f>VLOOKUP(D191,areas!$A$1:$B$225,2, FALSE)</f>
        <v>South Jordan - Daybreak</v>
      </c>
      <c r="C191">
        <v>2</v>
      </c>
      <c r="D191">
        <v>164</v>
      </c>
      <c r="E191">
        <v>8</v>
      </c>
      <c r="F191" t="s">
        <v>277</v>
      </c>
      <c r="G191">
        <v>9</v>
      </c>
      <c r="H191">
        <v>3</v>
      </c>
      <c r="I191">
        <v>344</v>
      </c>
      <c r="J191">
        <v>397.56111082449701</v>
      </c>
      <c r="K191">
        <v>117.32747414697999</v>
      </c>
      <c r="L191">
        <v>6.3342902425979304</v>
      </c>
      <c r="M191">
        <v>0</v>
      </c>
      <c r="N191">
        <v>273.89934643491802</v>
      </c>
      <c r="O191">
        <v>0</v>
      </c>
      <c r="P191">
        <v>0</v>
      </c>
      <c r="Q191">
        <v>5316.2854180189997</v>
      </c>
      <c r="R191">
        <v>148553.69295185499</v>
      </c>
      <c r="S191">
        <v>0</v>
      </c>
      <c r="T191">
        <v>0</v>
      </c>
      <c r="U191">
        <v>0</v>
      </c>
      <c r="V191">
        <v>0</v>
      </c>
      <c r="W191">
        <v>3669685</v>
      </c>
      <c r="X191">
        <v>6815129</v>
      </c>
      <c r="Y191">
        <v>0</v>
      </c>
      <c r="Z191">
        <v>8.7204780531059995</v>
      </c>
      <c r="AA191">
        <v>0</v>
      </c>
      <c r="AB191">
        <v>0</v>
      </c>
      <c r="AC191">
        <v>6116</v>
      </c>
      <c r="AD191">
        <v>0</v>
      </c>
      <c r="AE191">
        <v>63.713177632806499</v>
      </c>
      <c r="AF191">
        <v>0</v>
      </c>
      <c r="AG191">
        <v>0</v>
      </c>
      <c r="AH191">
        <v>5679</v>
      </c>
    </row>
    <row r="192" spans="1:34" x14ac:dyDescent="0.25">
      <c r="A192" t="str">
        <f t="shared" si="2"/>
        <v>South Jordan</v>
      </c>
      <c r="B192" t="str">
        <f>VLOOKUP(D192,areas!$A$1:$B$225,2, FALSE)</f>
        <v>South Jordan - SOUTH JORDAN CRT NC</v>
      </c>
      <c r="C192">
        <v>2</v>
      </c>
      <c r="D192">
        <v>165</v>
      </c>
      <c r="E192">
        <v>2</v>
      </c>
      <c r="F192" t="s">
        <v>275</v>
      </c>
      <c r="G192">
        <v>10</v>
      </c>
      <c r="H192">
        <v>2</v>
      </c>
      <c r="I192">
        <v>21</v>
      </c>
      <c r="J192">
        <v>28.264468681670301</v>
      </c>
      <c r="K192">
        <v>0</v>
      </c>
      <c r="L192">
        <v>4.7988234440689999</v>
      </c>
      <c r="M192">
        <v>0</v>
      </c>
      <c r="N192">
        <v>23.465645237601301</v>
      </c>
      <c r="O192">
        <v>0</v>
      </c>
      <c r="P192">
        <v>0</v>
      </c>
      <c r="Q192">
        <v>622793.36095550004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254046</v>
      </c>
      <c r="X192">
        <v>592774</v>
      </c>
      <c r="Y192">
        <v>0</v>
      </c>
      <c r="Z192">
        <v>721.66101406229996</v>
      </c>
      <c r="AA192">
        <v>0</v>
      </c>
      <c r="AB192">
        <v>0</v>
      </c>
      <c r="AC192">
        <v>423</v>
      </c>
      <c r="AD192">
        <v>0</v>
      </c>
      <c r="AE192">
        <v>0</v>
      </c>
      <c r="AF192">
        <v>0</v>
      </c>
      <c r="AG192">
        <v>0</v>
      </c>
      <c r="AH192">
        <v>493</v>
      </c>
    </row>
    <row r="193" spans="1:34" x14ac:dyDescent="0.25">
      <c r="A193" t="str">
        <f t="shared" si="2"/>
        <v>South Jordan</v>
      </c>
      <c r="B193" t="str">
        <f>VLOOKUP(D193,areas!$A$1:$B$225,2, FALSE)</f>
        <v>South Jordan - SOUTH JORDAN PARKWAY LRT NC</v>
      </c>
      <c r="C193">
        <v>2</v>
      </c>
      <c r="D193">
        <v>166</v>
      </c>
      <c r="E193">
        <v>6</v>
      </c>
      <c r="F193" t="s">
        <v>279</v>
      </c>
      <c r="G193">
        <v>11</v>
      </c>
      <c r="H193">
        <v>2</v>
      </c>
      <c r="I193">
        <v>78</v>
      </c>
      <c r="J193">
        <v>122.100715560708</v>
      </c>
      <c r="K193">
        <v>7.0164357024570503</v>
      </c>
      <c r="L193">
        <v>0</v>
      </c>
      <c r="M193">
        <v>0</v>
      </c>
      <c r="N193">
        <v>115.08427985825099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1245938</v>
      </c>
      <c r="X193">
        <v>2907188</v>
      </c>
      <c r="Y193">
        <v>0</v>
      </c>
      <c r="Z193">
        <v>0</v>
      </c>
      <c r="AA193">
        <v>0</v>
      </c>
      <c r="AB193">
        <v>0</v>
      </c>
      <c r="AC193">
        <v>2076</v>
      </c>
      <c r="AD193">
        <v>0</v>
      </c>
      <c r="AE193">
        <v>0</v>
      </c>
      <c r="AF193">
        <v>0</v>
      </c>
      <c r="AG193">
        <v>0</v>
      </c>
      <c r="AH193">
        <v>2422</v>
      </c>
    </row>
    <row r="194" spans="1:34" x14ac:dyDescent="0.25">
      <c r="A194" t="str">
        <f t="shared" si="2"/>
        <v>South Jordan</v>
      </c>
      <c r="B194" t="str">
        <f>VLOOKUP(D194,areas!$A$1:$B$225,2, FALSE)</f>
        <v>South Jordan - South Jordan Redwood Road</v>
      </c>
      <c r="C194">
        <v>2</v>
      </c>
      <c r="D194">
        <v>167</v>
      </c>
      <c r="E194">
        <v>8</v>
      </c>
      <c r="F194" t="s">
        <v>277</v>
      </c>
      <c r="G194">
        <v>9</v>
      </c>
      <c r="H194">
        <v>4</v>
      </c>
      <c r="I194">
        <v>271</v>
      </c>
      <c r="J194">
        <v>142.27307364681801</v>
      </c>
      <c r="K194">
        <v>15.20121259411</v>
      </c>
      <c r="L194">
        <v>73.063993652959496</v>
      </c>
      <c r="M194">
        <v>5.137790075731</v>
      </c>
      <c r="N194">
        <v>48.870077324017601</v>
      </c>
      <c r="O194">
        <v>9189.9703826500008</v>
      </c>
      <c r="P194">
        <v>0</v>
      </c>
      <c r="Q194">
        <v>507019.15680722601</v>
      </c>
      <c r="R194">
        <v>174723.01537376901</v>
      </c>
      <c r="S194">
        <v>12713.093232003999</v>
      </c>
      <c r="T194">
        <v>13542.169066095999</v>
      </c>
      <c r="U194">
        <v>68835</v>
      </c>
      <c r="V194">
        <v>127836</v>
      </c>
      <c r="W194">
        <v>654758</v>
      </c>
      <c r="X194">
        <v>1215979</v>
      </c>
      <c r="Y194">
        <v>26.093019769906999</v>
      </c>
      <c r="Z194">
        <v>1104.96744459455</v>
      </c>
      <c r="AA194">
        <v>20.959645913199999</v>
      </c>
      <c r="AB194">
        <v>114</v>
      </c>
      <c r="AC194">
        <v>1091</v>
      </c>
      <c r="AD194">
        <v>0</v>
      </c>
      <c r="AE194">
        <v>62.391576186912701</v>
      </c>
      <c r="AF194">
        <v>6.8759536486209996</v>
      </c>
      <c r="AG194">
        <v>106</v>
      </c>
      <c r="AH194">
        <v>1013</v>
      </c>
    </row>
    <row r="195" spans="1:34" x14ac:dyDescent="0.25">
      <c r="A195" t="str">
        <f t="shared" ref="A195:A258" si="3">LEFT(B195,FIND(" - ",B195)-1)</f>
        <v>South Jordan</v>
      </c>
      <c r="B195" t="str">
        <f>VLOOKUP(D195,areas!$A$1:$B$225,2, FALSE)</f>
        <v>South Jordan - The Cairns</v>
      </c>
      <c r="C195">
        <v>2</v>
      </c>
      <c r="D195">
        <v>168</v>
      </c>
      <c r="E195">
        <v>3</v>
      </c>
      <c r="F195" t="s">
        <v>281</v>
      </c>
      <c r="G195">
        <v>4</v>
      </c>
      <c r="H195">
        <v>3</v>
      </c>
      <c r="I195">
        <v>67</v>
      </c>
      <c r="J195">
        <v>99.6560519118961</v>
      </c>
      <c r="K195">
        <v>26.641488440881599</v>
      </c>
      <c r="L195">
        <v>33.209316888076998</v>
      </c>
      <c r="M195">
        <v>0</v>
      </c>
      <c r="N195">
        <v>39.8052465829374</v>
      </c>
      <c r="O195">
        <v>55893.327075599998</v>
      </c>
      <c r="P195">
        <v>0</v>
      </c>
      <c r="Q195">
        <v>1559306.3417022701</v>
      </c>
      <c r="R195">
        <v>305782.18018899998</v>
      </c>
      <c r="S195">
        <v>0</v>
      </c>
      <c r="T195">
        <v>0</v>
      </c>
      <c r="U195">
        <v>0</v>
      </c>
      <c r="V195">
        <v>0</v>
      </c>
      <c r="W195">
        <v>2334681</v>
      </c>
      <c r="X195">
        <v>2334681</v>
      </c>
      <c r="Y195">
        <v>88.299094906199997</v>
      </c>
      <c r="Z195">
        <v>2106.7093491833298</v>
      </c>
      <c r="AA195">
        <v>0</v>
      </c>
      <c r="AB195">
        <v>0</v>
      </c>
      <c r="AC195">
        <v>4669</v>
      </c>
      <c r="AD195">
        <v>0</v>
      </c>
      <c r="AE195">
        <v>302.01203001300001</v>
      </c>
      <c r="AF195">
        <v>0</v>
      </c>
      <c r="AG195">
        <v>0</v>
      </c>
      <c r="AH195">
        <v>2334</v>
      </c>
    </row>
    <row r="196" spans="1:34" x14ac:dyDescent="0.25">
      <c r="A196" t="str">
        <f t="shared" si="3"/>
        <v>South Jordan</v>
      </c>
      <c r="B196" t="str">
        <f>VLOOKUP(D196,areas!$A$1:$B$225,2, FALSE)</f>
        <v>South Jordan - The Cairns</v>
      </c>
      <c r="C196">
        <v>2</v>
      </c>
      <c r="D196">
        <v>168</v>
      </c>
      <c r="E196">
        <v>10</v>
      </c>
      <c r="F196" t="s">
        <v>278</v>
      </c>
      <c r="G196">
        <v>6</v>
      </c>
      <c r="H196">
        <v>3</v>
      </c>
      <c r="I196">
        <v>67</v>
      </c>
      <c r="J196">
        <v>57.787399932662098</v>
      </c>
      <c r="K196">
        <v>15.228951639803499</v>
      </c>
      <c r="L196">
        <v>14.978555744935701</v>
      </c>
      <c r="M196">
        <v>0</v>
      </c>
      <c r="N196">
        <v>27.579892547922899</v>
      </c>
      <c r="O196">
        <v>227457.74129999999</v>
      </c>
      <c r="P196">
        <v>0</v>
      </c>
      <c r="Q196">
        <v>315387.219990835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953636</v>
      </c>
      <c r="X196">
        <v>1165555</v>
      </c>
      <c r="Y196">
        <v>233.289991077</v>
      </c>
      <c r="Z196">
        <v>518.92752739610796</v>
      </c>
      <c r="AA196">
        <v>0</v>
      </c>
      <c r="AB196">
        <v>0</v>
      </c>
      <c r="AC196">
        <v>1907</v>
      </c>
      <c r="AD196">
        <v>0</v>
      </c>
      <c r="AE196">
        <v>0</v>
      </c>
      <c r="AF196">
        <v>0</v>
      </c>
      <c r="AG196">
        <v>0</v>
      </c>
      <c r="AH196">
        <v>971</v>
      </c>
    </row>
    <row r="197" spans="1:34" x14ac:dyDescent="0.25">
      <c r="A197" t="str">
        <f t="shared" si="3"/>
        <v>South Ogden</v>
      </c>
      <c r="B197" t="str">
        <f>VLOOKUP(D197,areas!$A$1:$B$225,2, FALSE)</f>
        <v>South Ogden - Ogden Downtown</v>
      </c>
      <c r="C197">
        <v>3</v>
      </c>
      <c r="D197">
        <v>169</v>
      </c>
      <c r="E197">
        <v>10</v>
      </c>
      <c r="F197" t="s">
        <v>278</v>
      </c>
      <c r="G197">
        <v>6</v>
      </c>
      <c r="H197">
        <v>4</v>
      </c>
      <c r="I197">
        <v>69</v>
      </c>
      <c r="J197">
        <v>37.258148731869802</v>
      </c>
      <c r="K197">
        <v>0.79577107547199999</v>
      </c>
      <c r="L197">
        <v>34.143298788610103</v>
      </c>
      <c r="M197">
        <v>0.184646406657</v>
      </c>
      <c r="N197">
        <v>2.1344324611307401</v>
      </c>
      <c r="O197">
        <v>73.535849272899995</v>
      </c>
      <c r="P197">
        <v>0</v>
      </c>
      <c r="Q197">
        <v>579220.39279070904</v>
      </c>
      <c r="R197">
        <v>12371.475286684001</v>
      </c>
      <c r="S197">
        <v>0</v>
      </c>
      <c r="T197">
        <v>839.69371060100002</v>
      </c>
      <c r="U197">
        <v>6384</v>
      </c>
      <c r="V197">
        <v>7802</v>
      </c>
      <c r="W197">
        <v>73802</v>
      </c>
      <c r="X197">
        <v>90202</v>
      </c>
      <c r="Y197">
        <v>0.196619917842</v>
      </c>
      <c r="Z197">
        <v>1036.65578585602</v>
      </c>
      <c r="AA197">
        <v>0</v>
      </c>
      <c r="AB197">
        <v>12</v>
      </c>
      <c r="AC197">
        <v>147</v>
      </c>
      <c r="AD197">
        <v>0</v>
      </c>
      <c r="AE197">
        <v>11.995614709731999</v>
      </c>
      <c r="AF197">
        <v>1.99927073953</v>
      </c>
      <c r="AG197">
        <v>6</v>
      </c>
      <c r="AH197">
        <v>75</v>
      </c>
    </row>
    <row r="198" spans="1:34" x14ac:dyDescent="0.25">
      <c r="A198" t="str">
        <f t="shared" si="3"/>
        <v>South Ogden</v>
      </c>
      <c r="B198" t="str">
        <f>VLOOKUP(D198,areas!$A$1:$B$225,2, FALSE)</f>
        <v>South Ogden - Skyline Center</v>
      </c>
      <c r="C198">
        <v>3</v>
      </c>
      <c r="D198">
        <v>170</v>
      </c>
      <c r="E198">
        <v>8</v>
      </c>
      <c r="F198" t="s">
        <v>277</v>
      </c>
      <c r="G198">
        <v>9</v>
      </c>
      <c r="H198">
        <v>3</v>
      </c>
      <c r="I198">
        <v>147</v>
      </c>
      <c r="J198">
        <v>138.285895414902</v>
      </c>
      <c r="K198">
        <v>6.8980638621558397</v>
      </c>
      <c r="L198">
        <v>99.288224521691802</v>
      </c>
      <c r="M198">
        <v>0</v>
      </c>
      <c r="N198">
        <v>32.099607031054603</v>
      </c>
      <c r="O198">
        <v>10007.1841587</v>
      </c>
      <c r="P198">
        <v>0</v>
      </c>
      <c r="Q198">
        <v>1826986.8966449001</v>
      </c>
      <c r="R198">
        <v>8315.1519668729998</v>
      </c>
      <c r="S198">
        <v>0</v>
      </c>
      <c r="T198">
        <v>0</v>
      </c>
      <c r="U198">
        <v>0</v>
      </c>
      <c r="V198">
        <v>0</v>
      </c>
      <c r="W198">
        <v>430068</v>
      </c>
      <c r="X198">
        <v>798697</v>
      </c>
      <c r="Y198">
        <v>15.8091376914</v>
      </c>
      <c r="Z198">
        <v>3124.14162720888</v>
      </c>
      <c r="AA198">
        <v>0</v>
      </c>
      <c r="AB198">
        <v>0</v>
      </c>
      <c r="AC198">
        <v>716</v>
      </c>
      <c r="AD198">
        <v>0</v>
      </c>
      <c r="AE198">
        <v>574.38794428117296</v>
      </c>
      <c r="AF198">
        <v>0</v>
      </c>
      <c r="AG198">
        <v>0</v>
      </c>
      <c r="AH198">
        <v>665</v>
      </c>
    </row>
    <row r="199" spans="1:34" x14ac:dyDescent="0.25">
      <c r="A199" t="str">
        <f t="shared" si="3"/>
        <v>South Ogden</v>
      </c>
      <c r="B199" t="str">
        <f>VLOOKUP(D199,areas!$A$1:$B$225,2, FALSE)</f>
        <v>South Ogden - Washington Terrace US 89</v>
      </c>
      <c r="C199">
        <v>3</v>
      </c>
      <c r="D199">
        <v>171</v>
      </c>
      <c r="E199">
        <v>8</v>
      </c>
      <c r="F199" t="s">
        <v>277</v>
      </c>
      <c r="G199">
        <v>9</v>
      </c>
      <c r="H199">
        <v>3</v>
      </c>
      <c r="I199">
        <v>77</v>
      </c>
      <c r="J199">
        <v>4.4129049343522198</v>
      </c>
      <c r="K199">
        <v>0.43712885960987402</v>
      </c>
      <c r="L199">
        <v>3.5785606048665799</v>
      </c>
      <c r="M199">
        <v>0</v>
      </c>
      <c r="N199">
        <v>0.39721546987576001</v>
      </c>
      <c r="O199">
        <v>0</v>
      </c>
      <c r="P199">
        <v>90.689578679099995</v>
      </c>
      <c r="Q199">
        <v>4636.7056430230004</v>
      </c>
      <c r="R199">
        <v>30979.292070913001</v>
      </c>
      <c r="S199">
        <v>0</v>
      </c>
      <c r="T199">
        <v>0</v>
      </c>
      <c r="U199">
        <v>0</v>
      </c>
      <c r="V199">
        <v>0</v>
      </c>
      <c r="W199">
        <v>5321</v>
      </c>
      <c r="X199">
        <v>9881</v>
      </c>
      <c r="Y199">
        <v>0</v>
      </c>
      <c r="Z199">
        <v>9.0304473738350008</v>
      </c>
      <c r="AA199">
        <v>0</v>
      </c>
      <c r="AB199">
        <v>0</v>
      </c>
      <c r="AC199">
        <v>8</v>
      </c>
      <c r="AD199">
        <v>4.4029051522599998E-2</v>
      </c>
      <c r="AE199">
        <v>27.579281812356999</v>
      </c>
      <c r="AF199">
        <v>0</v>
      </c>
      <c r="AG199">
        <v>0</v>
      </c>
      <c r="AH199">
        <v>8</v>
      </c>
    </row>
    <row r="200" spans="1:34" x14ac:dyDescent="0.25">
      <c r="A200" t="str">
        <f t="shared" si="3"/>
        <v>South Salt Lake</v>
      </c>
      <c r="B200" t="str">
        <f>VLOOKUP(D200,areas!$A$1:$B$225,2, FALSE)</f>
        <v>South Salt Lake - CENTRAL POINTE LRT NC</v>
      </c>
      <c r="C200">
        <v>2</v>
      </c>
      <c r="D200">
        <v>172</v>
      </c>
      <c r="E200">
        <v>6</v>
      </c>
      <c r="F200" t="s">
        <v>279</v>
      </c>
      <c r="G200">
        <v>11</v>
      </c>
      <c r="H200">
        <v>4</v>
      </c>
      <c r="I200">
        <v>425</v>
      </c>
      <c r="J200">
        <v>109.288176784567</v>
      </c>
      <c r="K200">
        <v>32.950316288665903</v>
      </c>
      <c r="L200">
        <v>58.372174128607703</v>
      </c>
      <c r="M200">
        <v>13.2399261297221</v>
      </c>
      <c r="N200">
        <v>4.7257602375719703</v>
      </c>
      <c r="O200">
        <v>348.44894822499998</v>
      </c>
      <c r="P200">
        <v>0</v>
      </c>
      <c r="Q200">
        <v>85979.542298365996</v>
      </c>
      <c r="R200">
        <v>827866.64656494698</v>
      </c>
      <c r="S200">
        <v>97282.604251116994</v>
      </c>
      <c r="T200">
        <v>28426.957411667001</v>
      </c>
      <c r="U200">
        <v>143339</v>
      </c>
      <c r="V200">
        <v>334457</v>
      </c>
      <c r="W200">
        <v>51162</v>
      </c>
      <c r="X200">
        <v>119377</v>
      </c>
      <c r="Y200">
        <v>0.99556842350100005</v>
      </c>
      <c r="Z200">
        <v>161.97288265481799</v>
      </c>
      <c r="AA200">
        <v>103.996355610099</v>
      </c>
      <c r="AB200">
        <v>238</v>
      </c>
      <c r="AC200">
        <v>85</v>
      </c>
      <c r="AD200">
        <v>0</v>
      </c>
      <c r="AE200">
        <v>592.36864153461397</v>
      </c>
      <c r="AF200">
        <v>24.742420965413</v>
      </c>
      <c r="AG200">
        <v>278</v>
      </c>
      <c r="AH200">
        <v>99</v>
      </c>
    </row>
    <row r="201" spans="1:34" x14ac:dyDescent="0.25">
      <c r="A201" t="str">
        <f t="shared" si="3"/>
        <v>South Salt Lake</v>
      </c>
      <c r="B201" t="str">
        <f>VLOOKUP(D201,areas!$A$1:$B$225,2, FALSE)</f>
        <v>South Salt Lake - Downtown South Salt Lake</v>
      </c>
      <c r="C201">
        <v>2</v>
      </c>
      <c r="D201">
        <v>173</v>
      </c>
      <c r="E201">
        <v>4</v>
      </c>
      <c r="F201" t="s">
        <v>280</v>
      </c>
      <c r="G201">
        <v>8</v>
      </c>
      <c r="H201">
        <v>4</v>
      </c>
      <c r="I201">
        <v>423</v>
      </c>
      <c r="J201">
        <v>114.156069421387</v>
      </c>
      <c r="K201">
        <v>14.8893386190814</v>
      </c>
      <c r="L201">
        <v>55.852656280775498</v>
      </c>
      <c r="M201">
        <v>26.179278067644798</v>
      </c>
      <c r="N201">
        <v>17.234796453885799</v>
      </c>
      <c r="O201">
        <v>37170.659192209998</v>
      </c>
      <c r="P201">
        <v>0</v>
      </c>
      <c r="Q201">
        <v>1390833.5166954501</v>
      </c>
      <c r="R201">
        <v>132875.898612725</v>
      </c>
      <c r="S201">
        <v>317490.97340539203</v>
      </c>
      <c r="T201">
        <v>7208.8859788170003</v>
      </c>
      <c r="U201">
        <v>803166</v>
      </c>
      <c r="V201">
        <v>1204748</v>
      </c>
      <c r="W201">
        <v>528754</v>
      </c>
      <c r="X201">
        <v>793130</v>
      </c>
      <c r="Y201">
        <v>57.110257665909998</v>
      </c>
      <c r="Z201">
        <v>2180.4063089931101</v>
      </c>
      <c r="AA201">
        <v>384.02284536017902</v>
      </c>
      <c r="AB201">
        <v>1338</v>
      </c>
      <c r="AC201">
        <v>881</v>
      </c>
      <c r="AD201">
        <v>0</v>
      </c>
      <c r="AE201">
        <v>137.05361536010699</v>
      </c>
      <c r="AF201">
        <v>6.1191389210700002</v>
      </c>
      <c r="AG201">
        <v>1003</v>
      </c>
      <c r="AH201">
        <v>660</v>
      </c>
    </row>
    <row r="202" spans="1:34" x14ac:dyDescent="0.25">
      <c r="A202" t="str">
        <f t="shared" si="3"/>
        <v>South Salt Lake</v>
      </c>
      <c r="B202" t="str">
        <f>VLOOKUP(D202,areas!$A$1:$B$225,2, FALSE)</f>
        <v>South Salt Lake - Downtown South Salt Lake</v>
      </c>
      <c r="C202">
        <v>2</v>
      </c>
      <c r="D202">
        <v>173</v>
      </c>
      <c r="E202">
        <v>8</v>
      </c>
      <c r="F202" t="s">
        <v>277</v>
      </c>
      <c r="G202">
        <v>9</v>
      </c>
      <c r="H202">
        <v>4</v>
      </c>
      <c r="I202">
        <v>96</v>
      </c>
      <c r="J202">
        <v>47.135031769489999</v>
      </c>
      <c r="K202">
        <v>2.8699566336206002</v>
      </c>
      <c r="L202">
        <v>28.2665772199814</v>
      </c>
      <c r="M202">
        <v>9.8895893512320008</v>
      </c>
      <c r="N202">
        <v>6.10890856465599</v>
      </c>
      <c r="O202">
        <v>0</v>
      </c>
      <c r="P202">
        <v>0</v>
      </c>
      <c r="Q202">
        <v>1787988.35366179</v>
      </c>
      <c r="R202">
        <v>13794.138008059999</v>
      </c>
      <c r="S202">
        <v>69368.515560979999</v>
      </c>
      <c r="T202">
        <v>3449.3992859599998</v>
      </c>
      <c r="U202">
        <v>132500</v>
      </c>
      <c r="V202">
        <v>246071</v>
      </c>
      <c r="W202">
        <v>81846</v>
      </c>
      <c r="X202">
        <v>151999</v>
      </c>
      <c r="Y202">
        <v>0</v>
      </c>
      <c r="Z202">
        <v>2956.97728344707</v>
      </c>
      <c r="AA202">
        <v>88.656814388960001</v>
      </c>
      <c r="AB202">
        <v>220</v>
      </c>
      <c r="AC202">
        <v>136</v>
      </c>
      <c r="AD202">
        <v>0</v>
      </c>
      <c r="AE202">
        <v>10.841128081099001</v>
      </c>
      <c r="AF202">
        <v>2.868429749698</v>
      </c>
      <c r="AG202">
        <v>205</v>
      </c>
      <c r="AH202">
        <v>126</v>
      </c>
    </row>
    <row r="203" spans="1:34" x14ac:dyDescent="0.25">
      <c r="A203" t="str">
        <f t="shared" si="3"/>
        <v>South Salt Lake</v>
      </c>
      <c r="B203" t="str">
        <f>VLOOKUP(D203,areas!$A$1:$B$225,2, FALSE)</f>
        <v>South Salt Lake - MEADOWBROOK LRT NC</v>
      </c>
      <c r="C203">
        <v>2</v>
      </c>
      <c r="D203">
        <v>174</v>
      </c>
      <c r="E203">
        <v>6</v>
      </c>
      <c r="F203" t="s">
        <v>279</v>
      </c>
      <c r="G203">
        <v>11</v>
      </c>
      <c r="H203">
        <v>4</v>
      </c>
      <c r="I203">
        <v>55</v>
      </c>
      <c r="J203">
        <v>14.7039535057016</v>
      </c>
      <c r="K203">
        <v>1.9441014688375999</v>
      </c>
      <c r="L203">
        <v>7.66122992168886</v>
      </c>
      <c r="M203">
        <v>4.2400295047723002</v>
      </c>
      <c r="N203">
        <v>0.85859261040290502</v>
      </c>
      <c r="O203">
        <v>0</v>
      </c>
      <c r="P203">
        <v>0</v>
      </c>
      <c r="Q203">
        <v>164233.80001688699</v>
      </c>
      <c r="R203">
        <v>1845.9268799020001</v>
      </c>
      <c r="S203">
        <v>48669.841101990402</v>
      </c>
      <c r="T203">
        <v>1573.5813829579899</v>
      </c>
      <c r="U203">
        <v>45903</v>
      </c>
      <c r="V203">
        <v>107107</v>
      </c>
      <c r="W203">
        <v>9295</v>
      </c>
      <c r="X203">
        <v>21688</v>
      </c>
      <c r="Y203">
        <v>0</v>
      </c>
      <c r="Z203">
        <v>202.76476655358101</v>
      </c>
      <c r="AA203">
        <v>53.584703841701597</v>
      </c>
      <c r="AB203">
        <v>76</v>
      </c>
      <c r="AC203">
        <v>15</v>
      </c>
      <c r="AD203">
        <v>0</v>
      </c>
      <c r="AE203">
        <v>1.709191555464</v>
      </c>
      <c r="AF203">
        <v>1.4570197990380001</v>
      </c>
      <c r="AG203">
        <v>89</v>
      </c>
      <c r="AH203">
        <v>18</v>
      </c>
    </row>
    <row r="204" spans="1:34" x14ac:dyDescent="0.25">
      <c r="A204" t="str">
        <f t="shared" si="3"/>
        <v>South Salt Lake</v>
      </c>
      <c r="B204" t="str">
        <f>VLOOKUP(D204,areas!$A$1:$B$225,2, FALSE)</f>
        <v>South Salt Lake - Meadowbrook Station</v>
      </c>
      <c r="C204">
        <v>2</v>
      </c>
      <c r="D204">
        <v>175</v>
      </c>
      <c r="E204">
        <v>4</v>
      </c>
      <c r="F204" t="s">
        <v>280</v>
      </c>
      <c r="G204">
        <v>8</v>
      </c>
      <c r="H204">
        <v>4</v>
      </c>
      <c r="I204">
        <v>258</v>
      </c>
      <c r="J204">
        <v>47.962857232026998</v>
      </c>
      <c r="K204">
        <v>14.5616668536703</v>
      </c>
      <c r="L204">
        <v>13.0912103466774</v>
      </c>
      <c r="M204">
        <v>10.784257623183001</v>
      </c>
      <c r="N204">
        <v>9.5257224084962893</v>
      </c>
      <c r="O204">
        <v>60039.706101319898</v>
      </c>
      <c r="P204">
        <v>89050.192405020003</v>
      </c>
      <c r="Q204">
        <v>163291.173944882</v>
      </c>
      <c r="R204">
        <v>408218.64159251301</v>
      </c>
      <c r="S204">
        <v>105328.57986406999</v>
      </c>
      <c r="T204">
        <v>7224.8536456489901</v>
      </c>
      <c r="U204">
        <v>330855</v>
      </c>
      <c r="V204">
        <v>496282</v>
      </c>
      <c r="W204">
        <v>292244</v>
      </c>
      <c r="X204">
        <v>438365</v>
      </c>
      <c r="Y204">
        <v>100.01958257299999</v>
      </c>
      <c r="Z204">
        <v>219.766505951932</v>
      </c>
      <c r="AA204">
        <v>123.56847846861</v>
      </c>
      <c r="AB204">
        <v>551</v>
      </c>
      <c r="AC204">
        <v>487</v>
      </c>
      <c r="AD204">
        <v>43.748656530749997</v>
      </c>
      <c r="AE204">
        <v>262.41262531885098</v>
      </c>
      <c r="AF204">
        <v>3.9999204318400001</v>
      </c>
      <c r="AG204">
        <v>413</v>
      </c>
      <c r="AH204">
        <v>365</v>
      </c>
    </row>
    <row r="205" spans="1:34" x14ac:dyDescent="0.25">
      <c r="A205" t="str">
        <f t="shared" si="3"/>
        <v>South Salt Lake</v>
      </c>
      <c r="B205" t="str">
        <f>VLOOKUP(D205,areas!$A$1:$B$225,2, FALSE)</f>
        <v>South Salt Lake - Meadowbrook Station</v>
      </c>
      <c r="C205">
        <v>2</v>
      </c>
      <c r="D205">
        <v>175</v>
      </c>
      <c r="E205">
        <v>8</v>
      </c>
      <c r="F205" t="s">
        <v>277</v>
      </c>
      <c r="G205">
        <v>9</v>
      </c>
      <c r="H205">
        <v>4</v>
      </c>
      <c r="I205">
        <v>43</v>
      </c>
      <c r="J205">
        <v>27.449259193379799</v>
      </c>
      <c r="K205">
        <v>9.0012751897920005</v>
      </c>
      <c r="L205">
        <v>15.1676081536565</v>
      </c>
      <c r="M205">
        <v>0.52380836599860003</v>
      </c>
      <c r="N205">
        <v>2.7565674839327001</v>
      </c>
      <c r="O205">
        <v>81123.524390489998</v>
      </c>
      <c r="P205">
        <v>13750.5561335</v>
      </c>
      <c r="Q205">
        <v>194218.34510979499</v>
      </c>
      <c r="R205">
        <v>54218.266224120001</v>
      </c>
      <c r="S205">
        <v>3509.2994721579998</v>
      </c>
      <c r="T205">
        <v>188.29563555499999</v>
      </c>
      <c r="U205">
        <v>7017</v>
      </c>
      <c r="V205">
        <v>13031</v>
      </c>
      <c r="W205">
        <v>36932</v>
      </c>
      <c r="X205">
        <v>68588</v>
      </c>
      <c r="Y205">
        <v>139.9761164537</v>
      </c>
      <c r="Z205">
        <v>382.65661964132602</v>
      </c>
      <c r="AA205">
        <v>3.599281509905</v>
      </c>
      <c r="AB205">
        <v>11</v>
      </c>
      <c r="AC205">
        <v>61</v>
      </c>
      <c r="AD205">
        <v>6.2502527879600001</v>
      </c>
      <c r="AE205">
        <v>39.096357941605</v>
      </c>
      <c r="AF205">
        <v>0.19174708304999999</v>
      </c>
      <c r="AG205">
        <v>10</v>
      </c>
      <c r="AH205">
        <v>57</v>
      </c>
    </row>
    <row r="206" spans="1:34" x14ac:dyDescent="0.25">
      <c r="A206" t="str">
        <f t="shared" si="3"/>
        <v>South Salt Lake</v>
      </c>
      <c r="B206" t="str">
        <f>VLOOKUP(D206,areas!$A$1:$B$225,2, FALSE)</f>
        <v>South Salt Lake - MILLCREEK LRT NC</v>
      </c>
      <c r="C206">
        <v>2</v>
      </c>
      <c r="D206">
        <v>176</v>
      </c>
      <c r="E206">
        <v>6</v>
      </c>
      <c r="F206" t="s">
        <v>279</v>
      </c>
      <c r="G206">
        <v>11</v>
      </c>
      <c r="H206">
        <v>4</v>
      </c>
      <c r="I206">
        <v>344</v>
      </c>
      <c r="J206">
        <v>79.304371584505802</v>
      </c>
      <c r="K206">
        <v>5.7291606901380003</v>
      </c>
      <c r="L206">
        <v>34.471145749604098</v>
      </c>
      <c r="M206">
        <v>24.582948390428001</v>
      </c>
      <c r="N206">
        <v>14.521116754335599</v>
      </c>
      <c r="O206">
        <v>0</v>
      </c>
      <c r="P206">
        <v>2540.2772014100001</v>
      </c>
      <c r="Q206">
        <v>540973.20373198495</v>
      </c>
      <c r="R206">
        <v>158206.565442163</v>
      </c>
      <c r="S206">
        <v>219367.61568934601</v>
      </c>
      <c r="T206">
        <v>18672.779792532601</v>
      </c>
      <c r="U206">
        <v>266142</v>
      </c>
      <c r="V206">
        <v>620998</v>
      </c>
      <c r="W206">
        <v>157210</v>
      </c>
      <c r="X206">
        <v>366823</v>
      </c>
      <c r="Y206">
        <v>0</v>
      </c>
      <c r="Z206">
        <v>711.13237508839904</v>
      </c>
      <c r="AA206">
        <v>299.95618634390797</v>
      </c>
      <c r="AB206">
        <v>443</v>
      </c>
      <c r="AC206">
        <v>262</v>
      </c>
      <c r="AD206">
        <v>1.95105775838</v>
      </c>
      <c r="AE206">
        <v>141.685384977816</v>
      </c>
      <c r="AF206">
        <v>18.820218577264502</v>
      </c>
      <c r="AG206">
        <v>517</v>
      </c>
      <c r="AH206">
        <v>305</v>
      </c>
    </row>
    <row r="207" spans="1:34" x14ac:dyDescent="0.25">
      <c r="A207" t="str">
        <f t="shared" si="3"/>
        <v>South Salt Lake</v>
      </c>
      <c r="B207" t="str">
        <f>VLOOKUP(D207,areas!$A$1:$B$225,2, FALSE)</f>
        <v>South Salt Lake - RIVER TRAIL LRT NC</v>
      </c>
      <c r="C207">
        <v>2</v>
      </c>
      <c r="D207">
        <v>177</v>
      </c>
      <c r="E207">
        <v>6</v>
      </c>
      <c r="F207" t="s">
        <v>279</v>
      </c>
      <c r="G207">
        <v>11</v>
      </c>
      <c r="H207">
        <v>3</v>
      </c>
      <c r="I207">
        <v>8</v>
      </c>
      <c r="J207">
        <v>4.4294704193165</v>
      </c>
      <c r="K207">
        <v>3.2130937474054999</v>
      </c>
      <c r="L207">
        <v>0</v>
      </c>
      <c r="M207">
        <v>0.85612655931100001</v>
      </c>
      <c r="N207">
        <v>0.36025011260000001</v>
      </c>
      <c r="O207">
        <v>0</v>
      </c>
      <c r="P207">
        <v>0</v>
      </c>
      <c r="Q207">
        <v>0</v>
      </c>
      <c r="R207">
        <v>0</v>
      </c>
      <c r="S207">
        <v>6043.4181875100003</v>
      </c>
      <c r="T207">
        <v>0</v>
      </c>
      <c r="U207">
        <v>9268</v>
      </c>
      <c r="V207">
        <v>21625</v>
      </c>
      <c r="W207">
        <v>3900</v>
      </c>
      <c r="X207">
        <v>9100</v>
      </c>
      <c r="Y207">
        <v>0</v>
      </c>
      <c r="Z207">
        <v>0</v>
      </c>
      <c r="AA207">
        <v>9.5472641192799994</v>
      </c>
      <c r="AB207">
        <v>15</v>
      </c>
      <c r="AC207">
        <v>6</v>
      </c>
      <c r="AD207">
        <v>0</v>
      </c>
      <c r="AE207">
        <v>0</v>
      </c>
      <c r="AF207">
        <v>0</v>
      </c>
      <c r="AG207">
        <v>18</v>
      </c>
      <c r="AH207">
        <v>7</v>
      </c>
    </row>
    <row r="208" spans="1:34" x14ac:dyDescent="0.25">
      <c r="A208" t="str">
        <f t="shared" si="3"/>
        <v>South Salt Lake</v>
      </c>
      <c r="B208" t="str">
        <f>VLOOKUP(D208,areas!$A$1:$B$225,2, FALSE)</f>
        <v>South Salt Lake - State Street Center</v>
      </c>
      <c r="C208">
        <v>2</v>
      </c>
      <c r="D208">
        <v>178</v>
      </c>
      <c r="E208">
        <v>4</v>
      </c>
      <c r="F208" t="s">
        <v>280</v>
      </c>
      <c r="G208">
        <v>8</v>
      </c>
      <c r="H208">
        <v>4</v>
      </c>
      <c r="I208">
        <v>214</v>
      </c>
      <c r="J208">
        <v>74.267290746182098</v>
      </c>
      <c r="K208">
        <v>14.029045582775</v>
      </c>
      <c r="L208">
        <v>35.467663284238</v>
      </c>
      <c r="M208">
        <v>18.134020139369401</v>
      </c>
      <c r="N208">
        <v>6.6365617397997001</v>
      </c>
      <c r="O208">
        <v>5193.96455049</v>
      </c>
      <c r="P208">
        <v>0</v>
      </c>
      <c r="Q208">
        <v>331994.15809589397</v>
      </c>
      <c r="R208">
        <v>191852.71766823201</v>
      </c>
      <c r="S208">
        <v>124572.214684583</v>
      </c>
      <c r="T208">
        <v>13000.6757390864</v>
      </c>
      <c r="U208">
        <v>556342</v>
      </c>
      <c r="V208">
        <v>834513</v>
      </c>
      <c r="W208">
        <v>203606</v>
      </c>
      <c r="X208">
        <v>305408</v>
      </c>
      <c r="Y208">
        <v>13.887605750000001</v>
      </c>
      <c r="Z208">
        <v>675.67067214243002</v>
      </c>
      <c r="AA208">
        <v>240.19086525592999</v>
      </c>
      <c r="AB208">
        <v>927</v>
      </c>
      <c r="AC208">
        <v>339</v>
      </c>
      <c r="AD208">
        <v>0</v>
      </c>
      <c r="AE208">
        <v>154.567362849468</v>
      </c>
      <c r="AF208">
        <v>12.073813643849</v>
      </c>
      <c r="AG208">
        <v>695</v>
      </c>
      <c r="AH208">
        <v>254</v>
      </c>
    </row>
    <row r="209" spans="1:34" x14ac:dyDescent="0.25">
      <c r="A209" t="str">
        <f t="shared" si="3"/>
        <v>South Salt Lake</v>
      </c>
      <c r="B209" t="str">
        <f>VLOOKUP(D209,areas!$A$1:$B$225,2, FALSE)</f>
        <v>South Salt Lake - State Street Center</v>
      </c>
      <c r="C209">
        <v>2</v>
      </c>
      <c r="D209">
        <v>178</v>
      </c>
      <c r="E209">
        <v>8</v>
      </c>
      <c r="F209" t="s">
        <v>277</v>
      </c>
      <c r="G209">
        <v>9</v>
      </c>
      <c r="H209">
        <v>4</v>
      </c>
      <c r="I209">
        <v>1281</v>
      </c>
      <c r="J209">
        <v>368.90495495621002</v>
      </c>
      <c r="K209">
        <v>45.5014807210095</v>
      </c>
      <c r="L209">
        <v>212.02517470531299</v>
      </c>
      <c r="M209">
        <v>65.286119624404293</v>
      </c>
      <c r="N209">
        <v>46.092179905482901</v>
      </c>
      <c r="O209">
        <v>229712.36599411999</v>
      </c>
      <c r="P209">
        <v>3648.6691783199999</v>
      </c>
      <c r="Q209">
        <v>2457834.2112643402</v>
      </c>
      <c r="R209">
        <v>1736185.89441841</v>
      </c>
      <c r="S209">
        <v>418635.406685528</v>
      </c>
      <c r="T209">
        <v>121816.718447523</v>
      </c>
      <c r="U209">
        <v>874699</v>
      </c>
      <c r="V209">
        <v>1624441</v>
      </c>
      <c r="W209">
        <v>617540</v>
      </c>
      <c r="X209">
        <v>1146860</v>
      </c>
      <c r="Y209">
        <v>448.52194859446001</v>
      </c>
      <c r="Z209">
        <v>4738.8076434968798</v>
      </c>
      <c r="AA209">
        <v>837.76938297993399</v>
      </c>
      <c r="AB209">
        <v>1457</v>
      </c>
      <c r="AC209">
        <v>1029</v>
      </c>
      <c r="AD209">
        <v>5.6191003772899997</v>
      </c>
      <c r="AE209">
        <v>1589.71927668992</v>
      </c>
      <c r="AF209">
        <v>105.661589097698</v>
      </c>
      <c r="AG209">
        <v>1353</v>
      </c>
      <c r="AH209">
        <v>955</v>
      </c>
    </row>
    <row r="210" spans="1:34" x14ac:dyDescent="0.25">
      <c r="A210" t="str">
        <f t="shared" si="3"/>
        <v>Spanish Fork</v>
      </c>
      <c r="B210" t="str">
        <f>VLOOKUP(D210,areas!$A$1:$B$225,2, FALSE)</f>
        <v>Spanish Fork - North Park</v>
      </c>
      <c r="C210">
        <v>4</v>
      </c>
      <c r="D210">
        <v>179</v>
      </c>
      <c r="E210">
        <v>8</v>
      </c>
      <c r="F210" t="s">
        <v>277</v>
      </c>
      <c r="G210">
        <v>9</v>
      </c>
      <c r="H210">
        <v>4</v>
      </c>
      <c r="I210">
        <v>228</v>
      </c>
      <c r="J210">
        <v>115.46182367006401</v>
      </c>
      <c r="K210">
        <v>1.3877151105312699</v>
      </c>
      <c r="L210">
        <v>69.296090348182204</v>
      </c>
      <c r="M210">
        <v>0.138182915504</v>
      </c>
      <c r="N210">
        <v>44.639835295847497</v>
      </c>
      <c r="O210">
        <v>0</v>
      </c>
      <c r="P210">
        <v>0</v>
      </c>
      <c r="Q210">
        <v>1095344.6516489701</v>
      </c>
      <c r="R210">
        <v>4231.4506870542</v>
      </c>
      <c r="S210">
        <v>0</v>
      </c>
      <c r="T210">
        <v>505.177008011</v>
      </c>
      <c r="U210">
        <v>1851</v>
      </c>
      <c r="V210">
        <v>3437</v>
      </c>
      <c r="W210">
        <v>598081</v>
      </c>
      <c r="X210">
        <v>1110721</v>
      </c>
      <c r="Y210">
        <v>0</v>
      </c>
      <c r="Z210">
        <v>2711.48600828286</v>
      </c>
      <c r="AA210">
        <v>0</v>
      </c>
      <c r="AB210">
        <v>3</v>
      </c>
      <c r="AC210">
        <v>996</v>
      </c>
      <c r="AD210">
        <v>0</v>
      </c>
      <c r="AE210">
        <v>4.4699577768205003</v>
      </c>
      <c r="AF210">
        <v>0.54320108388300004</v>
      </c>
      <c r="AG210">
        <v>2</v>
      </c>
      <c r="AH210">
        <v>925</v>
      </c>
    </row>
    <row r="211" spans="1:34" x14ac:dyDescent="0.25">
      <c r="A211" t="str">
        <f t="shared" si="3"/>
        <v>Springville</v>
      </c>
      <c r="B211" t="str">
        <f>VLOOKUP(D211,areas!$A$1:$B$225,2, FALSE)</f>
        <v>Springville - Downtown Springville</v>
      </c>
      <c r="C211">
        <v>4</v>
      </c>
      <c r="D211">
        <v>180</v>
      </c>
      <c r="E211">
        <v>8</v>
      </c>
      <c r="F211" t="s">
        <v>277</v>
      </c>
      <c r="G211">
        <v>9</v>
      </c>
      <c r="H211">
        <v>4</v>
      </c>
      <c r="I211">
        <v>1584</v>
      </c>
      <c r="J211">
        <v>331.28558914795701</v>
      </c>
      <c r="K211">
        <v>23.2201002710548</v>
      </c>
      <c r="L211">
        <v>147.477390806297</v>
      </c>
      <c r="M211">
        <v>21.125225788594001</v>
      </c>
      <c r="N211">
        <v>139.46287228201101</v>
      </c>
      <c r="O211">
        <v>8803.5993820163603</v>
      </c>
      <c r="P211">
        <v>77066.894249232399</v>
      </c>
      <c r="Q211">
        <v>1142712.7470368</v>
      </c>
      <c r="R211">
        <v>749384.49501064897</v>
      </c>
      <c r="S211">
        <v>0</v>
      </c>
      <c r="T211">
        <v>106290.671522629</v>
      </c>
      <c r="U211">
        <v>283034</v>
      </c>
      <c r="V211">
        <v>525634</v>
      </c>
      <c r="W211">
        <v>1868514</v>
      </c>
      <c r="X211">
        <v>3470097</v>
      </c>
      <c r="Y211">
        <v>25.153141091445899</v>
      </c>
      <c r="Z211">
        <v>2529.8067273967599</v>
      </c>
      <c r="AA211">
        <v>0</v>
      </c>
      <c r="AB211">
        <v>471</v>
      </c>
      <c r="AC211">
        <v>3114</v>
      </c>
      <c r="AD211">
        <v>48.5238849929083</v>
      </c>
      <c r="AE211">
        <v>530.632613589377</v>
      </c>
      <c r="AF211">
        <v>57.379041653352502</v>
      </c>
      <c r="AG211">
        <v>438</v>
      </c>
      <c r="AH211">
        <v>2891</v>
      </c>
    </row>
    <row r="212" spans="1:34" x14ac:dyDescent="0.25">
      <c r="A212" t="str">
        <f t="shared" si="3"/>
        <v>Sunset</v>
      </c>
      <c r="B212" t="str">
        <f>VLOOKUP(D212,areas!$A$1:$B$225,2, FALSE)</f>
        <v>Sunset - Sunset SR 126</v>
      </c>
      <c r="C212">
        <v>1</v>
      </c>
      <c r="D212">
        <v>181</v>
      </c>
      <c r="E212">
        <v>8</v>
      </c>
      <c r="F212" t="s">
        <v>277</v>
      </c>
      <c r="G212">
        <v>9</v>
      </c>
      <c r="H212">
        <v>4</v>
      </c>
      <c r="I212">
        <v>249</v>
      </c>
      <c r="J212">
        <v>83.709175855235301</v>
      </c>
      <c r="K212">
        <v>13.839122477501</v>
      </c>
      <c r="L212">
        <v>45.606340585335602</v>
      </c>
      <c r="M212">
        <v>7.2640775894561704</v>
      </c>
      <c r="N212">
        <v>16.9996352029425</v>
      </c>
      <c r="O212">
        <v>19221.231860565698</v>
      </c>
      <c r="P212">
        <v>0</v>
      </c>
      <c r="Q212">
        <v>484251.17328976898</v>
      </c>
      <c r="R212">
        <v>197015.05074644199</v>
      </c>
      <c r="S212">
        <v>33255.709288976897</v>
      </c>
      <c r="T212">
        <v>8877.5222690775008</v>
      </c>
      <c r="U212">
        <v>97323</v>
      </c>
      <c r="V212">
        <v>180742</v>
      </c>
      <c r="W212">
        <v>227760</v>
      </c>
      <c r="X212">
        <v>422982</v>
      </c>
      <c r="Y212">
        <v>29.912874616927699</v>
      </c>
      <c r="Z212">
        <v>953.99758251879496</v>
      </c>
      <c r="AA212">
        <v>91.768407662953905</v>
      </c>
      <c r="AB212">
        <v>162</v>
      </c>
      <c r="AC212">
        <v>379</v>
      </c>
      <c r="AD212">
        <v>0</v>
      </c>
      <c r="AE212">
        <v>200.63001776959399</v>
      </c>
      <c r="AF212">
        <v>3.9871637265651301</v>
      </c>
      <c r="AG212">
        <v>150</v>
      </c>
      <c r="AH212">
        <v>352</v>
      </c>
    </row>
    <row r="213" spans="1:34" x14ac:dyDescent="0.25">
      <c r="A213" t="str">
        <f t="shared" si="3"/>
        <v>Sunset</v>
      </c>
      <c r="B213" t="str">
        <f>VLOOKUP(D213,areas!$A$1:$B$225,2, FALSE)</f>
        <v>Sunset - Sunset SR 126</v>
      </c>
      <c r="C213">
        <v>3</v>
      </c>
      <c r="D213">
        <v>181</v>
      </c>
      <c r="E213">
        <v>8</v>
      </c>
      <c r="F213" t="s">
        <v>277</v>
      </c>
      <c r="G213">
        <v>9</v>
      </c>
      <c r="H213">
        <v>3</v>
      </c>
      <c r="I213">
        <v>13</v>
      </c>
      <c r="J213">
        <v>1.13777539656181</v>
      </c>
      <c r="K213">
        <v>4.2541120857298997E-3</v>
      </c>
      <c r="L213">
        <v>0.43907970352228298</v>
      </c>
      <c r="M213">
        <v>0</v>
      </c>
      <c r="N213">
        <v>0.69444158095380004</v>
      </c>
      <c r="O213">
        <v>11.1062901943</v>
      </c>
      <c r="P213">
        <v>0</v>
      </c>
      <c r="Q213">
        <v>3453.8291947683001</v>
      </c>
      <c r="R213">
        <v>115.15099636687</v>
      </c>
      <c r="S213">
        <v>0</v>
      </c>
      <c r="T213">
        <v>0</v>
      </c>
      <c r="U213">
        <v>0</v>
      </c>
      <c r="V213">
        <v>0</v>
      </c>
      <c r="W213">
        <v>9304</v>
      </c>
      <c r="X213">
        <v>17278</v>
      </c>
      <c r="Y213">
        <v>2.9695963086200001E-2</v>
      </c>
      <c r="Z213">
        <v>5.4562862476617999</v>
      </c>
      <c r="AA213">
        <v>0</v>
      </c>
      <c r="AB213">
        <v>0</v>
      </c>
      <c r="AC213">
        <v>15</v>
      </c>
      <c r="AD213">
        <v>0</v>
      </c>
      <c r="AE213">
        <v>7.7422911106019995E-2</v>
      </c>
      <c r="AF213">
        <v>0</v>
      </c>
      <c r="AG213">
        <v>0</v>
      </c>
      <c r="AH213">
        <v>14</v>
      </c>
    </row>
    <row r="214" spans="1:34" x14ac:dyDescent="0.25">
      <c r="A214" t="str">
        <f t="shared" si="3"/>
        <v>Syracuse</v>
      </c>
      <c r="B214" t="str">
        <f>VLOOKUP(D214,areas!$A$1:$B$225,2, FALSE)</f>
        <v>Syracuse - Central Antelope Center</v>
      </c>
      <c r="C214">
        <v>1</v>
      </c>
      <c r="D214">
        <v>182</v>
      </c>
      <c r="E214">
        <v>8</v>
      </c>
      <c r="F214" t="s">
        <v>277</v>
      </c>
      <c r="G214">
        <v>9</v>
      </c>
      <c r="H214">
        <v>4</v>
      </c>
      <c r="I214">
        <v>282</v>
      </c>
      <c r="J214">
        <v>99.683879259180898</v>
      </c>
      <c r="K214">
        <v>14.553626836887901</v>
      </c>
      <c r="L214">
        <v>48.147286125214499</v>
      </c>
      <c r="M214">
        <v>2.73260621548302</v>
      </c>
      <c r="N214">
        <v>34.250360081595403</v>
      </c>
      <c r="O214">
        <v>33539.666638499999</v>
      </c>
      <c r="P214">
        <v>0</v>
      </c>
      <c r="Q214">
        <v>146836.30300459999</v>
      </c>
      <c r="R214">
        <v>185024.28465191601</v>
      </c>
      <c r="S214">
        <v>0</v>
      </c>
      <c r="T214">
        <v>11688.7588235889</v>
      </c>
      <c r="U214">
        <v>36611</v>
      </c>
      <c r="V214">
        <v>67991</v>
      </c>
      <c r="W214">
        <v>458884</v>
      </c>
      <c r="X214">
        <v>852213</v>
      </c>
      <c r="Y214">
        <v>52.985255353100001</v>
      </c>
      <c r="Z214">
        <v>237.02629187172201</v>
      </c>
      <c r="AA214">
        <v>0</v>
      </c>
      <c r="AB214">
        <v>61</v>
      </c>
      <c r="AC214">
        <v>764</v>
      </c>
      <c r="AD214">
        <v>0</v>
      </c>
      <c r="AE214">
        <v>129.273863553551</v>
      </c>
      <c r="AF214">
        <v>8.9975001553225198</v>
      </c>
      <c r="AG214">
        <v>56</v>
      </c>
      <c r="AH214">
        <v>710</v>
      </c>
    </row>
    <row r="215" spans="1:34" x14ac:dyDescent="0.25">
      <c r="A215" t="str">
        <f t="shared" si="3"/>
        <v>Syracuse</v>
      </c>
      <c r="B215" t="str">
        <f>VLOOKUP(D215,areas!$A$1:$B$225,2, FALSE)</f>
        <v>Syracuse - East Antelope Center</v>
      </c>
      <c r="C215">
        <v>1</v>
      </c>
      <c r="D215">
        <v>183</v>
      </c>
      <c r="E215">
        <v>8</v>
      </c>
      <c r="F215" t="s">
        <v>277</v>
      </c>
      <c r="G215">
        <v>9</v>
      </c>
      <c r="H215">
        <v>4</v>
      </c>
      <c r="I215">
        <v>91</v>
      </c>
      <c r="J215">
        <v>63.894898909080297</v>
      </c>
      <c r="K215">
        <v>3.2481727157710001</v>
      </c>
      <c r="L215">
        <v>30.328798103122899</v>
      </c>
      <c r="M215">
        <v>3.5387948959459998</v>
      </c>
      <c r="N215">
        <v>26.779133194240401</v>
      </c>
      <c r="O215">
        <v>2449.3170592400002</v>
      </c>
      <c r="P215">
        <v>0</v>
      </c>
      <c r="Q215">
        <v>107447.78170178999</v>
      </c>
      <c r="R215">
        <v>118909.174432122</v>
      </c>
      <c r="S215">
        <v>10469.10352418</v>
      </c>
      <c r="T215">
        <v>0</v>
      </c>
      <c r="U215">
        <v>47412</v>
      </c>
      <c r="V215">
        <v>88050</v>
      </c>
      <c r="W215">
        <v>358785</v>
      </c>
      <c r="X215">
        <v>666315</v>
      </c>
      <c r="Y215">
        <v>6.9980487406799998</v>
      </c>
      <c r="Z215">
        <v>276.72169944348002</v>
      </c>
      <c r="AA215">
        <v>27.992255412279899</v>
      </c>
      <c r="AB215">
        <v>79</v>
      </c>
      <c r="AC215">
        <v>597</v>
      </c>
      <c r="AD215">
        <v>0</v>
      </c>
      <c r="AE215">
        <v>67.440244422210597</v>
      </c>
      <c r="AF215">
        <v>0</v>
      </c>
      <c r="AG215">
        <v>73</v>
      </c>
      <c r="AH215">
        <v>555</v>
      </c>
    </row>
    <row r="216" spans="1:34" x14ac:dyDescent="0.25">
      <c r="A216" t="str">
        <f t="shared" si="3"/>
        <v>Syracuse</v>
      </c>
      <c r="B216" t="str">
        <f>VLOOKUP(D216,areas!$A$1:$B$225,2, FALSE)</f>
        <v>Syracuse - Rock Creek</v>
      </c>
      <c r="C216">
        <v>1</v>
      </c>
      <c r="D216">
        <v>184</v>
      </c>
      <c r="E216">
        <v>8</v>
      </c>
      <c r="F216" t="s">
        <v>277</v>
      </c>
      <c r="G216">
        <v>9</v>
      </c>
      <c r="H216">
        <v>3</v>
      </c>
      <c r="I216">
        <v>56</v>
      </c>
      <c r="J216">
        <v>70.202048028581402</v>
      </c>
      <c r="K216">
        <v>1.0961455273367999</v>
      </c>
      <c r="L216">
        <v>0</v>
      </c>
      <c r="M216">
        <v>16.236787811406</v>
      </c>
      <c r="N216">
        <v>52.869114689838597</v>
      </c>
      <c r="O216">
        <v>0</v>
      </c>
      <c r="P216">
        <v>0</v>
      </c>
      <c r="Q216">
        <v>0</v>
      </c>
      <c r="R216">
        <v>0</v>
      </c>
      <c r="S216">
        <v>11448.359360582999</v>
      </c>
      <c r="T216">
        <v>0</v>
      </c>
      <c r="U216">
        <v>217539</v>
      </c>
      <c r="V216">
        <v>404001</v>
      </c>
      <c r="W216">
        <v>708336</v>
      </c>
      <c r="X216">
        <v>1315481</v>
      </c>
      <c r="Y216">
        <v>0</v>
      </c>
      <c r="Z216">
        <v>0</v>
      </c>
      <c r="AA216">
        <v>11.741907036491</v>
      </c>
      <c r="AB216">
        <v>362</v>
      </c>
      <c r="AC216">
        <v>1180</v>
      </c>
      <c r="AD216">
        <v>0</v>
      </c>
      <c r="AE216">
        <v>0</v>
      </c>
      <c r="AF216">
        <v>0</v>
      </c>
      <c r="AG216">
        <v>336</v>
      </c>
      <c r="AH216">
        <v>1096</v>
      </c>
    </row>
    <row r="217" spans="1:34" x14ac:dyDescent="0.25">
      <c r="A217" t="str">
        <f t="shared" si="3"/>
        <v>Syracuse</v>
      </c>
      <c r="B217" t="str">
        <f>VLOOKUP(D217,areas!$A$1:$B$225,2, FALSE)</f>
        <v>Syracuse - Syracuse 2000 West - North</v>
      </c>
      <c r="C217">
        <v>1</v>
      </c>
      <c r="D217">
        <v>185</v>
      </c>
      <c r="E217">
        <v>8</v>
      </c>
      <c r="F217" t="s">
        <v>277</v>
      </c>
      <c r="G217">
        <v>9</v>
      </c>
      <c r="H217">
        <v>4</v>
      </c>
      <c r="I217">
        <v>360</v>
      </c>
      <c r="J217">
        <v>133.34949456372601</v>
      </c>
      <c r="K217">
        <v>11.56183559186</v>
      </c>
      <c r="L217">
        <v>87.436146705739603</v>
      </c>
      <c r="M217">
        <v>5.4240889215394796</v>
      </c>
      <c r="N217">
        <v>28.927423344587702</v>
      </c>
      <c r="O217">
        <v>73.773151070500006</v>
      </c>
      <c r="P217">
        <v>0</v>
      </c>
      <c r="Q217">
        <v>247536.81617850601</v>
      </c>
      <c r="R217">
        <v>383945.40725067898</v>
      </c>
      <c r="S217">
        <v>11828.036350697599</v>
      </c>
      <c r="T217">
        <v>3522.1651071340002</v>
      </c>
      <c r="U217">
        <v>72671</v>
      </c>
      <c r="V217">
        <v>134960</v>
      </c>
      <c r="W217">
        <v>387567</v>
      </c>
      <c r="X217">
        <v>719767</v>
      </c>
      <c r="Y217">
        <v>0.21078043162999999</v>
      </c>
      <c r="Z217">
        <v>379.95018928608903</v>
      </c>
      <c r="AA217">
        <v>18.685681438716902</v>
      </c>
      <c r="AB217">
        <v>121</v>
      </c>
      <c r="AC217">
        <v>645</v>
      </c>
      <c r="AD217">
        <v>0</v>
      </c>
      <c r="AE217">
        <v>253.11881038367699</v>
      </c>
      <c r="AF217">
        <v>3.1669512239320001</v>
      </c>
      <c r="AG217">
        <v>112</v>
      </c>
      <c r="AH217">
        <v>599</v>
      </c>
    </row>
    <row r="218" spans="1:34" x14ac:dyDescent="0.25">
      <c r="A218" t="str">
        <f t="shared" si="3"/>
        <v>Syracuse</v>
      </c>
      <c r="B218" t="str">
        <f>VLOOKUP(D218,areas!$A$1:$B$225,2, FALSE)</f>
        <v>Syracuse - Syracuse 2000 West - South</v>
      </c>
      <c r="C218">
        <v>1</v>
      </c>
      <c r="D218">
        <v>186</v>
      </c>
      <c r="E218">
        <v>8</v>
      </c>
      <c r="F218" t="s">
        <v>277</v>
      </c>
      <c r="G218">
        <v>9</v>
      </c>
      <c r="H218">
        <v>4</v>
      </c>
      <c r="I218">
        <v>106</v>
      </c>
      <c r="J218">
        <v>23.102278079982099</v>
      </c>
      <c r="K218">
        <v>0.69885500123300004</v>
      </c>
      <c r="L218">
        <v>21.093254369582802</v>
      </c>
      <c r="M218">
        <v>1.0470793618430001</v>
      </c>
      <c r="N218">
        <v>0.26308934732326</v>
      </c>
      <c r="O218">
        <v>0</v>
      </c>
      <c r="P218">
        <v>1817.27913008</v>
      </c>
      <c r="Q218">
        <v>2991.1934742799999</v>
      </c>
      <c r="R218">
        <v>88786.783276700502</v>
      </c>
      <c r="S218">
        <v>0</v>
      </c>
      <c r="T218">
        <v>2640.6585004459998</v>
      </c>
      <c r="U218">
        <v>14028</v>
      </c>
      <c r="V218">
        <v>26052</v>
      </c>
      <c r="W218">
        <v>3524</v>
      </c>
      <c r="X218">
        <v>6544</v>
      </c>
      <c r="Y218">
        <v>0</v>
      </c>
      <c r="Z218">
        <v>7.9978435141100004</v>
      </c>
      <c r="AA218">
        <v>0</v>
      </c>
      <c r="AB218">
        <v>23</v>
      </c>
      <c r="AC218">
        <v>5</v>
      </c>
      <c r="AD218">
        <v>0.48267705978199998</v>
      </c>
      <c r="AE218">
        <v>62.005729115793301</v>
      </c>
      <c r="AF218">
        <v>2.5372971784430001</v>
      </c>
      <c r="AG218">
        <v>21</v>
      </c>
      <c r="AH218">
        <v>5</v>
      </c>
    </row>
    <row r="219" spans="1:34" x14ac:dyDescent="0.25">
      <c r="A219" t="str">
        <f t="shared" si="3"/>
        <v>Syracuse</v>
      </c>
      <c r="B219" t="str">
        <f>VLOOKUP(D219,areas!$A$1:$B$225,2, FALSE)</f>
        <v>Syracuse - Syracuse City Center</v>
      </c>
      <c r="C219">
        <v>1</v>
      </c>
      <c r="D219">
        <v>187</v>
      </c>
      <c r="E219">
        <v>8</v>
      </c>
      <c r="F219" t="s">
        <v>277</v>
      </c>
      <c r="G219">
        <v>9</v>
      </c>
      <c r="H219">
        <v>4</v>
      </c>
      <c r="I219">
        <v>195</v>
      </c>
      <c r="J219">
        <v>139.41826512995999</v>
      </c>
      <c r="K219">
        <v>62.873687848512503</v>
      </c>
      <c r="L219">
        <v>56.823410733306197</v>
      </c>
      <c r="M219">
        <v>2.2554911280819998</v>
      </c>
      <c r="N219">
        <v>17.465675420059899</v>
      </c>
      <c r="O219">
        <v>101571.86457824201</v>
      </c>
      <c r="P219">
        <v>0</v>
      </c>
      <c r="Q219">
        <v>320852.341868705</v>
      </c>
      <c r="R219">
        <v>88460.997046458302</v>
      </c>
      <c r="S219">
        <v>3796.9442827399998</v>
      </c>
      <c r="T219">
        <v>6598.1665267799999</v>
      </c>
      <c r="U219">
        <v>30218</v>
      </c>
      <c r="V219">
        <v>56119</v>
      </c>
      <c r="W219">
        <v>234003</v>
      </c>
      <c r="X219">
        <v>434577</v>
      </c>
      <c r="Y219">
        <v>232.12704352722</v>
      </c>
      <c r="Z219">
        <v>692.58504581384398</v>
      </c>
      <c r="AA219">
        <v>5.9983322002300001</v>
      </c>
      <c r="AB219">
        <v>50</v>
      </c>
      <c r="AC219">
        <v>390</v>
      </c>
      <c r="AD219">
        <v>0</v>
      </c>
      <c r="AE219">
        <v>67.171313928496204</v>
      </c>
      <c r="AF219">
        <v>2.9991665787990001</v>
      </c>
      <c r="AG219">
        <v>46</v>
      </c>
      <c r="AH219">
        <v>362</v>
      </c>
    </row>
    <row r="220" spans="1:34" x14ac:dyDescent="0.25">
      <c r="A220" t="str">
        <f t="shared" si="3"/>
        <v>Syracuse</v>
      </c>
      <c r="B220" t="str">
        <f>VLOOKUP(D220,areas!$A$1:$B$225,2, FALSE)</f>
        <v>Syracuse - Syracuse SR 193 Center</v>
      </c>
      <c r="C220">
        <v>1</v>
      </c>
      <c r="D220">
        <v>188</v>
      </c>
      <c r="E220">
        <v>8</v>
      </c>
      <c r="F220" t="s">
        <v>277</v>
      </c>
      <c r="G220">
        <v>9</v>
      </c>
      <c r="H220">
        <v>4</v>
      </c>
      <c r="I220">
        <v>417</v>
      </c>
      <c r="J220">
        <v>523.39880125117395</v>
      </c>
      <c r="K220">
        <v>106.101547331362</v>
      </c>
      <c r="L220">
        <v>96.788631142247795</v>
      </c>
      <c r="M220">
        <v>1.84611691359223</v>
      </c>
      <c r="N220">
        <v>318.66250586397098</v>
      </c>
      <c r="O220">
        <v>6996.3886927069998</v>
      </c>
      <c r="P220">
        <v>41.338095320299999</v>
      </c>
      <c r="Q220">
        <v>11105.4220986418</v>
      </c>
      <c r="R220">
        <v>215941.12458693</v>
      </c>
      <c r="S220">
        <v>0</v>
      </c>
      <c r="T220">
        <v>3975.6890672017898</v>
      </c>
      <c r="U220">
        <v>24734</v>
      </c>
      <c r="V220">
        <v>45934</v>
      </c>
      <c r="W220">
        <v>4269419</v>
      </c>
      <c r="X220">
        <v>7928921</v>
      </c>
      <c r="Y220">
        <v>18.504481291234001</v>
      </c>
      <c r="Z220">
        <v>12.217069655963099</v>
      </c>
      <c r="AA220">
        <v>0</v>
      </c>
      <c r="AB220">
        <v>41</v>
      </c>
      <c r="AC220">
        <v>7115</v>
      </c>
      <c r="AD220">
        <v>3.1604048410000002E-2</v>
      </c>
      <c r="AE220">
        <v>142.65172603235499</v>
      </c>
      <c r="AF220">
        <v>3.8310418647495399</v>
      </c>
      <c r="AG220">
        <v>38</v>
      </c>
      <c r="AH220">
        <v>6607</v>
      </c>
    </row>
    <row r="221" spans="1:34" x14ac:dyDescent="0.25">
      <c r="A221" t="str">
        <f t="shared" si="3"/>
        <v>Syracuse</v>
      </c>
      <c r="B221" t="str">
        <f>VLOOKUP(D221,areas!$A$1:$B$225,2, FALSE)</f>
        <v>Syracuse - West Antelope Center</v>
      </c>
      <c r="C221">
        <v>1</v>
      </c>
      <c r="D221">
        <v>189</v>
      </c>
      <c r="E221">
        <v>8</v>
      </c>
      <c r="F221" t="s">
        <v>277</v>
      </c>
      <c r="G221">
        <v>9</v>
      </c>
      <c r="H221">
        <v>4</v>
      </c>
      <c r="I221">
        <v>155</v>
      </c>
      <c r="J221">
        <v>64.765163981418198</v>
      </c>
      <c r="K221">
        <v>3.8955731877789002</v>
      </c>
      <c r="L221">
        <v>48.625051409216802</v>
      </c>
      <c r="M221">
        <v>1.408600033823</v>
      </c>
      <c r="N221">
        <v>10.8359393505994</v>
      </c>
      <c r="O221">
        <v>1371.7134054999999</v>
      </c>
      <c r="P221">
        <v>0</v>
      </c>
      <c r="Q221">
        <v>62552.55946846</v>
      </c>
      <c r="R221">
        <v>174085.18453527099</v>
      </c>
      <c r="S221">
        <v>0</v>
      </c>
      <c r="T221">
        <v>2364.341673291</v>
      </c>
      <c r="U221">
        <v>18872</v>
      </c>
      <c r="V221">
        <v>35048</v>
      </c>
      <c r="W221">
        <v>145179</v>
      </c>
      <c r="X221">
        <v>269618</v>
      </c>
      <c r="Y221">
        <v>3.9191811585699998</v>
      </c>
      <c r="Z221">
        <v>94.961158312470005</v>
      </c>
      <c r="AA221">
        <v>0</v>
      </c>
      <c r="AB221">
        <v>31</v>
      </c>
      <c r="AC221">
        <v>241</v>
      </c>
      <c r="AD221">
        <v>0</v>
      </c>
      <c r="AE221">
        <v>106.07259163133</v>
      </c>
      <c r="AF221">
        <v>1.9994433957740001</v>
      </c>
      <c r="AG221">
        <v>29</v>
      </c>
      <c r="AH221">
        <v>224</v>
      </c>
    </row>
    <row r="222" spans="1:34" x14ac:dyDescent="0.25">
      <c r="A222" t="str">
        <f t="shared" si="3"/>
        <v>Taylorsville</v>
      </c>
      <c r="B222" t="str">
        <f>VLOOKUP(D222,areas!$A$1:$B$225,2, FALSE)</f>
        <v>Taylorsville - Kearns City Center</v>
      </c>
      <c r="C222">
        <v>2</v>
      </c>
      <c r="D222">
        <v>190</v>
      </c>
      <c r="E222">
        <v>8</v>
      </c>
      <c r="F222" t="s">
        <v>277</v>
      </c>
      <c r="G222">
        <v>9</v>
      </c>
      <c r="H222">
        <v>4</v>
      </c>
      <c r="I222">
        <v>47</v>
      </c>
      <c r="J222">
        <v>16.974137629459801</v>
      </c>
      <c r="K222">
        <v>1.4728892440080001E-2</v>
      </c>
      <c r="L222">
        <v>10.811493562430799</v>
      </c>
      <c r="M222">
        <v>1.461712137056</v>
      </c>
      <c r="N222">
        <v>4.6862030375329899</v>
      </c>
      <c r="O222">
        <v>0</v>
      </c>
      <c r="P222">
        <v>0</v>
      </c>
      <c r="Q222">
        <v>96591.381529933002</v>
      </c>
      <c r="R222">
        <v>20638.114689098598</v>
      </c>
      <c r="S222">
        <v>13348.250058539999</v>
      </c>
      <c r="T222">
        <v>0</v>
      </c>
      <c r="U222">
        <v>19583</v>
      </c>
      <c r="V222">
        <v>36368</v>
      </c>
      <c r="W222">
        <v>62785</v>
      </c>
      <c r="X222">
        <v>116600</v>
      </c>
      <c r="Y222">
        <v>0</v>
      </c>
      <c r="Z222">
        <v>170.50927121289999</v>
      </c>
      <c r="AA222">
        <v>26.815556776809998</v>
      </c>
      <c r="AB222">
        <v>32</v>
      </c>
      <c r="AC222">
        <v>104</v>
      </c>
      <c r="AD222">
        <v>0</v>
      </c>
      <c r="AE222">
        <v>40.918666807482701</v>
      </c>
      <c r="AF222">
        <v>0</v>
      </c>
      <c r="AG222">
        <v>30</v>
      </c>
      <c r="AH222">
        <v>97</v>
      </c>
    </row>
    <row r="223" spans="1:34" x14ac:dyDescent="0.25">
      <c r="A223" t="str">
        <f t="shared" si="3"/>
        <v>Taylorsville</v>
      </c>
      <c r="B223" t="str">
        <f>VLOOKUP(D223,areas!$A$1:$B$225,2, FALSE)</f>
        <v>Taylorsville - Taylorsville Expressway Center</v>
      </c>
      <c r="C223">
        <v>2</v>
      </c>
      <c r="D223">
        <v>191</v>
      </c>
      <c r="E223">
        <v>8</v>
      </c>
      <c r="F223" t="s">
        <v>277</v>
      </c>
      <c r="G223">
        <v>9</v>
      </c>
      <c r="H223">
        <v>4</v>
      </c>
      <c r="I223">
        <v>313</v>
      </c>
      <c r="J223">
        <v>126.50265531250599</v>
      </c>
      <c r="K223">
        <v>32.495563062408998</v>
      </c>
      <c r="L223">
        <v>86.119551355726401</v>
      </c>
      <c r="M223">
        <v>0.96418590982600005</v>
      </c>
      <c r="N223">
        <v>6.9233549845455196</v>
      </c>
      <c r="O223">
        <v>1074.03135301</v>
      </c>
      <c r="P223">
        <v>19283.832321400001</v>
      </c>
      <c r="Q223">
        <v>2097157.64550643</v>
      </c>
      <c r="R223">
        <v>434711.27063073998</v>
      </c>
      <c r="S223">
        <v>9172.4499526899999</v>
      </c>
      <c r="T223">
        <v>1097.58327368</v>
      </c>
      <c r="U223">
        <v>12918</v>
      </c>
      <c r="V223">
        <v>23990</v>
      </c>
      <c r="W223">
        <v>92758</v>
      </c>
      <c r="X223">
        <v>172264</v>
      </c>
      <c r="Y223">
        <v>1.69673199528</v>
      </c>
      <c r="Z223">
        <v>2956.6919580741201</v>
      </c>
      <c r="AA223">
        <v>14.49044226338</v>
      </c>
      <c r="AB223">
        <v>21</v>
      </c>
      <c r="AC223">
        <v>154</v>
      </c>
      <c r="AD223">
        <v>26.7173100732</v>
      </c>
      <c r="AE223">
        <v>604.06172316934396</v>
      </c>
      <c r="AF223">
        <v>0.82961698690800001</v>
      </c>
      <c r="AG223">
        <v>19</v>
      </c>
      <c r="AH223">
        <v>143</v>
      </c>
    </row>
    <row r="224" spans="1:34" x14ac:dyDescent="0.25">
      <c r="A224" t="str">
        <f t="shared" si="3"/>
        <v>Taylorsville</v>
      </c>
      <c r="B224" t="str">
        <f>VLOOKUP(D224,areas!$A$1:$B$225,2, FALSE)</f>
        <v>Taylorsville - West Valley/Taylorsville Redwood Road Center</v>
      </c>
      <c r="C224">
        <v>2</v>
      </c>
      <c r="D224">
        <v>192</v>
      </c>
      <c r="E224">
        <v>8</v>
      </c>
      <c r="F224" t="s">
        <v>277</v>
      </c>
      <c r="G224">
        <v>9</v>
      </c>
      <c r="H224">
        <v>4</v>
      </c>
      <c r="I224">
        <v>829</v>
      </c>
      <c r="J224">
        <v>302.937933883477</v>
      </c>
      <c r="K224">
        <v>90.747279301312503</v>
      </c>
      <c r="L224">
        <v>172.79280806785499</v>
      </c>
      <c r="M224">
        <v>12.803485737478001</v>
      </c>
      <c r="N224">
        <v>26.594360776830602</v>
      </c>
      <c r="O224">
        <v>169294.050946976</v>
      </c>
      <c r="P224">
        <v>0</v>
      </c>
      <c r="Q224">
        <v>752651.61374562397</v>
      </c>
      <c r="R224">
        <v>1297757.50021918</v>
      </c>
      <c r="S224">
        <v>73880.415726181003</v>
      </c>
      <c r="T224">
        <v>11594.211414969999</v>
      </c>
      <c r="U224">
        <v>171540</v>
      </c>
      <c r="V224">
        <v>318574</v>
      </c>
      <c r="W224">
        <v>356309</v>
      </c>
      <c r="X224">
        <v>661716</v>
      </c>
      <c r="Y224">
        <v>479.65448245278401</v>
      </c>
      <c r="Z224">
        <v>1723.4938087022099</v>
      </c>
      <c r="AA224">
        <v>171.99866469270799</v>
      </c>
      <c r="AB224">
        <v>285</v>
      </c>
      <c r="AC224">
        <v>593</v>
      </c>
      <c r="AD224">
        <v>0</v>
      </c>
      <c r="AE224">
        <v>840.61596380508502</v>
      </c>
      <c r="AF224">
        <v>5.6749793385289999</v>
      </c>
      <c r="AG224">
        <v>265</v>
      </c>
      <c r="AH224">
        <v>551</v>
      </c>
    </row>
    <row r="225" spans="1:34" x14ac:dyDescent="0.25">
      <c r="A225" t="str">
        <f t="shared" si="3"/>
        <v>Vineyard</v>
      </c>
      <c r="B225" t="str">
        <f>VLOOKUP(D225,areas!$A$1:$B$225,2, FALSE)</f>
        <v>Vineyard - Vineyard</v>
      </c>
      <c r="C225">
        <v>4</v>
      </c>
      <c r="D225">
        <v>193</v>
      </c>
      <c r="E225">
        <v>8</v>
      </c>
      <c r="F225" t="s">
        <v>277</v>
      </c>
      <c r="G225">
        <v>9</v>
      </c>
      <c r="H225">
        <v>3</v>
      </c>
      <c r="I225">
        <v>173</v>
      </c>
      <c r="J225">
        <v>398.90452462970097</v>
      </c>
      <c r="K225">
        <v>2.4756368641100002</v>
      </c>
      <c r="L225">
        <v>81.669938604538103</v>
      </c>
      <c r="M225">
        <v>0</v>
      </c>
      <c r="N225">
        <v>314.75894916105301</v>
      </c>
      <c r="O225">
        <v>0</v>
      </c>
      <c r="P225">
        <v>0</v>
      </c>
      <c r="Q225">
        <v>293009.04151566199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4217120</v>
      </c>
      <c r="X225">
        <v>7831794</v>
      </c>
      <c r="Y225">
        <v>0</v>
      </c>
      <c r="Z225">
        <v>61.188022034508002</v>
      </c>
      <c r="AA225">
        <v>0</v>
      </c>
      <c r="AB225">
        <v>0</v>
      </c>
      <c r="AC225">
        <v>7028</v>
      </c>
      <c r="AD225">
        <v>0</v>
      </c>
      <c r="AE225">
        <v>0</v>
      </c>
      <c r="AF225">
        <v>0</v>
      </c>
      <c r="AG225">
        <v>0</v>
      </c>
      <c r="AH225">
        <v>6526</v>
      </c>
    </row>
    <row r="226" spans="1:34" x14ac:dyDescent="0.25">
      <c r="A226" t="str">
        <f t="shared" si="3"/>
        <v>West Bountiful</v>
      </c>
      <c r="B226" t="str">
        <f>VLOOKUP(D226,areas!$A$1:$B$225,2, FALSE)</f>
        <v>West Bountiful - WOODS CROSS CRT NC</v>
      </c>
      <c r="C226">
        <v>1</v>
      </c>
      <c r="D226">
        <v>194</v>
      </c>
      <c r="E226">
        <v>2</v>
      </c>
      <c r="F226" t="s">
        <v>275</v>
      </c>
      <c r="G226">
        <v>10</v>
      </c>
      <c r="H226">
        <v>3</v>
      </c>
      <c r="I226">
        <v>42</v>
      </c>
      <c r="J226">
        <v>18.7394406796416</v>
      </c>
      <c r="K226">
        <v>0</v>
      </c>
      <c r="L226">
        <v>9.4427003544229997</v>
      </c>
      <c r="M226">
        <v>2.7446696801189998</v>
      </c>
      <c r="N226">
        <v>6.5520706450996196</v>
      </c>
      <c r="O226">
        <v>0</v>
      </c>
      <c r="P226">
        <v>0</v>
      </c>
      <c r="Q226">
        <v>33853.319555310001</v>
      </c>
      <c r="R226">
        <v>0</v>
      </c>
      <c r="S226">
        <v>9629.3621270780004</v>
      </c>
      <c r="T226">
        <v>0</v>
      </c>
      <c r="U226">
        <v>29714</v>
      </c>
      <c r="V226">
        <v>69332</v>
      </c>
      <c r="W226">
        <v>70934</v>
      </c>
      <c r="X226">
        <v>165512</v>
      </c>
      <c r="Y226">
        <v>0</v>
      </c>
      <c r="Z226">
        <v>34.721353390110004</v>
      </c>
      <c r="AA226">
        <v>21.089073021640001</v>
      </c>
      <c r="AB226">
        <v>49</v>
      </c>
      <c r="AC226">
        <v>118</v>
      </c>
      <c r="AD226">
        <v>0</v>
      </c>
      <c r="AE226">
        <v>0</v>
      </c>
      <c r="AF226">
        <v>0</v>
      </c>
      <c r="AG226">
        <v>57</v>
      </c>
      <c r="AH226">
        <v>137</v>
      </c>
    </row>
    <row r="227" spans="1:34" x14ac:dyDescent="0.25">
      <c r="A227" t="str">
        <f t="shared" si="3"/>
        <v>West Haven</v>
      </c>
      <c r="B227" t="str">
        <f>VLOOKUP(D227,areas!$A$1:$B$225,2, FALSE)</f>
        <v>West Haven - Midland Drive - 3500 West</v>
      </c>
      <c r="C227">
        <v>3</v>
      </c>
      <c r="D227">
        <v>195</v>
      </c>
      <c r="E227">
        <v>8</v>
      </c>
      <c r="F227" t="s">
        <v>277</v>
      </c>
      <c r="G227">
        <v>9</v>
      </c>
      <c r="H227">
        <v>3</v>
      </c>
      <c r="I227">
        <v>213</v>
      </c>
      <c r="J227">
        <v>65.124481155642499</v>
      </c>
      <c r="K227">
        <v>19.776125586409201</v>
      </c>
      <c r="L227">
        <v>10.446517536974699</v>
      </c>
      <c r="M227">
        <v>0</v>
      </c>
      <c r="N227">
        <v>34.901838032258503</v>
      </c>
      <c r="O227">
        <v>2617.0848360700002</v>
      </c>
      <c r="P227">
        <v>0</v>
      </c>
      <c r="Q227">
        <v>106255.83189846799</v>
      </c>
      <c r="R227">
        <v>126450.973478174</v>
      </c>
      <c r="S227">
        <v>0</v>
      </c>
      <c r="T227">
        <v>0</v>
      </c>
      <c r="U227">
        <v>0</v>
      </c>
      <c r="V227">
        <v>0</v>
      </c>
      <c r="W227">
        <v>467612</v>
      </c>
      <c r="X227">
        <v>868422</v>
      </c>
      <c r="Y227">
        <v>6.9975530376300004</v>
      </c>
      <c r="Z227">
        <v>184.12129274813401</v>
      </c>
      <c r="AA227">
        <v>0</v>
      </c>
      <c r="AB227">
        <v>0</v>
      </c>
      <c r="AC227">
        <v>779</v>
      </c>
      <c r="AD227">
        <v>0</v>
      </c>
      <c r="AE227">
        <v>79.379227538467802</v>
      </c>
      <c r="AF227">
        <v>0</v>
      </c>
      <c r="AG227">
        <v>0</v>
      </c>
      <c r="AH227">
        <v>723</v>
      </c>
    </row>
    <row r="228" spans="1:34" x14ac:dyDescent="0.25">
      <c r="A228" t="str">
        <f t="shared" si="3"/>
        <v>West Haven</v>
      </c>
      <c r="B228" t="str">
        <f>VLOOKUP(D228,areas!$A$1:$B$225,2, FALSE)</f>
        <v>West Haven - West Haven 4000 South</v>
      </c>
      <c r="C228">
        <v>3</v>
      </c>
      <c r="D228">
        <v>196</v>
      </c>
      <c r="E228">
        <v>8</v>
      </c>
      <c r="F228" t="s">
        <v>277</v>
      </c>
      <c r="G228">
        <v>9</v>
      </c>
      <c r="H228">
        <v>3</v>
      </c>
      <c r="I228">
        <v>173</v>
      </c>
      <c r="J228">
        <v>93.635281680397497</v>
      </c>
      <c r="K228">
        <v>10.371760311746201</v>
      </c>
      <c r="L228">
        <v>19.158243967248101</v>
      </c>
      <c r="M228">
        <v>0</v>
      </c>
      <c r="N228">
        <v>64.1052774014032</v>
      </c>
      <c r="O228">
        <v>38595.4418343</v>
      </c>
      <c r="P228">
        <v>10133.32501029</v>
      </c>
      <c r="Q228">
        <v>13762.10584513</v>
      </c>
      <c r="R228">
        <v>133100.63106595699</v>
      </c>
      <c r="S228">
        <v>0</v>
      </c>
      <c r="T228">
        <v>0</v>
      </c>
      <c r="U228">
        <v>0</v>
      </c>
      <c r="V228">
        <v>0</v>
      </c>
      <c r="W228">
        <v>858878</v>
      </c>
      <c r="X228">
        <v>1595059</v>
      </c>
      <c r="Y228">
        <v>60.972261981499997</v>
      </c>
      <c r="Z228">
        <v>14.92700989894</v>
      </c>
      <c r="AA228">
        <v>0</v>
      </c>
      <c r="AB228">
        <v>0</v>
      </c>
      <c r="AC228">
        <v>1431</v>
      </c>
      <c r="AD228">
        <v>8.2136194616580003</v>
      </c>
      <c r="AE228">
        <v>108.926429889636</v>
      </c>
      <c r="AF228">
        <v>0</v>
      </c>
      <c r="AG228">
        <v>0</v>
      </c>
      <c r="AH228">
        <v>1329</v>
      </c>
    </row>
    <row r="229" spans="1:34" x14ac:dyDescent="0.25">
      <c r="A229" t="str">
        <f t="shared" si="3"/>
        <v>West Haven</v>
      </c>
      <c r="B229" t="str">
        <f>VLOOKUP(D229,areas!$A$1:$B$225,2, FALSE)</f>
        <v>West Haven - West Haven City Center</v>
      </c>
      <c r="C229">
        <v>3</v>
      </c>
      <c r="D229">
        <v>197</v>
      </c>
      <c r="E229">
        <v>8</v>
      </c>
      <c r="F229" t="s">
        <v>277</v>
      </c>
      <c r="G229">
        <v>9</v>
      </c>
      <c r="H229">
        <v>4</v>
      </c>
      <c r="I229">
        <v>399</v>
      </c>
      <c r="J229">
        <v>426.58321620861699</v>
      </c>
      <c r="K229">
        <v>47.158840688607498</v>
      </c>
      <c r="L229">
        <v>164.11373011551001</v>
      </c>
      <c r="M229">
        <v>16.682957741427</v>
      </c>
      <c r="N229">
        <v>198.62768766307201</v>
      </c>
      <c r="O229">
        <v>37926.5795017458</v>
      </c>
      <c r="P229">
        <v>8111.6681007079997</v>
      </c>
      <c r="Q229">
        <v>257620.951585528</v>
      </c>
      <c r="R229">
        <v>275701.22875833599</v>
      </c>
      <c r="S229">
        <v>0</v>
      </c>
      <c r="T229">
        <v>21741.980477780999</v>
      </c>
      <c r="U229">
        <v>223517</v>
      </c>
      <c r="V229">
        <v>415103</v>
      </c>
      <c r="W229">
        <v>2661200</v>
      </c>
      <c r="X229">
        <v>4942228</v>
      </c>
      <c r="Y229">
        <v>101.994450585268</v>
      </c>
      <c r="Z229">
        <v>410.537547893289</v>
      </c>
      <c r="AA229">
        <v>0</v>
      </c>
      <c r="AB229">
        <v>372</v>
      </c>
      <c r="AC229">
        <v>4435</v>
      </c>
      <c r="AD229">
        <v>6.9878175141960002</v>
      </c>
      <c r="AE229">
        <v>334.13897940764201</v>
      </c>
      <c r="AF229">
        <v>14.148956336735001</v>
      </c>
      <c r="AG229">
        <v>345</v>
      </c>
      <c r="AH229">
        <v>4118</v>
      </c>
    </row>
    <row r="230" spans="1:34" x14ac:dyDescent="0.25">
      <c r="A230" t="str">
        <f t="shared" si="3"/>
        <v>West Haven</v>
      </c>
      <c r="B230" t="str">
        <f>VLOOKUP(D230,areas!$A$1:$B$225,2, FALSE)</f>
        <v>West Haven - West Haven Midland Drive</v>
      </c>
      <c r="C230">
        <v>3</v>
      </c>
      <c r="D230">
        <v>198</v>
      </c>
      <c r="E230">
        <v>8</v>
      </c>
      <c r="F230" t="s">
        <v>277</v>
      </c>
      <c r="G230">
        <v>9</v>
      </c>
      <c r="H230">
        <v>3</v>
      </c>
      <c r="I230">
        <v>97</v>
      </c>
      <c r="J230">
        <v>38.299708120652703</v>
      </c>
      <c r="K230">
        <v>2.3722404544755</v>
      </c>
      <c r="L230">
        <v>19.107807402833</v>
      </c>
      <c r="M230">
        <v>0</v>
      </c>
      <c r="N230">
        <v>16.819660263344101</v>
      </c>
      <c r="O230">
        <v>2531.089947336</v>
      </c>
      <c r="P230">
        <v>4397.8170630699997</v>
      </c>
      <c r="Q230">
        <v>7133.8853164940001</v>
      </c>
      <c r="R230">
        <v>49283.044090697498</v>
      </c>
      <c r="S230">
        <v>0</v>
      </c>
      <c r="T230">
        <v>0</v>
      </c>
      <c r="U230">
        <v>0</v>
      </c>
      <c r="V230">
        <v>0</v>
      </c>
      <c r="W230">
        <v>225348</v>
      </c>
      <c r="X230">
        <v>418503</v>
      </c>
      <c r="Y230">
        <v>3.9985623180709999</v>
      </c>
      <c r="Z230">
        <v>15.7623551150359</v>
      </c>
      <c r="AA230">
        <v>0</v>
      </c>
      <c r="AB230">
        <v>0</v>
      </c>
      <c r="AC230">
        <v>375</v>
      </c>
      <c r="AD230">
        <v>1.9173311331309999</v>
      </c>
      <c r="AE230">
        <v>37.541536652278801</v>
      </c>
      <c r="AF230">
        <v>0</v>
      </c>
      <c r="AG230">
        <v>0</v>
      </c>
      <c r="AH230">
        <v>348</v>
      </c>
    </row>
    <row r="231" spans="1:34" x14ac:dyDescent="0.25">
      <c r="A231" t="str">
        <f t="shared" si="3"/>
        <v>West Jordan</v>
      </c>
      <c r="B231" t="str">
        <f>VLOOKUP(D231,areas!$A$1:$B$225,2, FALSE)</f>
        <v>West Jordan - 4800 W. OLD BINGHAM HWY _x000D_
 LRT NC</v>
      </c>
      <c r="C231">
        <v>2</v>
      </c>
      <c r="D231">
        <v>199</v>
      </c>
      <c r="E231">
        <v>6</v>
      </c>
      <c r="F231" t="s">
        <v>279</v>
      </c>
      <c r="G231">
        <v>11</v>
      </c>
      <c r="H231">
        <v>3</v>
      </c>
      <c r="I231">
        <v>163</v>
      </c>
      <c r="J231">
        <v>47.088343682753603</v>
      </c>
      <c r="K231">
        <v>6.44047049302121</v>
      </c>
      <c r="L231">
        <v>37.9159532930124</v>
      </c>
      <c r="M231">
        <v>0</v>
      </c>
      <c r="N231">
        <v>2.73191989672</v>
      </c>
      <c r="O231">
        <v>0</v>
      </c>
      <c r="P231">
        <v>0</v>
      </c>
      <c r="Q231">
        <v>0</v>
      </c>
      <c r="R231">
        <v>430132.081560958</v>
      </c>
      <c r="S231">
        <v>0</v>
      </c>
      <c r="T231">
        <v>0</v>
      </c>
      <c r="U231">
        <v>0</v>
      </c>
      <c r="V231">
        <v>0</v>
      </c>
      <c r="W231">
        <v>29576</v>
      </c>
      <c r="X231">
        <v>69010</v>
      </c>
      <c r="Y231">
        <v>0</v>
      </c>
      <c r="Z231">
        <v>0</v>
      </c>
      <c r="AA231">
        <v>0</v>
      </c>
      <c r="AB231">
        <v>0</v>
      </c>
      <c r="AC231">
        <v>49</v>
      </c>
      <c r="AD231">
        <v>0</v>
      </c>
      <c r="AE231">
        <v>141.84501764523901</v>
      </c>
      <c r="AF231">
        <v>0</v>
      </c>
      <c r="AG231">
        <v>0</v>
      </c>
      <c r="AH231">
        <v>57</v>
      </c>
    </row>
    <row r="232" spans="1:34" x14ac:dyDescent="0.25">
      <c r="A232" t="str">
        <f t="shared" si="3"/>
        <v>West Jordan</v>
      </c>
      <c r="B232" t="str">
        <f>VLOOKUP(D232,areas!$A$1:$B$225,2, FALSE)</f>
        <v>West Jordan - 5600 W. OLD BINGHAM HWY LRT NC</v>
      </c>
      <c r="C232">
        <v>2</v>
      </c>
      <c r="D232">
        <v>200</v>
      </c>
      <c r="E232">
        <v>6</v>
      </c>
      <c r="F232" t="s">
        <v>279</v>
      </c>
      <c r="G232">
        <v>11</v>
      </c>
      <c r="H232">
        <v>3</v>
      </c>
      <c r="I232">
        <v>33</v>
      </c>
      <c r="J232">
        <v>89.598736724164098</v>
      </c>
      <c r="K232">
        <v>17.794774290452001</v>
      </c>
      <c r="L232">
        <v>35.940625802200003</v>
      </c>
      <c r="M232">
        <v>0</v>
      </c>
      <c r="N232">
        <v>35.863336631511999</v>
      </c>
      <c r="O232">
        <v>710.023400885</v>
      </c>
      <c r="P232">
        <v>0</v>
      </c>
      <c r="Q232">
        <v>22488.7677573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388267</v>
      </c>
      <c r="X232">
        <v>905956</v>
      </c>
      <c r="Y232">
        <v>0.72822912911299997</v>
      </c>
      <c r="Z232">
        <v>23.065402828</v>
      </c>
      <c r="AA232">
        <v>0</v>
      </c>
      <c r="AB232">
        <v>0</v>
      </c>
      <c r="AC232">
        <v>647</v>
      </c>
      <c r="AD232">
        <v>0</v>
      </c>
      <c r="AE232">
        <v>0</v>
      </c>
      <c r="AF232">
        <v>0</v>
      </c>
      <c r="AG232">
        <v>0</v>
      </c>
      <c r="AH232">
        <v>754</v>
      </c>
    </row>
    <row r="233" spans="1:34" x14ac:dyDescent="0.25">
      <c r="A233" t="str">
        <f t="shared" si="3"/>
        <v>West Jordan</v>
      </c>
      <c r="B233" t="str">
        <f>VLOOKUP(D233,areas!$A$1:$B$225,2, FALSE)</f>
        <v>West Jordan - Bingham Junction</v>
      </c>
      <c r="C233">
        <v>2</v>
      </c>
      <c r="D233">
        <v>201</v>
      </c>
      <c r="E233">
        <v>8</v>
      </c>
      <c r="F233" t="s">
        <v>277</v>
      </c>
      <c r="G233">
        <v>9</v>
      </c>
      <c r="H233">
        <v>3</v>
      </c>
      <c r="I233">
        <v>30</v>
      </c>
      <c r="J233">
        <v>34.072315633491897</v>
      </c>
      <c r="K233">
        <v>27.558735857538</v>
      </c>
      <c r="L233">
        <v>0.289510790741</v>
      </c>
      <c r="M233">
        <v>0</v>
      </c>
      <c r="N233">
        <v>6.2240689852128996</v>
      </c>
      <c r="O233">
        <v>0</v>
      </c>
      <c r="P233">
        <v>1508.78129891</v>
      </c>
      <c r="Q233">
        <v>0</v>
      </c>
      <c r="R233">
        <v>4798.7420914499999</v>
      </c>
      <c r="S233">
        <v>0</v>
      </c>
      <c r="T233">
        <v>0</v>
      </c>
      <c r="U233">
        <v>0</v>
      </c>
      <c r="V233">
        <v>0</v>
      </c>
      <c r="W233">
        <v>83389</v>
      </c>
      <c r="X233">
        <v>154865</v>
      </c>
      <c r="Y233">
        <v>0</v>
      </c>
      <c r="Z233">
        <v>0</v>
      </c>
      <c r="AA233">
        <v>0</v>
      </c>
      <c r="AB233">
        <v>0</v>
      </c>
      <c r="AC233">
        <v>138</v>
      </c>
      <c r="AD233">
        <v>0.52062788420700001</v>
      </c>
      <c r="AE233">
        <v>1.6880728846949999</v>
      </c>
      <c r="AF233">
        <v>0</v>
      </c>
      <c r="AG233">
        <v>0</v>
      </c>
      <c r="AH233">
        <v>129</v>
      </c>
    </row>
    <row r="234" spans="1:34" x14ac:dyDescent="0.25">
      <c r="A234" t="str">
        <f t="shared" si="3"/>
        <v>West Jordan</v>
      </c>
      <c r="B234" t="str">
        <f>VLOOKUP(D234,areas!$A$1:$B$225,2, FALSE)</f>
        <v>West Jordan - HISTORIC GARDNER _x000D_
 LRT NC</v>
      </c>
      <c r="C234">
        <v>2</v>
      </c>
      <c r="D234">
        <v>202</v>
      </c>
      <c r="E234">
        <v>6</v>
      </c>
      <c r="F234" t="s">
        <v>279</v>
      </c>
      <c r="G234">
        <v>11</v>
      </c>
      <c r="H234">
        <v>4</v>
      </c>
      <c r="I234">
        <v>76</v>
      </c>
      <c r="J234">
        <v>91.566602886226903</v>
      </c>
      <c r="K234">
        <v>14.6217591021844</v>
      </c>
      <c r="L234">
        <v>8.9766001097334005</v>
      </c>
      <c r="M234">
        <v>0.31426808009200002</v>
      </c>
      <c r="N234">
        <v>67.653975594217101</v>
      </c>
      <c r="O234">
        <v>3500.0713261699998</v>
      </c>
      <c r="P234">
        <v>0</v>
      </c>
      <c r="Q234">
        <v>61933.397879850003</v>
      </c>
      <c r="R234">
        <v>80.584884844300007</v>
      </c>
      <c r="S234">
        <v>0</v>
      </c>
      <c r="T234">
        <v>200.29221367900001</v>
      </c>
      <c r="U234">
        <v>3402</v>
      </c>
      <c r="V234">
        <v>7937</v>
      </c>
      <c r="W234">
        <v>732443</v>
      </c>
      <c r="X234">
        <v>1709033</v>
      </c>
      <c r="Y234">
        <v>10.0002037891</v>
      </c>
      <c r="Z234">
        <v>155.95540068301</v>
      </c>
      <c r="AA234">
        <v>0</v>
      </c>
      <c r="AB234">
        <v>5</v>
      </c>
      <c r="AC234">
        <v>1220</v>
      </c>
      <c r="AD234">
        <v>0</v>
      </c>
      <c r="AE234">
        <v>2.2764091763899999E-2</v>
      </c>
      <c r="AF234">
        <v>0.20669991091699999</v>
      </c>
      <c r="AG234">
        <v>6</v>
      </c>
      <c r="AH234">
        <v>1424</v>
      </c>
    </row>
    <row r="235" spans="1:34" x14ac:dyDescent="0.25">
      <c r="A235" t="str">
        <f t="shared" si="3"/>
        <v>West Jordan</v>
      </c>
      <c r="B235" t="str">
        <f>VLOOKUP(D235,areas!$A$1:$B$225,2, FALSE)</f>
        <v>West Jordan - Jordan Landing</v>
      </c>
      <c r="C235">
        <v>2</v>
      </c>
      <c r="D235">
        <v>203</v>
      </c>
      <c r="E235">
        <v>8</v>
      </c>
      <c r="F235" t="s">
        <v>277</v>
      </c>
      <c r="G235">
        <v>9</v>
      </c>
      <c r="H235">
        <v>4</v>
      </c>
      <c r="I235">
        <v>440</v>
      </c>
      <c r="J235">
        <v>420.33502408281402</v>
      </c>
      <c r="K235">
        <v>83.335208227352396</v>
      </c>
      <c r="L235">
        <v>249.58208583112199</v>
      </c>
      <c r="M235">
        <v>0.45017921900800001</v>
      </c>
      <c r="N235">
        <v>86.967550805331598</v>
      </c>
      <c r="O235">
        <v>2511.5287010400002</v>
      </c>
      <c r="P235">
        <v>0</v>
      </c>
      <c r="Q235">
        <v>2709877.5303890398</v>
      </c>
      <c r="R235">
        <v>743550.21599873295</v>
      </c>
      <c r="S235">
        <v>0</v>
      </c>
      <c r="T235">
        <v>1366.02775952</v>
      </c>
      <c r="U235">
        <v>6031</v>
      </c>
      <c r="V235">
        <v>11200</v>
      </c>
      <c r="W235">
        <v>1165185</v>
      </c>
      <c r="X235">
        <v>2163915</v>
      </c>
      <c r="Y235">
        <v>7.17579628868</v>
      </c>
      <c r="Z235">
        <v>5906.1925558941002</v>
      </c>
      <c r="AA235">
        <v>0</v>
      </c>
      <c r="AB235">
        <v>10</v>
      </c>
      <c r="AC235">
        <v>1941</v>
      </c>
      <c r="AD235">
        <v>0</v>
      </c>
      <c r="AE235">
        <v>557.66996971046603</v>
      </c>
      <c r="AF235">
        <v>1.0000203217500001</v>
      </c>
      <c r="AG235">
        <v>9</v>
      </c>
      <c r="AH235">
        <v>1803</v>
      </c>
    </row>
    <row r="236" spans="1:34" x14ac:dyDescent="0.25">
      <c r="A236" t="str">
        <f t="shared" si="3"/>
        <v>West Jordan</v>
      </c>
      <c r="B236" t="str">
        <f>VLOOKUP(D236,areas!$A$1:$B$225,2, FALSE)</f>
        <v>West Jordan - Jordan Valley</v>
      </c>
      <c r="C236">
        <v>2</v>
      </c>
      <c r="D236">
        <v>204</v>
      </c>
      <c r="E236">
        <v>4</v>
      </c>
      <c r="F236" t="s">
        <v>280</v>
      </c>
      <c r="G236">
        <v>8</v>
      </c>
      <c r="H236">
        <v>4</v>
      </c>
      <c r="I236">
        <v>95</v>
      </c>
      <c r="J236">
        <v>66.391050375476198</v>
      </c>
      <c r="K236">
        <v>14.5059695601195</v>
      </c>
      <c r="L236">
        <v>19.658129044576199</v>
      </c>
      <c r="M236">
        <v>1.8122388502899001</v>
      </c>
      <c r="N236">
        <v>30.414712920490601</v>
      </c>
      <c r="O236">
        <v>1244.0482688100001</v>
      </c>
      <c r="P236">
        <v>0</v>
      </c>
      <c r="Q236">
        <v>190417.43080271099</v>
      </c>
      <c r="R236">
        <v>61451.2016935262</v>
      </c>
      <c r="S236">
        <v>7654.7134332690002</v>
      </c>
      <c r="T236">
        <v>0</v>
      </c>
      <c r="U236">
        <v>55598</v>
      </c>
      <c r="V236">
        <v>83396</v>
      </c>
      <c r="W236">
        <v>933107</v>
      </c>
      <c r="X236">
        <v>1399660</v>
      </c>
      <c r="Y236">
        <v>1.96532111976</v>
      </c>
      <c r="Z236">
        <v>239.67363374821699</v>
      </c>
      <c r="AA236">
        <v>7.8509881366959897</v>
      </c>
      <c r="AB236">
        <v>92</v>
      </c>
      <c r="AC236">
        <v>1555</v>
      </c>
      <c r="AD236">
        <v>0</v>
      </c>
      <c r="AE236">
        <v>27.122154345626701</v>
      </c>
      <c r="AF236">
        <v>0</v>
      </c>
      <c r="AG236">
        <v>69</v>
      </c>
      <c r="AH236">
        <v>1166</v>
      </c>
    </row>
    <row r="237" spans="1:34" x14ac:dyDescent="0.25">
      <c r="A237" t="str">
        <f t="shared" si="3"/>
        <v>West Jordan</v>
      </c>
      <c r="B237" t="str">
        <f>VLOOKUP(D237,areas!$A$1:$B$225,2, FALSE)</f>
        <v>West Jordan - Jordan Valley</v>
      </c>
      <c r="C237">
        <v>2</v>
      </c>
      <c r="D237">
        <v>204</v>
      </c>
      <c r="E237">
        <v>8</v>
      </c>
      <c r="F237" t="s">
        <v>277</v>
      </c>
      <c r="G237">
        <v>9</v>
      </c>
      <c r="H237">
        <v>4</v>
      </c>
      <c r="I237">
        <v>200</v>
      </c>
      <c r="J237">
        <v>59.2555030877812</v>
      </c>
      <c r="K237">
        <v>14.361236793189899</v>
      </c>
      <c r="L237">
        <v>20.926699392231601</v>
      </c>
      <c r="M237">
        <v>1.456990156169</v>
      </c>
      <c r="N237">
        <v>22.510576746190601</v>
      </c>
      <c r="O237">
        <v>81617.199710307905</v>
      </c>
      <c r="P237">
        <v>192.27630562499999</v>
      </c>
      <c r="Q237">
        <v>30505.5593959</v>
      </c>
      <c r="R237">
        <v>228711.968490728</v>
      </c>
      <c r="S237">
        <v>731.07078086700005</v>
      </c>
      <c r="T237">
        <v>2728.0709121199998</v>
      </c>
      <c r="U237">
        <v>19520</v>
      </c>
      <c r="V237">
        <v>36251</v>
      </c>
      <c r="W237">
        <v>301595</v>
      </c>
      <c r="X237">
        <v>560105</v>
      </c>
      <c r="Y237">
        <v>128.93712434511701</v>
      </c>
      <c r="Z237">
        <v>48.192036960400003</v>
      </c>
      <c r="AA237">
        <v>0.74981618550499995</v>
      </c>
      <c r="AB237">
        <v>32</v>
      </c>
      <c r="AC237">
        <v>502</v>
      </c>
      <c r="AD237">
        <v>7.9848964130099995E-2</v>
      </c>
      <c r="AE237">
        <v>128.99344255198699</v>
      </c>
      <c r="AF237">
        <v>1.00002599418</v>
      </c>
      <c r="AG237">
        <v>30</v>
      </c>
      <c r="AH237">
        <v>466</v>
      </c>
    </row>
    <row r="238" spans="1:34" x14ac:dyDescent="0.25">
      <c r="A238" t="str">
        <f t="shared" si="3"/>
        <v>West Jordan</v>
      </c>
      <c r="B238" t="str">
        <f>VLOOKUP(D238,areas!$A$1:$B$225,2, FALSE)</f>
        <v>West Jordan - JORDAN VALLEY _x000D_
 LRT NC</v>
      </c>
      <c r="C238">
        <v>2</v>
      </c>
      <c r="D238">
        <v>205</v>
      </c>
      <c r="E238">
        <v>6</v>
      </c>
      <c r="F238" t="s">
        <v>279</v>
      </c>
      <c r="G238">
        <v>11</v>
      </c>
      <c r="H238">
        <v>4</v>
      </c>
      <c r="I238">
        <v>115</v>
      </c>
      <c r="J238">
        <v>45.604615061851398</v>
      </c>
      <c r="K238">
        <v>12.032042027236299</v>
      </c>
      <c r="L238">
        <v>19.062240222689098</v>
      </c>
      <c r="M238">
        <v>4.8145964786429998</v>
      </c>
      <c r="N238">
        <v>9.6957363332829907</v>
      </c>
      <c r="O238">
        <v>0</v>
      </c>
      <c r="P238">
        <v>0</v>
      </c>
      <c r="Q238">
        <v>95993.025539516006</v>
      </c>
      <c r="R238">
        <v>78604.958975423098</v>
      </c>
      <c r="S238">
        <v>40876.245475809897</v>
      </c>
      <c r="T238">
        <v>0</v>
      </c>
      <c r="U238">
        <v>52124</v>
      </c>
      <c r="V238">
        <v>121622</v>
      </c>
      <c r="W238">
        <v>104969</v>
      </c>
      <c r="X238">
        <v>244927</v>
      </c>
      <c r="Y238">
        <v>0</v>
      </c>
      <c r="Z238">
        <v>153.059911181356</v>
      </c>
      <c r="AA238">
        <v>44.379802684079998</v>
      </c>
      <c r="AB238">
        <v>86</v>
      </c>
      <c r="AC238">
        <v>174</v>
      </c>
      <c r="AD238">
        <v>0</v>
      </c>
      <c r="AE238">
        <v>38.503193973224498</v>
      </c>
      <c r="AF238">
        <v>0</v>
      </c>
      <c r="AG238">
        <v>101</v>
      </c>
      <c r="AH238">
        <v>204</v>
      </c>
    </row>
    <row r="239" spans="1:34" x14ac:dyDescent="0.25">
      <c r="A239" t="str">
        <f t="shared" si="3"/>
        <v>West Jordan</v>
      </c>
      <c r="B239" t="str">
        <f>VLOOKUP(D239,areas!$A$1:$B$225,2, FALSE)</f>
        <v>West Jordan - SUGAR FACTORY RD LRT NC</v>
      </c>
      <c r="C239">
        <v>2</v>
      </c>
      <c r="D239">
        <v>206</v>
      </c>
      <c r="E239">
        <v>6</v>
      </c>
      <c r="F239" t="s">
        <v>279</v>
      </c>
      <c r="G239">
        <v>11</v>
      </c>
      <c r="H239">
        <v>4</v>
      </c>
      <c r="I239">
        <v>185</v>
      </c>
      <c r="J239">
        <v>87.716096085883194</v>
      </c>
      <c r="K239">
        <v>31.011752223746001</v>
      </c>
      <c r="L239">
        <v>41.879907066939097</v>
      </c>
      <c r="M239">
        <v>4.5362139652750004</v>
      </c>
      <c r="N239">
        <v>10.288222829923001</v>
      </c>
      <c r="O239">
        <v>425.01220453100001</v>
      </c>
      <c r="P239">
        <v>0</v>
      </c>
      <c r="Q239">
        <v>28350.721591900001</v>
      </c>
      <c r="R239">
        <v>339145.70607620402</v>
      </c>
      <c r="S239">
        <v>0</v>
      </c>
      <c r="T239">
        <v>15770.592272186001</v>
      </c>
      <c r="U239">
        <v>49110</v>
      </c>
      <c r="V239">
        <v>114590</v>
      </c>
      <c r="W239">
        <v>111383</v>
      </c>
      <c r="X239">
        <v>259893</v>
      </c>
      <c r="Y239">
        <v>1.21432058437</v>
      </c>
      <c r="Z239">
        <v>81.002061690999994</v>
      </c>
      <c r="AA239">
        <v>0</v>
      </c>
      <c r="AB239">
        <v>81</v>
      </c>
      <c r="AC239">
        <v>185</v>
      </c>
      <c r="AD239">
        <v>0</v>
      </c>
      <c r="AE239">
        <v>141.876307469994</v>
      </c>
      <c r="AF239">
        <v>7.5708558727410002</v>
      </c>
      <c r="AG239">
        <v>95</v>
      </c>
      <c r="AH239">
        <v>216</v>
      </c>
    </row>
    <row r="240" spans="1:34" x14ac:dyDescent="0.25">
      <c r="A240" t="str">
        <f t="shared" si="3"/>
        <v>West Jordan</v>
      </c>
      <c r="B240" t="str">
        <f>VLOOKUP(D240,areas!$A$1:$B$225,2, FALSE)</f>
        <v>West Jordan - West Jordan City Center</v>
      </c>
      <c r="C240">
        <v>2</v>
      </c>
      <c r="D240">
        <v>207</v>
      </c>
      <c r="E240">
        <v>4</v>
      </c>
      <c r="F240" t="s">
        <v>280</v>
      </c>
      <c r="G240">
        <v>8</v>
      </c>
      <c r="H240">
        <v>4</v>
      </c>
      <c r="I240">
        <v>126</v>
      </c>
      <c r="J240">
        <v>118.071398340442</v>
      </c>
      <c r="K240">
        <v>23.874645505941899</v>
      </c>
      <c r="L240">
        <v>41.0409099087885</v>
      </c>
      <c r="M240">
        <v>43.020774178151299</v>
      </c>
      <c r="N240">
        <v>10.1350687475607</v>
      </c>
      <c r="O240">
        <v>30400.484541770002</v>
      </c>
      <c r="P240">
        <v>0</v>
      </c>
      <c r="Q240">
        <v>213367.92402984001</v>
      </c>
      <c r="R240">
        <v>38446.773428418899</v>
      </c>
      <c r="S240">
        <v>217192.80520319601</v>
      </c>
      <c r="T240">
        <v>3500.44154601013</v>
      </c>
      <c r="U240">
        <v>1319855</v>
      </c>
      <c r="V240">
        <v>1979782</v>
      </c>
      <c r="W240">
        <v>310938</v>
      </c>
      <c r="X240">
        <v>466406</v>
      </c>
      <c r="Y240">
        <v>86.858527262099997</v>
      </c>
      <c r="Z240">
        <v>294.77139267019999</v>
      </c>
      <c r="AA240">
        <v>519.45393612246698</v>
      </c>
      <c r="AB240">
        <v>2199</v>
      </c>
      <c r="AC240">
        <v>518</v>
      </c>
      <c r="AD240">
        <v>0</v>
      </c>
      <c r="AE240">
        <v>169.48785373317099</v>
      </c>
      <c r="AF240">
        <v>3.1725140832569201</v>
      </c>
      <c r="AG240">
        <v>1649</v>
      </c>
      <c r="AH240">
        <v>388</v>
      </c>
    </row>
    <row r="241" spans="1:34" x14ac:dyDescent="0.25">
      <c r="A241" t="str">
        <f t="shared" si="3"/>
        <v>West Jordan</v>
      </c>
      <c r="B241" t="str">
        <f>VLOOKUP(D241,areas!$A$1:$B$225,2, FALSE)</f>
        <v>West Jordan - West Jordan City Center</v>
      </c>
      <c r="C241">
        <v>2</v>
      </c>
      <c r="D241">
        <v>207</v>
      </c>
      <c r="E241">
        <v>8</v>
      </c>
      <c r="F241" t="s">
        <v>277</v>
      </c>
      <c r="G241">
        <v>9</v>
      </c>
      <c r="H241">
        <v>4</v>
      </c>
      <c r="I241">
        <v>831</v>
      </c>
      <c r="J241">
        <v>312.89658399738499</v>
      </c>
      <c r="K241">
        <v>62.684882917750102</v>
      </c>
      <c r="L241">
        <v>144.062283735199</v>
      </c>
      <c r="M241">
        <v>30.898086242363998</v>
      </c>
      <c r="N241">
        <v>75.251331102072598</v>
      </c>
      <c r="O241">
        <v>99277.034935239994</v>
      </c>
      <c r="P241">
        <v>56949.872596200003</v>
      </c>
      <c r="Q241">
        <v>849866.30267914897</v>
      </c>
      <c r="R241">
        <v>1038014.12082293</v>
      </c>
      <c r="S241">
        <v>131802.40140577199</v>
      </c>
      <c r="T241">
        <v>24208.538038925901</v>
      </c>
      <c r="U241">
        <v>413970</v>
      </c>
      <c r="V241">
        <v>768801</v>
      </c>
      <c r="W241">
        <v>1008212</v>
      </c>
      <c r="X241">
        <v>1872393</v>
      </c>
      <c r="Y241">
        <v>264.34259250873998</v>
      </c>
      <c r="Z241">
        <v>1466.06250206253</v>
      </c>
      <c r="AA241">
        <v>290.63161406299997</v>
      </c>
      <c r="AB241">
        <v>689</v>
      </c>
      <c r="AC241">
        <v>1680</v>
      </c>
      <c r="AD241">
        <v>56.001168462300001</v>
      </c>
      <c r="AE241">
        <v>581.22297191555595</v>
      </c>
      <c r="AF241">
        <v>15.615188286245999</v>
      </c>
      <c r="AG241">
        <v>640</v>
      </c>
      <c r="AH241">
        <v>1560</v>
      </c>
    </row>
    <row r="242" spans="1:34" x14ac:dyDescent="0.25">
      <c r="A242" t="str">
        <f t="shared" si="3"/>
        <v>West Jordan</v>
      </c>
      <c r="B242" t="str">
        <f>VLOOKUP(D242,areas!$A$1:$B$225,2, FALSE)</f>
        <v>West Jordan - WEST JORDAN CITY CENTER LRT NC</v>
      </c>
      <c r="C242">
        <v>2</v>
      </c>
      <c r="D242">
        <v>208</v>
      </c>
      <c r="E242">
        <v>6</v>
      </c>
      <c r="F242" t="s">
        <v>279</v>
      </c>
      <c r="G242">
        <v>11</v>
      </c>
      <c r="H242">
        <v>3</v>
      </c>
      <c r="I242">
        <v>34</v>
      </c>
      <c r="J242">
        <v>12.5591169894329</v>
      </c>
      <c r="K242">
        <v>0</v>
      </c>
      <c r="L242">
        <v>10.127029019179901</v>
      </c>
      <c r="M242">
        <v>1.044526767312</v>
      </c>
      <c r="N242">
        <v>1.387561202941</v>
      </c>
      <c r="O242">
        <v>0</v>
      </c>
      <c r="P242">
        <v>0</v>
      </c>
      <c r="Q242">
        <v>1364.86349423</v>
      </c>
      <c r="R242">
        <v>42236.576130195397</v>
      </c>
      <c r="S242">
        <v>827.03498342399996</v>
      </c>
      <c r="T242">
        <v>4565.4055457499999</v>
      </c>
      <c r="U242">
        <v>11308</v>
      </c>
      <c r="V242">
        <v>26385</v>
      </c>
      <c r="W242">
        <v>15022</v>
      </c>
      <c r="X242">
        <v>35051</v>
      </c>
      <c r="Y242">
        <v>0</v>
      </c>
      <c r="Z242">
        <v>2.1561824553400002</v>
      </c>
      <c r="AA242">
        <v>0.84824100863999996</v>
      </c>
      <c r="AB242">
        <v>18</v>
      </c>
      <c r="AC242">
        <v>25</v>
      </c>
      <c r="AD242">
        <v>0</v>
      </c>
      <c r="AE242">
        <v>75.304274351138304</v>
      </c>
      <c r="AF242">
        <v>1.477626609661</v>
      </c>
      <c r="AG242">
        <v>21</v>
      </c>
      <c r="AH242">
        <v>29</v>
      </c>
    </row>
    <row r="243" spans="1:34" x14ac:dyDescent="0.25">
      <c r="A243" t="str">
        <f t="shared" si="3"/>
        <v>West Point</v>
      </c>
      <c r="B243" t="str">
        <f>VLOOKUP(D243,areas!$A$1:$B$225,2, FALSE)</f>
        <v>West Point - Rock Creek</v>
      </c>
      <c r="C243">
        <v>1</v>
      </c>
      <c r="D243">
        <v>209</v>
      </c>
      <c r="E243">
        <v>8</v>
      </c>
      <c r="F243" t="s">
        <v>277</v>
      </c>
      <c r="G243">
        <v>9</v>
      </c>
      <c r="H243">
        <v>3</v>
      </c>
      <c r="I243">
        <v>34</v>
      </c>
      <c r="J243">
        <v>15.4042263275434</v>
      </c>
      <c r="K243">
        <v>2.6058213577943201</v>
      </c>
      <c r="L243">
        <v>6.5216696284825098</v>
      </c>
      <c r="M243">
        <v>0</v>
      </c>
      <c r="N243">
        <v>6.27673534126665</v>
      </c>
      <c r="O243">
        <v>0</v>
      </c>
      <c r="P243">
        <v>0</v>
      </c>
      <c r="Q243">
        <v>0</v>
      </c>
      <c r="R243">
        <v>19633.048187544799</v>
      </c>
      <c r="S243">
        <v>0</v>
      </c>
      <c r="T243">
        <v>0</v>
      </c>
      <c r="U243">
        <v>0</v>
      </c>
      <c r="V243">
        <v>0</v>
      </c>
      <c r="W243">
        <v>84095</v>
      </c>
      <c r="X243">
        <v>156176</v>
      </c>
      <c r="Y243">
        <v>0</v>
      </c>
      <c r="Z243">
        <v>0</v>
      </c>
      <c r="AA243">
        <v>0</v>
      </c>
      <c r="AB243">
        <v>0</v>
      </c>
      <c r="AC243">
        <v>140</v>
      </c>
      <c r="AD243">
        <v>0</v>
      </c>
      <c r="AE243">
        <v>10.3408125772352</v>
      </c>
      <c r="AF243">
        <v>0</v>
      </c>
      <c r="AG243">
        <v>0</v>
      </c>
      <c r="AH243">
        <v>130</v>
      </c>
    </row>
    <row r="244" spans="1:34" x14ac:dyDescent="0.25">
      <c r="A244" t="str">
        <f t="shared" si="3"/>
        <v>West Point</v>
      </c>
      <c r="B244" t="str">
        <f>VLOOKUP(D244,areas!$A$1:$B$225,2, FALSE)</f>
        <v>West Point - Syracuse 2000 West - North</v>
      </c>
      <c r="C244">
        <v>1</v>
      </c>
      <c r="D244">
        <v>210</v>
      </c>
      <c r="E244">
        <v>8</v>
      </c>
      <c r="F244" t="s">
        <v>277</v>
      </c>
      <c r="G244">
        <v>9</v>
      </c>
      <c r="H244">
        <v>3</v>
      </c>
      <c r="I244">
        <v>12</v>
      </c>
      <c r="J244">
        <v>3.72706411891419</v>
      </c>
      <c r="K244">
        <v>0.73129416155499904</v>
      </c>
      <c r="L244">
        <v>0.99838352847209999</v>
      </c>
      <c r="M244">
        <v>0</v>
      </c>
      <c r="N244">
        <v>1.9973864288870999</v>
      </c>
      <c r="O244">
        <v>0</v>
      </c>
      <c r="P244">
        <v>288.07392722499998</v>
      </c>
      <c r="Q244">
        <v>0</v>
      </c>
      <c r="R244">
        <v>2221.0362802480499</v>
      </c>
      <c r="S244">
        <v>0</v>
      </c>
      <c r="T244">
        <v>0</v>
      </c>
      <c r="U244">
        <v>0</v>
      </c>
      <c r="V244">
        <v>0</v>
      </c>
      <c r="W244">
        <v>26760</v>
      </c>
      <c r="X244">
        <v>49697</v>
      </c>
      <c r="Y244">
        <v>0</v>
      </c>
      <c r="Z244">
        <v>0</v>
      </c>
      <c r="AA244">
        <v>0</v>
      </c>
      <c r="AB244">
        <v>0</v>
      </c>
      <c r="AC244">
        <v>44</v>
      </c>
      <c r="AD244">
        <v>0.220240005524</v>
      </c>
      <c r="AE244">
        <v>1.7375693776916801</v>
      </c>
      <c r="AF244">
        <v>0</v>
      </c>
      <c r="AG244">
        <v>0</v>
      </c>
      <c r="AH244">
        <v>41</v>
      </c>
    </row>
    <row r="245" spans="1:34" x14ac:dyDescent="0.25">
      <c r="A245" t="str">
        <f t="shared" si="3"/>
        <v>West Point</v>
      </c>
      <c r="B245" t="str">
        <f>VLOOKUP(D245,areas!$A$1:$B$225,2, FALSE)</f>
        <v>West Point - Syracuse SR 193 Center</v>
      </c>
      <c r="C245">
        <v>1</v>
      </c>
      <c r="D245">
        <v>211</v>
      </c>
      <c r="E245">
        <v>8</v>
      </c>
      <c r="F245" t="s">
        <v>277</v>
      </c>
      <c r="G245">
        <v>9</v>
      </c>
      <c r="H245">
        <v>3</v>
      </c>
      <c r="I245">
        <v>27</v>
      </c>
      <c r="J245">
        <v>6.99987357933058</v>
      </c>
      <c r="K245">
        <v>6.8578666296699398</v>
      </c>
      <c r="L245">
        <v>8.4090780318730005E-2</v>
      </c>
      <c r="M245">
        <v>0</v>
      </c>
      <c r="N245">
        <v>5.7916169341909997E-2</v>
      </c>
      <c r="O245">
        <v>0</v>
      </c>
      <c r="P245">
        <v>365.63797600200002</v>
      </c>
      <c r="Q245">
        <v>0</v>
      </c>
      <c r="R245">
        <v>433.90391658009997</v>
      </c>
      <c r="S245">
        <v>0</v>
      </c>
      <c r="T245">
        <v>0</v>
      </c>
      <c r="U245">
        <v>0</v>
      </c>
      <c r="V245">
        <v>0</v>
      </c>
      <c r="W245">
        <v>775</v>
      </c>
      <c r="X245">
        <v>1439</v>
      </c>
      <c r="Y245">
        <v>0</v>
      </c>
      <c r="Z245">
        <v>0</v>
      </c>
      <c r="AA245">
        <v>0</v>
      </c>
      <c r="AB245">
        <v>0</v>
      </c>
      <c r="AC245">
        <v>1</v>
      </c>
      <c r="AD245">
        <v>0.27953973700399998</v>
      </c>
      <c r="AE245">
        <v>0.3739278953172</v>
      </c>
      <c r="AF245">
        <v>0</v>
      </c>
      <c r="AG245">
        <v>0</v>
      </c>
      <c r="AH245">
        <v>1</v>
      </c>
    </row>
    <row r="246" spans="1:34" x14ac:dyDescent="0.25">
      <c r="A246" t="str">
        <f t="shared" si="3"/>
        <v>West Point</v>
      </c>
      <c r="B246" t="str">
        <f>VLOOKUP(D246,areas!$A$1:$B$225,2, FALSE)</f>
        <v>West Point - West Point 2000 West</v>
      </c>
      <c r="C246">
        <v>1</v>
      </c>
      <c r="D246">
        <v>212</v>
      </c>
      <c r="E246">
        <v>8</v>
      </c>
      <c r="F246" t="s">
        <v>277</v>
      </c>
      <c r="G246">
        <v>9</v>
      </c>
      <c r="H246">
        <v>4</v>
      </c>
      <c r="I246">
        <v>407</v>
      </c>
      <c r="J246">
        <v>147.84960484894401</v>
      </c>
      <c r="K246">
        <v>4.9455096769587996</v>
      </c>
      <c r="L246">
        <v>114.912484240929</v>
      </c>
      <c r="M246">
        <v>2.0807532423012098</v>
      </c>
      <c r="N246">
        <v>25.910857688754898</v>
      </c>
      <c r="O246">
        <v>0</v>
      </c>
      <c r="P246">
        <v>2199.3340308567999</v>
      </c>
      <c r="Q246">
        <v>57887.034449317202</v>
      </c>
      <c r="R246">
        <v>410878.08379585599</v>
      </c>
      <c r="S246">
        <v>0</v>
      </c>
      <c r="T246">
        <v>4258.7153368999998</v>
      </c>
      <c r="U246">
        <v>27877</v>
      </c>
      <c r="V246">
        <v>51771</v>
      </c>
      <c r="W246">
        <v>347152</v>
      </c>
      <c r="X246">
        <v>644710</v>
      </c>
      <c r="Y246">
        <v>0</v>
      </c>
      <c r="Z246">
        <v>68.718636764844305</v>
      </c>
      <c r="AA246">
        <v>0</v>
      </c>
      <c r="AB246">
        <v>46</v>
      </c>
      <c r="AC246">
        <v>578</v>
      </c>
      <c r="AD246">
        <v>0.99969728675491198</v>
      </c>
      <c r="AE246">
        <v>269.87856296971501</v>
      </c>
      <c r="AF246">
        <v>3.9987935854519998</v>
      </c>
      <c r="AG246">
        <v>43</v>
      </c>
      <c r="AH246">
        <v>537</v>
      </c>
    </row>
    <row r="247" spans="1:34" x14ac:dyDescent="0.25">
      <c r="A247" t="str">
        <f t="shared" si="3"/>
        <v>West Point</v>
      </c>
      <c r="B247" t="str">
        <f>VLOOKUP(D247,areas!$A$1:$B$225,2, FALSE)</f>
        <v>West Point - West Point SR 193 Center</v>
      </c>
      <c r="C247">
        <v>1</v>
      </c>
      <c r="D247">
        <v>213</v>
      </c>
      <c r="E247">
        <v>8</v>
      </c>
      <c r="F247" t="s">
        <v>277</v>
      </c>
      <c r="G247">
        <v>9</v>
      </c>
      <c r="H247">
        <v>3</v>
      </c>
      <c r="I247">
        <v>133</v>
      </c>
      <c r="J247">
        <v>57.245905348291501</v>
      </c>
      <c r="K247">
        <v>9.2750776893357596</v>
      </c>
      <c r="L247">
        <v>4.8748982035404902</v>
      </c>
      <c r="M247">
        <v>0</v>
      </c>
      <c r="N247">
        <v>43.095929455415202</v>
      </c>
      <c r="O247">
        <v>0</v>
      </c>
      <c r="P247">
        <v>0</v>
      </c>
      <c r="Q247">
        <v>0</v>
      </c>
      <c r="R247">
        <v>118663.797800606</v>
      </c>
      <c r="S247">
        <v>0</v>
      </c>
      <c r="T247">
        <v>0</v>
      </c>
      <c r="U247">
        <v>0</v>
      </c>
      <c r="V247">
        <v>0</v>
      </c>
      <c r="W247">
        <v>577396</v>
      </c>
      <c r="X247">
        <v>1072306</v>
      </c>
      <c r="Y247">
        <v>0</v>
      </c>
      <c r="Z247">
        <v>0</v>
      </c>
      <c r="AA247">
        <v>0</v>
      </c>
      <c r="AB247">
        <v>0</v>
      </c>
      <c r="AC247">
        <v>962</v>
      </c>
      <c r="AD247">
        <v>0</v>
      </c>
      <c r="AE247">
        <v>69.934917826310894</v>
      </c>
      <c r="AF247">
        <v>0</v>
      </c>
      <c r="AG247">
        <v>0</v>
      </c>
      <c r="AH247">
        <v>893</v>
      </c>
    </row>
    <row r="248" spans="1:34" x14ac:dyDescent="0.25">
      <c r="A248" t="str">
        <f t="shared" si="3"/>
        <v>West Valley City</v>
      </c>
      <c r="B248" t="str">
        <f>VLOOKUP(D248,areas!$A$1:$B$225,2, FALSE)</f>
        <v>West Valley City - 3500 South</v>
      </c>
      <c r="C248">
        <v>2</v>
      </c>
      <c r="D248">
        <v>214</v>
      </c>
      <c r="E248">
        <v>8</v>
      </c>
      <c r="F248" t="s">
        <v>277</v>
      </c>
      <c r="G248">
        <v>9</v>
      </c>
      <c r="H248">
        <v>4</v>
      </c>
      <c r="I248">
        <v>747</v>
      </c>
      <c r="J248">
        <v>268.11496603948302</v>
      </c>
      <c r="K248">
        <v>25.747134080004901</v>
      </c>
      <c r="L248">
        <v>172.514821299548</v>
      </c>
      <c r="M248">
        <v>38.911184926312998</v>
      </c>
      <c r="N248">
        <v>30.941825733617101</v>
      </c>
      <c r="O248">
        <v>62465.860264659997</v>
      </c>
      <c r="P248">
        <v>2304.08360748</v>
      </c>
      <c r="Q248">
        <v>1506216.34489593</v>
      </c>
      <c r="R248">
        <v>861397.58880556002</v>
      </c>
      <c r="S248">
        <v>200992.73296873999</v>
      </c>
      <c r="T248">
        <v>37420.542461235003</v>
      </c>
      <c r="U248">
        <v>521329</v>
      </c>
      <c r="V248">
        <v>968182</v>
      </c>
      <c r="W248">
        <v>414556</v>
      </c>
      <c r="X248">
        <v>769889</v>
      </c>
      <c r="Y248">
        <v>129.16861326775</v>
      </c>
      <c r="Z248">
        <v>2854.5116408097001</v>
      </c>
      <c r="AA248">
        <v>447.09550329980902</v>
      </c>
      <c r="AB248">
        <v>868</v>
      </c>
      <c r="AC248">
        <v>690</v>
      </c>
      <c r="AD248">
        <v>1.4961515737840001</v>
      </c>
      <c r="AE248">
        <v>509.96584077703397</v>
      </c>
      <c r="AF248">
        <v>25.614680365466299</v>
      </c>
      <c r="AG248">
        <v>806</v>
      </c>
      <c r="AH248">
        <v>641</v>
      </c>
    </row>
    <row r="249" spans="1:34" x14ac:dyDescent="0.25">
      <c r="A249" t="str">
        <f t="shared" si="3"/>
        <v>West Valley City</v>
      </c>
      <c r="B249" t="str">
        <f>VLOOKUP(D249,areas!$A$1:$B$225,2, FALSE)</f>
        <v>West Valley City - DECKER LAKE LRT NC</v>
      </c>
      <c r="C249">
        <v>2</v>
      </c>
      <c r="D249">
        <v>215</v>
      </c>
      <c r="E249">
        <v>6</v>
      </c>
      <c r="F249" t="s">
        <v>279</v>
      </c>
      <c r="G249">
        <v>11</v>
      </c>
      <c r="H249">
        <v>3</v>
      </c>
      <c r="I249">
        <v>54</v>
      </c>
      <c r="J249">
        <v>88.352634060923606</v>
      </c>
      <c r="K249">
        <v>14.309574082743399</v>
      </c>
      <c r="L249">
        <v>52.310748805289101</v>
      </c>
      <c r="M249">
        <v>0</v>
      </c>
      <c r="N249">
        <v>21.732311172891102</v>
      </c>
      <c r="O249">
        <v>26657.289226100002</v>
      </c>
      <c r="P249">
        <v>0</v>
      </c>
      <c r="Q249">
        <v>620199.71641575999</v>
      </c>
      <c r="R249">
        <v>492006.76284282201</v>
      </c>
      <c r="S249">
        <v>0</v>
      </c>
      <c r="T249">
        <v>0</v>
      </c>
      <c r="U249">
        <v>0</v>
      </c>
      <c r="V249">
        <v>0</v>
      </c>
      <c r="W249">
        <v>235280</v>
      </c>
      <c r="X249">
        <v>548986</v>
      </c>
      <c r="Y249">
        <v>42.112621210199997</v>
      </c>
      <c r="Z249">
        <v>1011.28305808264</v>
      </c>
      <c r="AA249">
        <v>0</v>
      </c>
      <c r="AB249">
        <v>0</v>
      </c>
      <c r="AC249">
        <v>392</v>
      </c>
      <c r="AD249">
        <v>0</v>
      </c>
      <c r="AE249">
        <v>478.35993107633197</v>
      </c>
      <c r="AF249">
        <v>0</v>
      </c>
      <c r="AG249">
        <v>0</v>
      </c>
      <c r="AH249">
        <v>457</v>
      </c>
    </row>
    <row r="250" spans="1:34" x14ac:dyDescent="0.25">
      <c r="A250" t="str">
        <f t="shared" si="3"/>
        <v>West Valley City</v>
      </c>
      <c r="B250" t="str">
        <f>VLOOKUP(D250,areas!$A$1:$B$225,2, FALSE)</f>
        <v>West Valley City - Fairbourne Station</v>
      </c>
      <c r="C250">
        <v>2</v>
      </c>
      <c r="D250">
        <v>216</v>
      </c>
      <c r="E250">
        <v>7</v>
      </c>
      <c r="F250" t="s">
        <v>282</v>
      </c>
      <c r="G250">
        <v>5</v>
      </c>
      <c r="H250">
        <v>4</v>
      </c>
      <c r="I250">
        <v>239</v>
      </c>
      <c r="J250">
        <v>85.807698071170407</v>
      </c>
      <c r="K250">
        <v>1.8944558798105999</v>
      </c>
      <c r="L250">
        <v>52.6892792040736</v>
      </c>
      <c r="M250">
        <v>19.461424326341</v>
      </c>
      <c r="N250">
        <v>11.762538660945101</v>
      </c>
      <c r="O250">
        <v>0</v>
      </c>
      <c r="P250">
        <v>473721.04695500003</v>
      </c>
      <c r="Q250">
        <v>952454.61136569001</v>
      </c>
      <c r="R250">
        <v>258457.64510217699</v>
      </c>
      <c r="S250">
        <v>157499.89033929</v>
      </c>
      <c r="T250">
        <v>4842.0435933799999</v>
      </c>
      <c r="U250">
        <v>1141463</v>
      </c>
      <c r="V250">
        <v>1141463</v>
      </c>
      <c r="W250">
        <v>689903</v>
      </c>
      <c r="X250">
        <v>689903</v>
      </c>
      <c r="Y250">
        <v>0</v>
      </c>
      <c r="Z250">
        <v>2232.2864290566899</v>
      </c>
      <c r="AA250">
        <v>411.42776992099999</v>
      </c>
      <c r="AB250">
        <v>2282</v>
      </c>
      <c r="AC250">
        <v>1379</v>
      </c>
      <c r="AD250">
        <v>224.994797828</v>
      </c>
      <c r="AE250">
        <v>196.83336232480701</v>
      </c>
      <c r="AF250">
        <v>3.9934002909220001</v>
      </c>
      <c r="AG250">
        <v>1141</v>
      </c>
      <c r="AH250">
        <v>689</v>
      </c>
    </row>
    <row r="251" spans="1:34" x14ac:dyDescent="0.25">
      <c r="A251" t="str">
        <f t="shared" si="3"/>
        <v>West Valley City</v>
      </c>
      <c r="B251" t="str">
        <f>VLOOKUP(D251,areas!$A$1:$B$225,2, FALSE)</f>
        <v>West Valley City - Fairbourne Station</v>
      </c>
      <c r="C251">
        <v>2</v>
      </c>
      <c r="D251">
        <v>216</v>
      </c>
      <c r="E251">
        <v>10</v>
      </c>
      <c r="F251" t="s">
        <v>278</v>
      </c>
      <c r="G251">
        <v>6</v>
      </c>
      <c r="H251">
        <v>4</v>
      </c>
      <c r="I251">
        <v>558</v>
      </c>
      <c r="J251">
        <v>217.11673324716699</v>
      </c>
      <c r="K251">
        <v>6.50681747206949</v>
      </c>
      <c r="L251">
        <v>131.336073027281</v>
      </c>
      <c r="M251">
        <v>52.626351536307602</v>
      </c>
      <c r="N251">
        <v>26.647491211508399</v>
      </c>
      <c r="O251">
        <v>0</v>
      </c>
      <c r="P251">
        <v>473721.04695500003</v>
      </c>
      <c r="Q251">
        <v>1665378.85331918</v>
      </c>
      <c r="R251">
        <v>885090.90996408195</v>
      </c>
      <c r="S251">
        <v>403142.81492708001</v>
      </c>
      <c r="T251">
        <v>18777.150552849998</v>
      </c>
      <c r="U251">
        <v>1819673</v>
      </c>
      <c r="V251">
        <v>2224044</v>
      </c>
      <c r="W251">
        <v>921396</v>
      </c>
      <c r="X251">
        <v>1126150</v>
      </c>
      <c r="Y251">
        <v>0</v>
      </c>
      <c r="Z251">
        <v>3998.8559199065498</v>
      </c>
      <c r="AA251">
        <v>1070.0612166241999</v>
      </c>
      <c r="AB251">
        <v>3639</v>
      </c>
      <c r="AC251">
        <v>1842</v>
      </c>
      <c r="AD251">
        <v>224.994797828</v>
      </c>
      <c r="AE251">
        <v>812.36695659756299</v>
      </c>
      <c r="AF251">
        <v>12.010718747895099</v>
      </c>
      <c r="AG251">
        <v>1853</v>
      </c>
      <c r="AH251">
        <v>938</v>
      </c>
    </row>
    <row r="252" spans="1:34" x14ac:dyDescent="0.25">
      <c r="A252" t="str">
        <f t="shared" si="3"/>
        <v>West Valley City</v>
      </c>
      <c r="B252" t="str">
        <f>VLOOKUP(D252,areas!$A$1:$B$225,2, FALSE)</f>
        <v>West Valley City - REDWOOD JUNCTION LRT NC</v>
      </c>
      <c r="C252">
        <v>2</v>
      </c>
      <c r="D252">
        <v>217</v>
      </c>
      <c r="E252">
        <v>6</v>
      </c>
      <c r="F252" t="s">
        <v>279</v>
      </c>
      <c r="G252">
        <v>11</v>
      </c>
      <c r="H252">
        <v>4</v>
      </c>
      <c r="I252">
        <v>107</v>
      </c>
      <c r="J252">
        <v>36.018145835761302</v>
      </c>
      <c r="K252">
        <v>4.9360645990231102</v>
      </c>
      <c r="L252">
        <v>24.671330044020799</v>
      </c>
      <c r="M252">
        <v>1.4739376622742999</v>
      </c>
      <c r="N252">
        <v>4.9368135304430503</v>
      </c>
      <c r="O252">
        <v>22257.217798779999</v>
      </c>
      <c r="P252">
        <v>0</v>
      </c>
      <c r="Q252">
        <v>474784.16024798498</v>
      </c>
      <c r="R252">
        <v>32985.124452577598</v>
      </c>
      <c r="S252">
        <v>449.05377896900001</v>
      </c>
      <c r="T252">
        <v>7825.430407416</v>
      </c>
      <c r="U252">
        <v>15957</v>
      </c>
      <c r="V252">
        <v>37233</v>
      </c>
      <c r="W252">
        <v>53447</v>
      </c>
      <c r="X252">
        <v>124709</v>
      </c>
      <c r="Y252">
        <v>63.592050853659998</v>
      </c>
      <c r="Z252">
        <v>766.17361261687404</v>
      </c>
      <c r="AA252">
        <v>0.70940565397900002</v>
      </c>
      <c r="AB252">
        <v>26</v>
      </c>
      <c r="AC252">
        <v>89</v>
      </c>
      <c r="AD252">
        <v>0</v>
      </c>
      <c r="AE252">
        <v>27.216086805430901</v>
      </c>
      <c r="AF252">
        <v>6.9470251619079999</v>
      </c>
      <c r="AG252">
        <v>31</v>
      </c>
      <c r="AH252">
        <v>103</v>
      </c>
    </row>
    <row r="253" spans="1:34" x14ac:dyDescent="0.25">
      <c r="A253" t="str">
        <f t="shared" si="3"/>
        <v>West Valley City</v>
      </c>
      <c r="B253" t="str">
        <f>VLOOKUP(D253,areas!$A$1:$B$225,2, FALSE)</f>
        <v>West Valley City - RIVER TRAIL LRT NC</v>
      </c>
      <c r="C253">
        <v>2</v>
      </c>
      <c r="D253">
        <v>218</v>
      </c>
      <c r="E253">
        <v>6</v>
      </c>
      <c r="F253" t="s">
        <v>279</v>
      </c>
      <c r="G253">
        <v>11</v>
      </c>
      <c r="H253">
        <v>4</v>
      </c>
      <c r="I253">
        <v>98</v>
      </c>
      <c r="J253">
        <v>77.375668074442402</v>
      </c>
      <c r="K253">
        <v>18.431952845662</v>
      </c>
      <c r="L253">
        <v>45.5223175406473</v>
      </c>
      <c r="M253">
        <v>3.1481468489254998</v>
      </c>
      <c r="N253">
        <v>10.2732508392076</v>
      </c>
      <c r="O253">
        <v>0</v>
      </c>
      <c r="P253">
        <v>0</v>
      </c>
      <c r="Q253">
        <v>1494183.2276347999</v>
      </c>
      <c r="R253">
        <v>15586.7413244815</v>
      </c>
      <c r="S253">
        <v>0</v>
      </c>
      <c r="T253">
        <v>10869.821250283199</v>
      </c>
      <c r="U253">
        <v>34082</v>
      </c>
      <c r="V253">
        <v>79524</v>
      </c>
      <c r="W253">
        <v>111221</v>
      </c>
      <c r="X253">
        <v>259515</v>
      </c>
      <c r="Y253">
        <v>0</v>
      </c>
      <c r="Z253">
        <v>2077.3798410713998</v>
      </c>
      <c r="AA253">
        <v>0</v>
      </c>
      <c r="AB253">
        <v>56</v>
      </c>
      <c r="AC253">
        <v>185</v>
      </c>
      <c r="AD253">
        <v>0</v>
      </c>
      <c r="AE253">
        <v>11.447580458568099</v>
      </c>
      <c r="AF253">
        <v>6.6807794576749</v>
      </c>
      <c r="AG253">
        <v>66</v>
      </c>
      <c r="AH253">
        <v>216</v>
      </c>
    </row>
    <row r="254" spans="1:34" x14ac:dyDescent="0.25">
      <c r="A254" t="str">
        <f t="shared" si="3"/>
        <v>West Valley City</v>
      </c>
      <c r="B254" t="str">
        <f>VLOOKUP(D254,areas!$A$1:$B$225,2, FALSE)</f>
        <v>West Valley City - West Valley 5600 West</v>
      </c>
      <c r="C254">
        <v>2</v>
      </c>
      <c r="D254">
        <v>219</v>
      </c>
      <c r="E254">
        <v>8</v>
      </c>
      <c r="F254" t="s">
        <v>277</v>
      </c>
      <c r="G254">
        <v>9</v>
      </c>
      <c r="H254">
        <v>4</v>
      </c>
      <c r="I254">
        <v>817</v>
      </c>
      <c r="J254">
        <v>447.73357700819099</v>
      </c>
      <c r="K254">
        <v>62.891619763565203</v>
      </c>
      <c r="L254">
        <v>192.65982166654001</v>
      </c>
      <c r="M254">
        <v>18.658808465172999</v>
      </c>
      <c r="N254">
        <v>173.523327112912</v>
      </c>
      <c r="O254">
        <v>58890.440286796002</v>
      </c>
      <c r="P254">
        <v>29108.86578521</v>
      </c>
      <c r="Q254">
        <v>1143632.89866638</v>
      </c>
      <c r="R254">
        <v>1372707.61100218</v>
      </c>
      <c r="S254">
        <v>120051.90202389</v>
      </c>
      <c r="T254">
        <v>18488.221881689999</v>
      </c>
      <c r="U254">
        <v>249989</v>
      </c>
      <c r="V254">
        <v>464265</v>
      </c>
      <c r="W254">
        <v>2324854</v>
      </c>
      <c r="X254">
        <v>4317586</v>
      </c>
      <c r="Y254">
        <v>80.805668543039999</v>
      </c>
      <c r="Z254">
        <v>2713.7541602784099</v>
      </c>
      <c r="AA254">
        <v>302.58086617830998</v>
      </c>
      <c r="AB254">
        <v>416</v>
      </c>
      <c r="AC254">
        <v>3874</v>
      </c>
      <c r="AD254">
        <v>16.876276366446</v>
      </c>
      <c r="AE254">
        <v>792.558412908592</v>
      </c>
      <c r="AF254">
        <v>16.245437012874</v>
      </c>
      <c r="AG254">
        <v>386</v>
      </c>
      <c r="AH254">
        <v>3597</v>
      </c>
    </row>
    <row r="255" spans="1:34" x14ac:dyDescent="0.25">
      <c r="A255" t="str">
        <f t="shared" si="3"/>
        <v>West Valley City</v>
      </c>
      <c r="B255" t="str">
        <f>VLOOKUP(D255,areas!$A$1:$B$225,2, FALSE)</f>
        <v>West Valley City - WEST VALLEY CENTRAL LRT NC</v>
      </c>
      <c r="C255">
        <v>2</v>
      </c>
      <c r="D255">
        <v>220</v>
      </c>
      <c r="E255">
        <v>6</v>
      </c>
      <c r="F255" t="s">
        <v>279</v>
      </c>
      <c r="G255">
        <v>11</v>
      </c>
      <c r="H255">
        <v>1</v>
      </c>
      <c r="I255">
        <v>27</v>
      </c>
      <c r="J255">
        <v>2.7350023575401399</v>
      </c>
      <c r="K255">
        <v>0</v>
      </c>
      <c r="L255">
        <v>2.7350023575401399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17436.127954659802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12.489516429336</v>
      </c>
      <c r="AF255">
        <v>0</v>
      </c>
      <c r="AG255">
        <v>0</v>
      </c>
      <c r="AH255">
        <v>0</v>
      </c>
    </row>
    <row r="256" spans="1:34" x14ac:dyDescent="0.25">
      <c r="A256" t="str">
        <f t="shared" si="3"/>
        <v>West Valley City</v>
      </c>
      <c r="B256" t="str">
        <f>VLOOKUP(D256,areas!$A$1:$B$225,2, FALSE)</f>
        <v>West Valley City - WVC/Taylorsville Redwood Road Center</v>
      </c>
      <c r="C256">
        <v>2</v>
      </c>
      <c r="D256">
        <v>221</v>
      </c>
      <c r="E256">
        <v>4</v>
      </c>
      <c r="F256" t="s">
        <v>280</v>
      </c>
      <c r="G256">
        <v>8</v>
      </c>
      <c r="H256">
        <v>4</v>
      </c>
      <c r="I256">
        <v>247</v>
      </c>
      <c r="J256">
        <v>67.878284363013293</v>
      </c>
      <c r="K256">
        <v>14.487999790040901</v>
      </c>
      <c r="L256">
        <v>38.681199212430798</v>
      </c>
      <c r="M256">
        <v>9.5566742073057398</v>
      </c>
      <c r="N256">
        <v>5.1524111532357102</v>
      </c>
      <c r="O256">
        <v>104798.21328140001</v>
      </c>
      <c r="P256">
        <v>0</v>
      </c>
      <c r="Q256">
        <v>747707.70843400003</v>
      </c>
      <c r="R256">
        <v>79994.238554003998</v>
      </c>
      <c r="S256">
        <v>3317.8986479059899</v>
      </c>
      <c r="T256">
        <v>43923.481845521899</v>
      </c>
      <c r="U256">
        <v>293193</v>
      </c>
      <c r="V256">
        <v>439789</v>
      </c>
      <c r="W256">
        <v>158073</v>
      </c>
      <c r="X256">
        <v>237109</v>
      </c>
      <c r="Y256">
        <v>221.80326993099999</v>
      </c>
      <c r="Z256">
        <v>1083.9083896534601</v>
      </c>
      <c r="AA256">
        <v>7.9997559153299997</v>
      </c>
      <c r="AB256">
        <v>488</v>
      </c>
      <c r="AC256">
        <v>263</v>
      </c>
      <c r="AD256">
        <v>0</v>
      </c>
      <c r="AE256">
        <v>59.276633374559999</v>
      </c>
      <c r="AF256">
        <v>41.052749559804901</v>
      </c>
      <c r="AG256">
        <v>366</v>
      </c>
      <c r="AH256">
        <v>197</v>
      </c>
    </row>
    <row r="257" spans="1:34" x14ac:dyDescent="0.25">
      <c r="A257" t="str">
        <f t="shared" si="3"/>
        <v>West Valley City</v>
      </c>
      <c r="B257" t="str">
        <f>VLOOKUP(D257,areas!$A$1:$B$225,2, FALSE)</f>
        <v>West Valley City - WVC/Taylorsville Redwood Road Center</v>
      </c>
      <c r="C257">
        <v>2</v>
      </c>
      <c r="D257">
        <v>221</v>
      </c>
      <c r="E257">
        <v>8</v>
      </c>
      <c r="F257" t="s">
        <v>277</v>
      </c>
      <c r="G257">
        <v>9</v>
      </c>
      <c r="H257">
        <v>4</v>
      </c>
      <c r="I257">
        <v>943</v>
      </c>
      <c r="J257">
        <v>368.85586579328998</v>
      </c>
      <c r="K257">
        <v>32.551756852946198</v>
      </c>
      <c r="L257">
        <v>225.23004596713599</v>
      </c>
      <c r="M257">
        <v>65.0893588285698</v>
      </c>
      <c r="N257">
        <v>45.984704144637803</v>
      </c>
      <c r="O257">
        <v>5305.9866018780003</v>
      </c>
      <c r="P257">
        <v>14979.380037049999</v>
      </c>
      <c r="Q257">
        <v>2129287.42619868</v>
      </c>
      <c r="R257">
        <v>1430906.1953964101</v>
      </c>
      <c r="S257">
        <v>350451.535765454</v>
      </c>
      <c r="T257">
        <v>46996.735247297998</v>
      </c>
      <c r="U257">
        <v>872063</v>
      </c>
      <c r="V257">
        <v>1619545</v>
      </c>
      <c r="W257">
        <v>616100</v>
      </c>
      <c r="X257">
        <v>1144185</v>
      </c>
      <c r="Y257">
        <v>14.443470004585</v>
      </c>
      <c r="Z257">
        <v>3613.49804417831</v>
      </c>
      <c r="AA257">
        <v>698.45321380691996</v>
      </c>
      <c r="AB257">
        <v>1453</v>
      </c>
      <c r="AC257">
        <v>1026</v>
      </c>
      <c r="AD257">
        <v>11.794630448081</v>
      </c>
      <c r="AE257">
        <v>1548.60465990684</v>
      </c>
      <c r="AF257">
        <v>33.584753406168403</v>
      </c>
      <c r="AG257">
        <v>1349</v>
      </c>
      <c r="AH257">
        <v>953</v>
      </c>
    </row>
    <row r="258" spans="1:34" x14ac:dyDescent="0.25">
      <c r="A258" t="str">
        <f t="shared" si="3"/>
        <v>Woods Cross</v>
      </c>
      <c r="B258" t="str">
        <f>VLOOKUP(D258,areas!$A$1:$B$225,2, FALSE)</f>
        <v>Woods Cross - 1100 North Center</v>
      </c>
      <c r="C258">
        <v>1</v>
      </c>
      <c r="D258">
        <v>222</v>
      </c>
      <c r="E258">
        <v>8</v>
      </c>
      <c r="F258" t="s">
        <v>277</v>
      </c>
      <c r="G258">
        <v>9</v>
      </c>
      <c r="H258">
        <v>4</v>
      </c>
      <c r="I258">
        <v>32</v>
      </c>
      <c r="J258">
        <v>37.195969444742701</v>
      </c>
      <c r="K258">
        <v>6.1118996117541702</v>
      </c>
      <c r="L258">
        <v>15.621789198820901</v>
      </c>
      <c r="M258">
        <v>2.7020280259579899</v>
      </c>
      <c r="N258">
        <v>12.7602526082096</v>
      </c>
      <c r="O258">
        <v>0</v>
      </c>
      <c r="P258">
        <v>0</v>
      </c>
      <c r="Q258">
        <v>117157.02902906</v>
      </c>
      <c r="R258">
        <v>0</v>
      </c>
      <c r="S258">
        <v>2243.7299138561398</v>
      </c>
      <c r="T258">
        <v>0</v>
      </c>
      <c r="U258">
        <v>36201</v>
      </c>
      <c r="V258">
        <v>67230</v>
      </c>
      <c r="W258">
        <v>170961</v>
      </c>
      <c r="X258">
        <v>317499</v>
      </c>
      <c r="Y258">
        <v>0</v>
      </c>
      <c r="Z258">
        <v>266.16891206636001</v>
      </c>
      <c r="AA258">
        <v>5.99927784452401</v>
      </c>
      <c r="AB258">
        <v>60</v>
      </c>
      <c r="AC258">
        <v>284</v>
      </c>
      <c r="AD258">
        <v>0</v>
      </c>
      <c r="AE258">
        <v>0</v>
      </c>
      <c r="AF258">
        <v>0</v>
      </c>
      <c r="AG258">
        <v>56</v>
      </c>
      <c r="AH258">
        <v>264</v>
      </c>
    </row>
    <row r="259" spans="1:34" x14ac:dyDescent="0.25">
      <c r="A259" t="str">
        <f>LEFT(B259,FIND(" - ",B259)-1)</f>
        <v>Woods Cross</v>
      </c>
      <c r="B259" t="str">
        <f>VLOOKUP(D259,areas!$A$1:$B$225,2, FALSE)</f>
        <v>Woods Cross - WOODS CROSS CRT NC</v>
      </c>
      <c r="C259">
        <v>1</v>
      </c>
      <c r="D259">
        <v>223</v>
      </c>
      <c r="E259">
        <v>2</v>
      </c>
      <c r="F259" t="s">
        <v>275</v>
      </c>
      <c r="G259">
        <v>10</v>
      </c>
      <c r="H259">
        <v>4</v>
      </c>
      <c r="I259">
        <v>410</v>
      </c>
      <c r="J259">
        <v>115.482457307191</v>
      </c>
      <c r="K259">
        <v>4.2719925894011004</v>
      </c>
      <c r="L259">
        <v>72.6053193348245</v>
      </c>
      <c r="M259">
        <v>5.4575619975017</v>
      </c>
      <c r="N259">
        <v>33.147583385463697</v>
      </c>
      <c r="O259">
        <v>5298.8223657099998</v>
      </c>
      <c r="P259">
        <v>0</v>
      </c>
      <c r="Q259">
        <v>206880.10699137801</v>
      </c>
      <c r="R259">
        <v>371485.457837102</v>
      </c>
      <c r="S259">
        <v>24977.4824467455</v>
      </c>
      <c r="T259">
        <v>6689.1344780400004</v>
      </c>
      <c r="U259">
        <v>59085</v>
      </c>
      <c r="V259">
        <v>137865</v>
      </c>
      <c r="W259">
        <v>358866</v>
      </c>
      <c r="X259">
        <v>837354</v>
      </c>
      <c r="Y259">
        <v>15.139492473500001</v>
      </c>
      <c r="Z259">
        <v>388.67108442894602</v>
      </c>
      <c r="AA259">
        <v>26.051028991957001</v>
      </c>
      <c r="AB259">
        <v>98</v>
      </c>
      <c r="AC259">
        <v>598</v>
      </c>
      <c r="AD259">
        <v>0</v>
      </c>
      <c r="AE259">
        <v>296.73337882172399</v>
      </c>
      <c r="AF259">
        <v>3.9994831320639999</v>
      </c>
      <c r="AG259">
        <v>114</v>
      </c>
      <c r="AH259">
        <v>697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5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0</v>
      </c>
      <c r="B2" t="s">
        <v>14</v>
      </c>
    </row>
    <row r="3" spans="1:2" x14ac:dyDescent="0.25">
      <c r="A3">
        <v>1</v>
      </c>
      <c r="B3" t="s">
        <v>15</v>
      </c>
    </row>
    <row r="4" spans="1:2" x14ac:dyDescent="0.25">
      <c r="A4">
        <v>2</v>
      </c>
      <c r="B4" t="s">
        <v>16</v>
      </c>
    </row>
    <row r="5" spans="1:2" x14ac:dyDescent="0.25">
      <c r="A5">
        <v>3</v>
      </c>
      <c r="B5" t="s">
        <v>286</v>
      </c>
    </row>
    <row r="6" spans="1:2" x14ac:dyDescent="0.25">
      <c r="A6">
        <v>4</v>
      </c>
      <c r="B6" t="s">
        <v>287</v>
      </c>
    </row>
    <row r="7" spans="1:2" x14ac:dyDescent="0.25">
      <c r="A7">
        <v>5</v>
      </c>
      <c r="B7" t="s">
        <v>17</v>
      </c>
    </row>
    <row r="8" spans="1:2" x14ac:dyDescent="0.25">
      <c r="A8">
        <v>6</v>
      </c>
      <c r="B8" t="s">
        <v>18</v>
      </c>
    </row>
    <row r="9" spans="1:2" x14ac:dyDescent="0.25">
      <c r="A9">
        <v>7</v>
      </c>
      <c r="B9" t="s">
        <v>19</v>
      </c>
    </row>
    <row r="10" spans="1:2" x14ac:dyDescent="0.25">
      <c r="A10">
        <v>8</v>
      </c>
      <c r="B10" t="s">
        <v>20</v>
      </c>
    </row>
    <row r="11" spans="1:2" x14ac:dyDescent="0.25">
      <c r="A11">
        <v>9</v>
      </c>
      <c r="B11" t="s">
        <v>21</v>
      </c>
    </row>
    <row r="12" spans="1:2" x14ac:dyDescent="0.25">
      <c r="A12">
        <v>10</v>
      </c>
      <c r="B12" t="s">
        <v>288</v>
      </c>
    </row>
    <row r="13" spans="1:2" x14ac:dyDescent="0.25">
      <c r="A13">
        <v>11</v>
      </c>
      <c r="B13" t="s">
        <v>289</v>
      </c>
    </row>
    <row r="14" spans="1:2" x14ac:dyDescent="0.25">
      <c r="A14">
        <v>12</v>
      </c>
      <c r="B14" t="s">
        <v>22</v>
      </c>
    </row>
    <row r="15" spans="1:2" x14ac:dyDescent="0.25">
      <c r="A15">
        <v>13</v>
      </c>
      <c r="B15" t="s">
        <v>23</v>
      </c>
    </row>
    <row r="16" spans="1:2" x14ac:dyDescent="0.25">
      <c r="A16">
        <v>14</v>
      </c>
      <c r="B16" t="s">
        <v>24</v>
      </c>
    </row>
    <row r="17" spans="1:2" x14ac:dyDescent="0.25">
      <c r="A17">
        <v>15</v>
      </c>
      <c r="B17" t="s">
        <v>25</v>
      </c>
    </row>
    <row r="18" spans="1:2" x14ac:dyDescent="0.25">
      <c r="A18">
        <v>16</v>
      </c>
      <c r="B18" t="s">
        <v>26</v>
      </c>
    </row>
    <row r="19" spans="1:2" x14ac:dyDescent="0.25">
      <c r="A19">
        <v>17</v>
      </c>
      <c r="B19" t="s">
        <v>27</v>
      </c>
    </row>
    <row r="20" spans="1:2" x14ac:dyDescent="0.25">
      <c r="A20">
        <v>18</v>
      </c>
      <c r="B20" t="s">
        <v>28</v>
      </c>
    </row>
    <row r="21" spans="1:2" x14ac:dyDescent="0.25">
      <c r="A21">
        <v>19</v>
      </c>
      <c r="B21" t="s">
        <v>29</v>
      </c>
    </row>
    <row r="22" spans="1:2" x14ac:dyDescent="0.25">
      <c r="A22">
        <v>20</v>
      </c>
      <c r="B22" t="s">
        <v>30</v>
      </c>
    </row>
    <row r="23" spans="1:2" x14ac:dyDescent="0.25">
      <c r="A23">
        <v>21</v>
      </c>
      <c r="B23" t="s">
        <v>31</v>
      </c>
    </row>
    <row r="24" spans="1:2" x14ac:dyDescent="0.25">
      <c r="A24">
        <v>22</v>
      </c>
      <c r="B24" t="s">
        <v>32</v>
      </c>
    </row>
    <row r="25" spans="1:2" x14ac:dyDescent="0.25">
      <c r="A25">
        <v>23</v>
      </c>
      <c r="B25" t="s">
        <v>33</v>
      </c>
    </row>
    <row r="26" spans="1:2" x14ac:dyDescent="0.25">
      <c r="A26">
        <v>24</v>
      </c>
      <c r="B26" t="s">
        <v>34</v>
      </c>
    </row>
    <row r="27" spans="1:2" x14ac:dyDescent="0.25">
      <c r="A27">
        <v>25</v>
      </c>
      <c r="B27" t="s">
        <v>35</v>
      </c>
    </row>
    <row r="28" spans="1:2" x14ac:dyDescent="0.25">
      <c r="A28">
        <v>26</v>
      </c>
      <c r="B28" t="s">
        <v>36</v>
      </c>
    </row>
    <row r="29" spans="1:2" x14ac:dyDescent="0.25">
      <c r="A29">
        <v>27</v>
      </c>
      <c r="B29" t="s">
        <v>37</v>
      </c>
    </row>
    <row r="30" spans="1:2" x14ac:dyDescent="0.25">
      <c r="A30">
        <v>28</v>
      </c>
      <c r="B30" t="s">
        <v>38</v>
      </c>
    </row>
    <row r="31" spans="1:2" x14ac:dyDescent="0.25">
      <c r="A31">
        <v>29</v>
      </c>
      <c r="B31" t="s">
        <v>39</v>
      </c>
    </row>
    <row r="32" spans="1:2" x14ac:dyDescent="0.25">
      <c r="A32">
        <v>30</v>
      </c>
      <c r="B32" t="s">
        <v>290</v>
      </c>
    </row>
    <row r="33" spans="1:2" x14ac:dyDescent="0.25">
      <c r="A33">
        <v>31</v>
      </c>
      <c r="B33" t="s">
        <v>40</v>
      </c>
    </row>
    <row r="34" spans="1:2" x14ac:dyDescent="0.25">
      <c r="A34">
        <v>32</v>
      </c>
      <c r="B34" t="s">
        <v>41</v>
      </c>
    </row>
    <row r="35" spans="1:2" x14ac:dyDescent="0.25">
      <c r="A35">
        <v>33</v>
      </c>
      <c r="B35" t="s">
        <v>42</v>
      </c>
    </row>
    <row r="36" spans="1:2" x14ac:dyDescent="0.25">
      <c r="A36">
        <v>34</v>
      </c>
      <c r="B36" t="s">
        <v>43</v>
      </c>
    </row>
    <row r="37" spans="1:2" x14ac:dyDescent="0.25">
      <c r="A37">
        <v>35</v>
      </c>
      <c r="B37" t="s">
        <v>44</v>
      </c>
    </row>
    <row r="38" spans="1:2" x14ac:dyDescent="0.25">
      <c r="A38">
        <v>36</v>
      </c>
      <c r="B38" t="s">
        <v>45</v>
      </c>
    </row>
    <row r="39" spans="1:2" x14ac:dyDescent="0.25">
      <c r="A39">
        <v>37</v>
      </c>
      <c r="B39" t="s">
        <v>46</v>
      </c>
    </row>
    <row r="40" spans="1:2" x14ac:dyDescent="0.25">
      <c r="A40">
        <v>38</v>
      </c>
      <c r="B40" t="s">
        <v>47</v>
      </c>
    </row>
    <row r="41" spans="1:2" x14ac:dyDescent="0.25">
      <c r="A41">
        <v>39</v>
      </c>
      <c r="B41" t="s">
        <v>48</v>
      </c>
    </row>
    <row r="42" spans="1:2" x14ac:dyDescent="0.25">
      <c r="A42">
        <v>40</v>
      </c>
      <c r="B42" t="s">
        <v>49</v>
      </c>
    </row>
    <row r="43" spans="1:2" x14ac:dyDescent="0.25">
      <c r="A43">
        <v>41</v>
      </c>
      <c r="B43" t="s">
        <v>50</v>
      </c>
    </row>
    <row r="44" spans="1:2" x14ac:dyDescent="0.25">
      <c r="A44">
        <v>42</v>
      </c>
      <c r="B44" t="s">
        <v>291</v>
      </c>
    </row>
    <row r="45" spans="1:2" x14ac:dyDescent="0.25">
      <c r="A45">
        <v>43</v>
      </c>
      <c r="B45" t="s">
        <v>51</v>
      </c>
    </row>
    <row r="46" spans="1:2" x14ac:dyDescent="0.25">
      <c r="A46">
        <v>44</v>
      </c>
      <c r="B46" t="s">
        <v>52</v>
      </c>
    </row>
    <row r="47" spans="1:2" x14ac:dyDescent="0.25">
      <c r="A47">
        <v>45</v>
      </c>
      <c r="B47" t="s">
        <v>53</v>
      </c>
    </row>
    <row r="48" spans="1:2" x14ac:dyDescent="0.25">
      <c r="A48">
        <v>46</v>
      </c>
      <c r="B48" t="s">
        <v>54</v>
      </c>
    </row>
    <row r="49" spans="1:2" x14ac:dyDescent="0.25">
      <c r="A49">
        <v>47</v>
      </c>
      <c r="B49" t="s">
        <v>55</v>
      </c>
    </row>
    <row r="50" spans="1:2" x14ac:dyDescent="0.25">
      <c r="A50">
        <v>48</v>
      </c>
      <c r="B50" t="s">
        <v>56</v>
      </c>
    </row>
    <row r="51" spans="1:2" x14ac:dyDescent="0.25">
      <c r="A51">
        <v>49</v>
      </c>
      <c r="B51" t="s">
        <v>57</v>
      </c>
    </row>
    <row r="52" spans="1:2" x14ac:dyDescent="0.25">
      <c r="A52">
        <v>50</v>
      </c>
      <c r="B52" t="s">
        <v>58</v>
      </c>
    </row>
    <row r="53" spans="1:2" x14ac:dyDescent="0.25">
      <c r="A53">
        <v>51</v>
      </c>
      <c r="B53" t="s">
        <v>59</v>
      </c>
    </row>
    <row r="54" spans="1:2" x14ac:dyDescent="0.25">
      <c r="A54">
        <v>52</v>
      </c>
      <c r="B54" t="s">
        <v>60</v>
      </c>
    </row>
    <row r="55" spans="1:2" x14ac:dyDescent="0.25">
      <c r="A55">
        <v>53</v>
      </c>
      <c r="B55" t="s">
        <v>61</v>
      </c>
    </row>
    <row r="56" spans="1:2" x14ac:dyDescent="0.25">
      <c r="A56">
        <v>54</v>
      </c>
      <c r="B56" t="s">
        <v>62</v>
      </c>
    </row>
    <row r="57" spans="1:2" x14ac:dyDescent="0.25">
      <c r="A57">
        <v>55</v>
      </c>
      <c r="B57" t="s">
        <v>63</v>
      </c>
    </row>
    <row r="58" spans="1:2" x14ac:dyDescent="0.25">
      <c r="A58">
        <v>56</v>
      </c>
      <c r="B58" t="s">
        <v>64</v>
      </c>
    </row>
    <row r="59" spans="1:2" x14ac:dyDescent="0.25">
      <c r="A59">
        <v>57</v>
      </c>
      <c r="B59" t="s">
        <v>65</v>
      </c>
    </row>
    <row r="60" spans="1:2" x14ac:dyDescent="0.25">
      <c r="A60">
        <v>58</v>
      </c>
      <c r="B60" t="s">
        <v>66</v>
      </c>
    </row>
    <row r="61" spans="1:2" x14ac:dyDescent="0.25">
      <c r="A61">
        <v>59</v>
      </c>
      <c r="B61" t="s">
        <v>67</v>
      </c>
    </row>
    <row r="62" spans="1:2" x14ac:dyDescent="0.25">
      <c r="A62">
        <v>60</v>
      </c>
      <c r="B62" t="s">
        <v>68</v>
      </c>
    </row>
    <row r="63" spans="1:2" x14ac:dyDescent="0.25">
      <c r="A63">
        <v>61</v>
      </c>
      <c r="B63" t="s">
        <v>69</v>
      </c>
    </row>
    <row r="64" spans="1:2" x14ac:dyDescent="0.25">
      <c r="A64">
        <v>62</v>
      </c>
      <c r="B64" t="s">
        <v>70</v>
      </c>
    </row>
    <row r="65" spans="1:2" x14ac:dyDescent="0.25">
      <c r="A65">
        <v>63</v>
      </c>
      <c r="B65" t="s">
        <v>71</v>
      </c>
    </row>
    <row r="66" spans="1:2" ht="75" x14ac:dyDescent="0.25">
      <c r="A66">
        <v>64</v>
      </c>
      <c r="B66" s="1" t="s">
        <v>72</v>
      </c>
    </row>
    <row r="67" spans="1:2" x14ac:dyDescent="0.25">
      <c r="A67">
        <v>65</v>
      </c>
      <c r="B67" t="s">
        <v>73</v>
      </c>
    </row>
    <row r="68" spans="1:2" x14ac:dyDescent="0.25">
      <c r="A68">
        <v>66</v>
      </c>
      <c r="B68" t="s">
        <v>74</v>
      </c>
    </row>
    <row r="69" spans="1:2" x14ac:dyDescent="0.25">
      <c r="A69">
        <v>67</v>
      </c>
      <c r="B69" t="s">
        <v>75</v>
      </c>
    </row>
    <row r="70" spans="1:2" x14ac:dyDescent="0.25">
      <c r="A70">
        <v>68</v>
      </c>
      <c r="B70" t="s">
        <v>76</v>
      </c>
    </row>
    <row r="71" spans="1:2" x14ac:dyDescent="0.25">
      <c r="A71">
        <v>69</v>
      </c>
      <c r="B71" t="s">
        <v>77</v>
      </c>
    </row>
    <row r="72" spans="1:2" x14ac:dyDescent="0.25">
      <c r="A72">
        <v>70</v>
      </c>
      <c r="B72" t="s">
        <v>78</v>
      </c>
    </row>
    <row r="73" spans="1:2" x14ac:dyDescent="0.25">
      <c r="A73">
        <v>71</v>
      </c>
      <c r="B73" t="s">
        <v>79</v>
      </c>
    </row>
    <row r="74" spans="1:2" x14ac:dyDescent="0.25">
      <c r="A74">
        <v>72</v>
      </c>
      <c r="B74" t="s">
        <v>80</v>
      </c>
    </row>
    <row r="75" spans="1:2" x14ac:dyDescent="0.25">
      <c r="A75">
        <v>73</v>
      </c>
      <c r="B75" t="s">
        <v>81</v>
      </c>
    </row>
    <row r="76" spans="1:2" x14ac:dyDescent="0.25">
      <c r="A76">
        <v>74</v>
      </c>
      <c r="B76" t="s">
        <v>82</v>
      </c>
    </row>
    <row r="77" spans="1:2" ht="75" x14ac:dyDescent="0.25">
      <c r="A77">
        <v>75</v>
      </c>
      <c r="B77" s="1" t="s">
        <v>83</v>
      </c>
    </row>
    <row r="78" spans="1:2" x14ac:dyDescent="0.25">
      <c r="A78">
        <v>76</v>
      </c>
      <c r="B78" t="s">
        <v>84</v>
      </c>
    </row>
    <row r="79" spans="1:2" x14ac:dyDescent="0.25">
      <c r="A79">
        <v>77</v>
      </c>
      <c r="B79" t="s">
        <v>85</v>
      </c>
    </row>
    <row r="80" spans="1:2" x14ac:dyDescent="0.25">
      <c r="A80">
        <v>78</v>
      </c>
      <c r="B80" t="s">
        <v>292</v>
      </c>
    </row>
    <row r="81" spans="1:2" x14ac:dyDescent="0.25">
      <c r="A81">
        <v>79</v>
      </c>
      <c r="B81" t="s">
        <v>86</v>
      </c>
    </row>
    <row r="82" spans="1:2" ht="75" x14ac:dyDescent="0.25">
      <c r="A82">
        <v>80</v>
      </c>
      <c r="B82" s="1" t="s">
        <v>87</v>
      </c>
    </row>
    <row r="83" spans="1:2" x14ac:dyDescent="0.25">
      <c r="A83">
        <v>81</v>
      </c>
      <c r="B83" t="s">
        <v>88</v>
      </c>
    </row>
    <row r="84" spans="1:2" x14ac:dyDescent="0.25">
      <c r="A84">
        <v>82</v>
      </c>
      <c r="B84" t="s">
        <v>89</v>
      </c>
    </row>
    <row r="85" spans="1:2" x14ac:dyDescent="0.25">
      <c r="A85">
        <v>83</v>
      </c>
      <c r="B85" t="s">
        <v>90</v>
      </c>
    </row>
    <row r="86" spans="1:2" ht="60" x14ac:dyDescent="0.25">
      <c r="A86">
        <v>84</v>
      </c>
      <c r="B86" s="1" t="s">
        <v>91</v>
      </c>
    </row>
    <row r="87" spans="1:2" x14ac:dyDescent="0.25">
      <c r="A87">
        <v>85</v>
      </c>
      <c r="B87" t="s">
        <v>92</v>
      </c>
    </row>
    <row r="88" spans="1:2" x14ac:dyDescent="0.25">
      <c r="A88">
        <v>86</v>
      </c>
      <c r="B88" t="s">
        <v>93</v>
      </c>
    </row>
    <row r="89" spans="1:2" x14ac:dyDescent="0.25">
      <c r="A89">
        <v>87</v>
      </c>
      <c r="B89" t="s">
        <v>94</v>
      </c>
    </row>
    <row r="90" spans="1:2" x14ac:dyDescent="0.25">
      <c r="A90">
        <v>88</v>
      </c>
      <c r="B90" t="s">
        <v>95</v>
      </c>
    </row>
    <row r="91" spans="1:2" x14ac:dyDescent="0.25">
      <c r="A91">
        <v>89</v>
      </c>
      <c r="B91" t="s">
        <v>96</v>
      </c>
    </row>
    <row r="92" spans="1:2" x14ac:dyDescent="0.25">
      <c r="A92">
        <v>90</v>
      </c>
      <c r="B92" t="s">
        <v>97</v>
      </c>
    </row>
    <row r="93" spans="1:2" x14ac:dyDescent="0.25">
      <c r="A93">
        <v>91</v>
      </c>
      <c r="B93" t="s">
        <v>98</v>
      </c>
    </row>
    <row r="94" spans="1:2" x14ac:dyDescent="0.25">
      <c r="A94">
        <v>92</v>
      </c>
      <c r="B94" t="s">
        <v>99</v>
      </c>
    </row>
    <row r="95" spans="1:2" x14ac:dyDescent="0.25">
      <c r="A95">
        <v>93</v>
      </c>
      <c r="B95" t="s">
        <v>100</v>
      </c>
    </row>
    <row r="96" spans="1:2" x14ac:dyDescent="0.25">
      <c r="A96">
        <v>94</v>
      </c>
      <c r="B96" t="s">
        <v>101</v>
      </c>
    </row>
    <row r="97" spans="1:2" x14ac:dyDescent="0.25">
      <c r="A97">
        <v>95</v>
      </c>
      <c r="B97" t="s">
        <v>102</v>
      </c>
    </row>
    <row r="98" spans="1:2" x14ac:dyDescent="0.25">
      <c r="A98">
        <v>96</v>
      </c>
      <c r="B98" t="s">
        <v>103</v>
      </c>
    </row>
    <row r="99" spans="1:2" x14ac:dyDescent="0.25">
      <c r="A99">
        <v>97</v>
      </c>
      <c r="B99" t="s">
        <v>104</v>
      </c>
    </row>
    <row r="100" spans="1:2" x14ac:dyDescent="0.25">
      <c r="A100">
        <v>98</v>
      </c>
      <c r="B100" t="s">
        <v>105</v>
      </c>
    </row>
    <row r="101" spans="1:2" x14ac:dyDescent="0.25">
      <c r="A101">
        <v>99</v>
      </c>
      <c r="B101" t="s">
        <v>106</v>
      </c>
    </row>
    <row r="102" spans="1:2" x14ac:dyDescent="0.25">
      <c r="A102">
        <v>100</v>
      </c>
      <c r="B102" t="s">
        <v>107</v>
      </c>
    </row>
    <row r="103" spans="1:2" x14ac:dyDescent="0.25">
      <c r="A103">
        <v>101</v>
      </c>
      <c r="B103" t="s">
        <v>108</v>
      </c>
    </row>
    <row r="104" spans="1:2" x14ac:dyDescent="0.25">
      <c r="A104">
        <v>102</v>
      </c>
      <c r="B104" t="s">
        <v>109</v>
      </c>
    </row>
    <row r="105" spans="1:2" x14ac:dyDescent="0.25">
      <c r="A105">
        <v>103</v>
      </c>
      <c r="B105" t="s">
        <v>110</v>
      </c>
    </row>
    <row r="106" spans="1:2" x14ac:dyDescent="0.25">
      <c r="A106">
        <v>104</v>
      </c>
      <c r="B106" t="s">
        <v>111</v>
      </c>
    </row>
    <row r="107" spans="1:2" x14ac:dyDescent="0.25">
      <c r="A107">
        <v>105</v>
      </c>
      <c r="B107" t="s">
        <v>112</v>
      </c>
    </row>
    <row r="108" spans="1:2" x14ac:dyDescent="0.25">
      <c r="A108">
        <v>106</v>
      </c>
      <c r="B108" t="s">
        <v>113</v>
      </c>
    </row>
    <row r="109" spans="1:2" x14ac:dyDescent="0.25">
      <c r="A109">
        <v>107</v>
      </c>
      <c r="B109" t="s">
        <v>114</v>
      </c>
    </row>
    <row r="110" spans="1:2" x14ac:dyDescent="0.25">
      <c r="A110">
        <v>108</v>
      </c>
      <c r="B110" t="s">
        <v>115</v>
      </c>
    </row>
    <row r="111" spans="1:2" x14ac:dyDescent="0.25">
      <c r="A111">
        <v>109</v>
      </c>
      <c r="B111" t="s">
        <v>293</v>
      </c>
    </row>
    <row r="112" spans="1:2" x14ac:dyDescent="0.25">
      <c r="A112">
        <v>110</v>
      </c>
      <c r="B112" t="s">
        <v>294</v>
      </c>
    </row>
    <row r="113" spans="1:2" x14ac:dyDescent="0.25">
      <c r="A113">
        <v>111</v>
      </c>
      <c r="B113" t="s">
        <v>116</v>
      </c>
    </row>
    <row r="114" spans="1:2" x14ac:dyDescent="0.25">
      <c r="A114">
        <v>112</v>
      </c>
      <c r="B114" t="s">
        <v>117</v>
      </c>
    </row>
    <row r="115" spans="1:2" x14ac:dyDescent="0.25">
      <c r="A115">
        <v>113</v>
      </c>
      <c r="B115" t="s">
        <v>118</v>
      </c>
    </row>
    <row r="116" spans="1:2" x14ac:dyDescent="0.25">
      <c r="A116">
        <v>114</v>
      </c>
      <c r="B116" t="s">
        <v>119</v>
      </c>
    </row>
    <row r="117" spans="1:2" x14ac:dyDescent="0.25">
      <c r="A117">
        <v>115</v>
      </c>
      <c r="B117" t="s">
        <v>120</v>
      </c>
    </row>
    <row r="118" spans="1:2" x14ac:dyDescent="0.25">
      <c r="A118">
        <v>116</v>
      </c>
      <c r="B118" t="s">
        <v>121</v>
      </c>
    </row>
    <row r="119" spans="1:2" x14ac:dyDescent="0.25">
      <c r="A119">
        <v>117</v>
      </c>
      <c r="B119" t="s">
        <v>122</v>
      </c>
    </row>
    <row r="120" spans="1:2" x14ac:dyDescent="0.25">
      <c r="A120">
        <v>118</v>
      </c>
      <c r="B120" t="s">
        <v>123</v>
      </c>
    </row>
    <row r="121" spans="1:2" x14ac:dyDescent="0.25">
      <c r="A121">
        <v>119</v>
      </c>
      <c r="B121" t="s">
        <v>124</v>
      </c>
    </row>
    <row r="122" spans="1:2" x14ac:dyDescent="0.25">
      <c r="A122">
        <v>120</v>
      </c>
      <c r="B122" t="s">
        <v>125</v>
      </c>
    </row>
    <row r="123" spans="1:2" x14ac:dyDescent="0.25">
      <c r="A123">
        <v>121</v>
      </c>
      <c r="B123" t="s">
        <v>126</v>
      </c>
    </row>
    <row r="124" spans="1:2" x14ac:dyDescent="0.25">
      <c r="A124">
        <v>122</v>
      </c>
      <c r="B124" t="s">
        <v>127</v>
      </c>
    </row>
    <row r="125" spans="1:2" x14ac:dyDescent="0.25">
      <c r="A125">
        <v>123</v>
      </c>
      <c r="B125" t="s">
        <v>128</v>
      </c>
    </row>
    <row r="126" spans="1:2" x14ac:dyDescent="0.25">
      <c r="A126">
        <v>124</v>
      </c>
      <c r="B126" t="s">
        <v>129</v>
      </c>
    </row>
    <row r="127" spans="1:2" x14ac:dyDescent="0.25">
      <c r="A127">
        <v>125</v>
      </c>
      <c r="B127" t="s">
        <v>130</v>
      </c>
    </row>
    <row r="128" spans="1:2" x14ac:dyDescent="0.25">
      <c r="A128">
        <v>126</v>
      </c>
      <c r="B128" t="s">
        <v>131</v>
      </c>
    </row>
    <row r="129" spans="1:2" x14ac:dyDescent="0.25">
      <c r="A129">
        <v>127</v>
      </c>
      <c r="B129" t="s">
        <v>132</v>
      </c>
    </row>
    <row r="130" spans="1:2" x14ac:dyDescent="0.25">
      <c r="A130">
        <v>128</v>
      </c>
      <c r="B130" t="s">
        <v>133</v>
      </c>
    </row>
    <row r="131" spans="1:2" x14ac:dyDescent="0.25">
      <c r="A131">
        <v>129</v>
      </c>
      <c r="B131" t="s">
        <v>134</v>
      </c>
    </row>
    <row r="132" spans="1:2" x14ac:dyDescent="0.25">
      <c r="A132">
        <v>130</v>
      </c>
      <c r="B132" t="s">
        <v>135</v>
      </c>
    </row>
    <row r="133" spans="1:2" x14ac:dyDescent="0.25">
      <c r="A133">
        <v>131</v>
      </c>
      <c r="B133" t="s">
        <v>136</v>
      </c>
    </row>
    <row r="134" spans="1:2" x14ac:dyDescent="0.25">
      <c r="A134">
        <v>132</v>
      </c>
      <c r="B134" t="s">
        <v>137</v>
      </c>
    </row>
    <row r="135" spans="1:2" x14ac:dyDescent="0.25">
      <c r="A135">
        <v>133</v>
      </c>
      <c r="B135" t="s">
        <v>138</v>
      </c>
    </row>
    <row r="136" spans="1:2" x14ac:dyDescent="0.25">
      <c r="A136">
        <v>134</v>
      </c>
      <c r="B136" t="s">
        <v>139</v>
      </c>
    </row>
    <row r="137" spans="1:2" x14ac:dyDescent="0.25">
      <c r="A137">
        <v>135</v>
      </c>
      <c r="B137" t="s">
        <v>140</v>
      </c>
    </row>
    <row r="138" spans="1:2" x14ac:dyDescent="0.25">
      <c r="A138">
        <v>136</v>
      </c>
      <c r="B138" t="s">
        <v>141</v>
      </c>
    </row>
    <row r="139" spans="1:2" x14ac:dyDescent="0.25">
      <c r="A139">
        <v>137</v>
      </c>
      <c r="B139" t="s">
        <v>142</v>
      </c>
    </row>
    <row r="140" spans="1:2" x14ac:dyDescent="0.25">
      <c r="A140">
        <v>138</v>
      </c>
      <c r="B140" t="s">
        <v>143</v>
      </c>
    </row>
    <row r="141" spans="1:2" x14ac:dyDescent="0.25">
      <c r="A141">
        <v>139</v>
      </c>
      <c r="B141" t="s">
        <v>144</v>
      </c>
    </row>
    <row r="142" spans="1:2" x14ac:dyDescent="0.25">
      <c r="A142">
        <v>140</v>
      </c>
      <c r="B142" t="s">
        <v>145</v>
      </c>
    </row>
    <row r="143" spans="1:2" x14ac:dyDescent="0.25">
      <c r="A143">
        <v>141</v>
      </c>
      <c r="B143" t="s">
        <v>146</v>
      </c>
    </row>
    <row r="144" spans="1:2" x14ac:dyDescent="0.25">
      <c r="A144">
        <v>142</v>
      </c>
      <c r="B144" t="s">
        <v>147</v>
      </c>
    </row>
    <row r="145" spans="1:2" x14ac:dyDescent="0.25">
      <c r="A145">
        <v>143</v>
      </c>
      <c r="B145" t="s">
        <v>148</v>
      </c>
    </row>
    <row r="146" spans="1:2" x14ac:dyDescent="0.25">
      <c r="A146">
        <v>144</v>
      </c>
      <c r="B146" t="s">
        <v>149</v>
      </c>
    </row>
    <row r="147" spans="1:2" x14ac:dyDescent="0.25">
      <c r="A147">
        <v>145</v>
      </c>
      <c r="B147" t="s">
        <v>150</v>
      </c>
    </row>
    <row r="148" spans="1:2" x14ac:dyDescent="0.25">
      <c r="A148">
        <v>146</v>
      </c>
      <c r="B148" t="s">
        <v>151</v>
      </c>
    </row>
    <row r="149" spans="1:2" x14ac:dyDescent="0.25">
      <c r="A149">
        <v>147</v>
      </c>
      <c r="B149" t="s">
        <v>152</v>
      </c>
    </row>
    <row r="150" spans="1:2" x14ac:dyDescent="0.25">
      <c r="A150">
        <v>148</v>
      </c>
      <c r="B150" t="s">
        <v>153</v>
      </c>
    </row>
    <row r="151" spans="1:2" x14ac:dyDescent="0.25">
      <c r="A151">
        <v>149</v>
      </c>
      <c r="B151" t="s">
        <v>154</v>
      </c>
    </row>
    <row r="152" spans="1:2" x14ac:dyDescent="0.25">
      <c r="A152">
        <v>150</v>
      </c>
      <c r="B152" t="s">
        <v>155</v>
      </c>
    </row>
    <row r="153" spans="1:2" x14ac:dyDescent="0.25">
      <c r="A153">
        <v>151</v>
      </c>
      <c r="B153" t="s">
        <v>156</v>
      </c>
    </row>
    <row r="154" spans="1:2" x14ac:dyDescent="0.25">
      <c r="A154">
        <v>152</v>
      </c>
      <c r="B154" t="s">
        <v>157</v>
      </c>
    </row>
    <row r="155" spans="1:2" x14ac:dyDescent="0.25">
      <c r="A155">
        <v>153</v>
      </c>
      <c r="B155" t="s">
        <v>158</v>
      </c>
    </row>
    <row r="156" spans="1:2" x14ac:dyDescent="0.25">
      <c r="A156">
        <v>154</v>
      </c>
      <c r="B156" t="s">
        <v>159</v>
      </c>
    </row>
    <row r="157" spans="1:2" x14ac:dyDescent="0.25">
      <c r="A157">
        <v>155</v>
      </c>
      <c r="B157" t="s">
        <v>160</v>
      </c>
    </row>
    <row r="158" spans="1:2" ht="60" x14ac:dyDescent="0.25">
      <c r="A158">
        <v>156</v>
      </c>
      <c r="B158" s="1" t="s">
        <v>161</v>
      </c>
    </row>
    <row r="159" spans="1:2" x14ac:dyDescent="0.25">
      <c r="A159">
        <v>157</v>
      </c>
      <c r="B159" t="s">
        <v>162</v>
      </c>
    </row>
    <row r="160" spans="1:2" x14ac:dyDescent="0.25">
      <c r="A160">
        <v>158</v>
      </c>
      <c r="B160" t="s">
        <v>163</v>
      </c>
    </row>
    <row r="161" spans="1:2" x14ac:dyDescent="0.25">
      <c r="A161">
        <v>159</v>
      </c>
      <c r="B161" t="s">
        <v>164</v>
      </c>
    </row>
    <row r="162" spans="1:2" x14ac:dyDescent="0.25">
      <c r="A162">
        <v>160</v>
      </c>
      <c r="B162" t="s">
        <v>165</v>
      </c>
    </row>
    <row r="163" spans="1:2" x14ac:dyDescent="0.25">
      <c r="A163">
        <v>161</v>
      </c>
      <c r="B163" t="s">
        <v>166</v>
      </c>
    </row>
    <row r="164" spans="1:2" ht="105" x14ac:dyDescent="0.25">
      <c r="A164">
        <v>162</v>
      </c>
      <c r="B164" s="1" t="s">
        <v>167</v>
      </c>
    </row>
    <row r="165" spans="1:2" x14ac:dyDescent="0.25">
      <c r="A165">
        <v>163</v>
      </c>
      <c r="B165" t="s">
        <v>168</v>
      </c>
    </row>
    <row r="166" spans="1:2" x14ac:dyDescent="0.25">
      <c r="A166">
        <v>164</v>
      </c>
      <c r="B166" t="s">
        <v>169</v>
      </c>
    </row>
    <row r="167" spans="1:2" x14ac:dyDescent="0.25">
      <c r="A167">
        <v>165</v>
      </c>
      <c r="B167" t="s">
        <v>170</v>
      </c>
    </row>
    <row r="168" spans="1:2" x14ac:dyDescent="0.25">
      <c r="A168">
        <v>166</v>
      </c>
      <c r="B168" t="s">
        <v>171</v>
      </c>
    </row>
    <row r="169" spans="1:2" x14ac:dyDescent="0.25">
      <c r="A169">
        <v>167</v>
      </c>
      <c r="B169" t="s">
        <v>172</v>
      </c>
    </row>
    <row r="170" spans="1:2" x14ac:dyDescent="0.25">
      <c r="A170">
        <v>168</v>
      </c>
      <c r="B170" t="s">
        <v>173</v>
      </c>
    </row>
    <row r="171" spans="1:2" x14ac:dyDescent="0.25">
      <c r="A171">
        <v>169</v>
      </c>
      <c r="B171" t="s">
        <v>174</v>
      </c>
    </row>
    <row r="172" spans="1:2" x14ac:dyDescent="0.25">
      <c r="A172">
        <v>170</v>
      </c>
      <c r="B172" t="s">
        <v>175</v>
      </c>
    </row>
    <row r="173" spans="1:2" x14ac:dyDescent="0.25">
      <c r="A173">
        <v>171</v>
      </c>
      <c r="B173" t="s">
        <v>176</v>
      </c>
    </row>
    <row r="174" spans="1:2" x14ac:dyDescent="0.25">
      <c r="A174">
        <v>172</v>
      </c>
      <c r="B174" t="s">
        <v>177</v>
      </c>
    </row>
    <row r="175" spans="1:2" x14ac:dyDescent="0.25">
      <c r="A175">
        <v>173</v>
      </c>
      <c r="B175" t="s">
        <v>178</v>
      </c>
    </row>
    <row r="176" spans="1:2" x14ac:dyDescent="0.25">
      <c r="A176">
        <v>174</v>
      </c>
      <c r="B176" t="s">
        <v>179</v>
      </c>
    </row>
    <row r="177" spans="1:2" x14ac:dyDescent="0.25">
      <c r="A177">
        <v>175</v>
      </c>
      <c r="B177" t="s">
        <v>180</v>
      </c>
    </row>
    <row r="178" spans="1:2" x14ac:dyDescent="0.25">
      <c r="A178">
        <v>176</v>
      </c>
      <c r="B178" t="s">
        <v>181</v>
      </c>
    </row>
    <row r="179" spans="1:2" x14ac:dyDescent="0.25">
      <c r="A179">
        <v>177</v>
      </c>
      <c r="B179" t="s">
        <v>182</v>
      </c>
    </row>
    <row r="180" spans="1:2" x14ac:dyDescent="0.25">
      <c r="A180">
        <v>178</v>
      </c>
      <c r="B180" t="s">
        <v>183</v>
      </c>
    </row>
    <row r="181" spans="1:2" x14ac:dyDescent="0.25">
      <c r="A181">
        <v>179</v>
      </c>
      <c r="B181" t="s">
        <v>184</v>
      </c>
    </row>
    <row r="182" spans="1:2" x14ac:dyDescent="0.25">
      <c r="A182">
        <v>180</v>
      </c>
      <c r="B182" t="s">
        <v>185</v>
      </c>
    </row>
    <row r="183" spans="1:2" x14ac:dyDescent="0.25">
      <c r="A183">
        <v>181</v>
      </c>
      <c r="B183" t="s">
        <v>186</v>
      </c>
    </row>
    <row r="184" spans="1:2" x14ac:dyDescent="0.25">
      <c r="A184">
        <v>182</v>
      </c>
      <c r="B184" t="s">
        <v>187</v>
      </c>
    </row>
    <row r="185" spans="1:2" x14ac:dyDescent="0.25">
      <c r="A185">
        <v>183</v>
      </c>
      <c r="B185" t="s">
        <v>188</v>
      </c>
    </row>
    <row r="186" spans="1:2" x14ac:dyDescent="0.25">
      <c r="A186">
        <v>184</v>
      </c>
      <c r="B186" t="s">
        <v>189</v>
      </c>
    </row>
    <row r="187" spans="1:2" x14ac:dyDescent="0.25">
      <c r="A187">
        <v>185</v>
      </c>
      <c r="B187" t="s">
        <v>190</v>
      </c>
    </row>
    <row r="188" spans="1:2" x14ac:dyDescent="0.25">
      <c r="A188">
        <v>186</v>
      </c>
      <c r="B188" t="s">
        <v>191</v>
      </c>
    </row>
    <row r="189" spans="1:2" x14ac:dyDescent="0.25">
      <c r="A189">
        <v>187</v>
      </c>
      <c r="B189" t="s">
        <v>192</v>
      </c>
    </row>
    <row r="190" spans="1:2" x14ac:dyDescent="0.25">
      <c r="A190">
        <v>188</v>
      </c>
      <c r="B190" t="s">
        <v>193</v>
      </c>
    </row>
    <row r="191" spans="1:2" x14ac:dyDescent="0.25">
      <c r="A191">
        <v>189</v>
      </c>
      <c r="B191" t="s">
        <v>194</v>
      </c>
    </row>
    <row r="192" spans="1:2" x14ac:dyDescent="0.25">
      <c r="A192">
        <v>190</v>
      </c>
      <c r="B192" t="s">
        <v>195</v>
      </c>
    </row>
    <row r="193" spans="1:2" x14ac:dyDescent="0.25">
      <c r="A193">
        <v>191</v>
      </c>
      <c r="B193" t="s">
        <v>196</v>
      </c>
    </row>
    <row r="194" spans="1:2" x14ac:dyDescent="0.25">
      <c r="A194">
        <v>192</v>
      </c>
      <c r="B194" t="s">
        <v>197</v>
      </c>
    </row>
    <row r="195" spans="1:2" x14ac:dyDescent="0.25">
      <c r="A195">
        <v>193</v>
      </c>
      <c r="B195" t="s">
        <v>198</v>
      </c>
    </row>
    <row r="196" spans="1:2" x14ac:dyDescent="0.25">
      <c r="A196">
        <v>194</v>
      </c>
      <c r="B196" t="s">
        <v>199</v>
      </c>
    </row>
    <row r="197" spans="1:2" x14ac:dyDescent="0.25">
      <c r="A197">
        <v>195</v>
      </c>
      <c r="B197" t="s">
        <v>200</v>
      </c>
    </row>
    <row r="198" spans="1:2" x14ac:dyDescent="0.25">
      <c r="A198">
        <v>196</v>
      </c>
      <c r="B198" t="s">
        <v>201</v>
      </c>
    </row>
    <row r="199" spans="1:2" x14ac:dyDescent="0.25">
      <c r="A199">
        <v>197</v>
      </c>
      <c r="B199" t="s">
        <v>202</v>
      </c>
    </row>
    <row r="200" spans="1:2" x14ac:dyDescent="0.25">
      <c r="A200">
        <v>198</v>
      </c>
      <c r="B200" t="s">
        <v>203</v>
      </c>
    </row>
    <row r="201" spans="1:2" ht="105" x14ac:dyDescent="0.25">
      <c r="A201">
        <v>199</v>
      </c>
      <c r="B201" s="1" t="s">
        <v>204</v>
      </c>
    </row>
    <row r="202" spans="1:2" x14ac:dyDescent="0.25">
      <c r="A202">
        <v>200</v>
      </c>
      <c r="B202" t="s">
        <v>205</v>
      </c>
    </row>
    <row r="203" spans="1:2" x14ac:dyDescent="0.25">
      <c r="A203">
        <v>201</v>
      </c>
      <c r="B203" t="s">
        <v>206</v>
      </c>
    </row>
    <row r="204" spans="1:2" ht="90" x14ac:dyDescent="0.25">
      <c r="A204">
        <v>202</v>
      </c>
      <c r="B204" s="1" t="s">
        <v>207</v>
      </c>
    </row>
    <row r="205" spans="1:2" x14ac:dyDescent="0.25">
      <c r="A205">
        <v>203</v>
      </c>
      <c r="B205" t="s">
        <v>208</v>
      </c>
    </row>
    <row r="206" spans="1:2" x14ac:dyDescent="0.25">
      <c r="A206">
        <v>204</v>
      </c>
      <c r="B206" t="s">
        <v>209</v>
      </c>
    </row>
    <row r="207" spans="1:2" ht="75" x14ac:dyDescent="0.25">
      <c r="A207">
        <v>205</v>
      </c>
      <c r="B207" s="1" t="s">
        <v>210</v>
      </c>
    </row>
    <row r="208" spans="1:2" x14ac:dyDescent="0.25">
      <c r="A208">
        <v>206</v>
      </c>
      <c r="B208" t="s">
        <v>211</v>
      </c>
    </row>
    <row r="209" spans="1:2" x14ac:dyDescent="0.25">
      <c r="A209">
        <v>207</v>
      </c>
      <c r="B209" t="s">
        <v>212</v>
      </c>
    </row>
    <row r="210" spans="1:2" x14ac:dyDescent="0.25">
      <c r="A210">
        <v>208</v>
      </c>
      <c r="B210" t="s">
        <v>213</v>
      </c>
    </row>
    <row r="211" spans="1:2" x14ac:dyDescent="0.25">
      <c r="A211">
        <v>209</v>
      </c>
      <c r="B211" t="s">
        <v>214</v>
      </c>
    </row>
    <row r="212" spans="1:2" x14ac:dyDescent="0.25">
      <c r="A212">
        <v>210</v>
      </c>
      <c r="B212" t="s">
        <v>215</v>
      </c>
    </row>
    <row r="213" spans="1:2" x14ac:dyDescent="0.25">
      <c r="A213">
        <v>211</v>
      </c>
      <c r="B213" t="s">
        <v>216</v>
      </c>
    </row>
    <row r="214" spans="1:2" x14ac:dyDescent="0.25">
      <c r="A214">
        <v>212</v>
      </c>
      <c r="B214" t="s">
        <v>217</v>
      </c>
    </row>
    <row r="215" spans="1:2" x14ac:dyDescent="0.25">
      <c r="A215">
        <v>213</v>
      </c>
      <c r="B215" t="s">
        <v>218</v>
      </c>
    </row>
    <row r="216" spans="1:2" x14ac:dyDescent="0.25">
      <c r="A216">
        <v>214</v>
      </c>
      <c r="B216" t="s">
        <v>219</v>
      </c>
    </row>
    <row r="217" spans="1:2" x14ac:dyDescent="0.25">
      <c r="A217">
        <v>215</v>
      </c>
      <c r="B217" t="s">
        <v>220</v>
      </c>
    </row>
    <row r="218" spans="1:2" x14ac:dyDescent="0.25">
      <c r="A218">
        <v>216</v>
      </c>
      <c r="B218" t="s">
        <v>221</v>
      </c>
    </row>
    <row r="219" spans="1:2" x14ac:dyDescent="0.25">
      <c r="A219">
        <v>217</v>
      </c>
      <c r="B219" t="s">
        <v>222</v>
      </c>
    </row>
    <row r="220" spans="1:2" x14ac:dyDescent="0.25">
      <c r="A220">
        <v>218</v>
      </c>
      <c r="B220" t="s">
        <v>223</v>
      </c>
    </row>
    <row r="221" spans="1:2" x14ac:dyDescent="0.25">
      <c r="A221">
        <v>219</v>
      </c>
      <c r="B221" t="s">
        <v>224</v>
      </c>
    </row>
    <row r="222" spans="1:2" x14ac:dyDescent="0.25">
      <c r="A222">
        <v>220</v>
      </c>
      <c r="B222" t="s">
        <v>225</v>
      </c>
    </row>
    <row r="223" spans="1:2" x14ac:dyDescent="0.25">
      <c r="A223">
        <v>221</v>
      </c>
      <c r="B223" t="s">
        <v>226</v>
      </c>
    </row>
    <row r="224" spans="1:2" x14ac:dyDescent="0.25">
      <c r="A224">
        <v>222</v>
      </c>
      <c r="B224" t="s">
        <v>227</v>
      </c>
    </row>
    <row r="225" spans="1:2" x14ac:dyDescent="0.25">
      <c r="A225">
        <v>223</v>
      </c>
      <c r="B225" t="s">
        <v>228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SummaryTable_Area_wTotals</vt:lpstr>
      <vt:lpstr>Sheet4</vt:lpstr>
      <vt:lpstr>dfAASummary</vt:lpstr>
      <vt:lpstr>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2021-07-20T05:41:42Z</dcterms:created>
  <dcterms:modified xsi:type="dcterms:W3CDTF">2021-07-20T14:49:45Z</dcterms:modified>
</cp:coreProperties>
</file>