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enters-Capacity-Tool\summary-tables\"/>
    </mc:Choice>
  </mc:AlternateContent>
  <xr:revisionPtr revIDLastSave="0" documentId="13_ncr:1_{5CFDCB57-BDF4-4EFB-B920-646CD8668E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rmatted - Scenario 2" sheetId="1" r:id="rId1"/>
    <sheet name="Formatted - Scenario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3" i="1" l="1"/>
  <c r="L153" i="1" s="1"/>
  <c r="J154" i="1"/>
  <c r="L154" i="1" s="1"/>
  <c r="J152" i="1"/>
  <c r="L152" i="1" s="1"/>
  <c r="J151" i="1"/>
  <c r="L151" i="1" s="1"/>
  <c r="J149" i="1"/>
  <c r="L149" i="1" s="1"/>
  <c r="J150" i="1"/>
  <c r="L150" i="1" s="1"/>
  <c r="J147" i="1"/>
  <c r="L147" i="1" s="1"/>
  <c r="J144" i="1"/>
  <c r="L144" i="1" s="1"/>
  <c r="J134" i="1"/>
  <c r="L134" i="1" s="1"/>
  <c r="J137" i="1"/>
  <c r="L137" i="1" s="1"/>
  <c r="J142" i="1"/>
  <c r="L142" i="1" s="1"/>
  <c r="J146" i="1"/>
  <c r="L146" i="1" s="1"/>
  <c r="J138" i="1"/>
  <c r="L138" i="1" s="1"/>
  <c r="J148" i="1"/>
  <c r="L148" i="1" s="1"/>
  <c r="J130" i="1"/>
  <c r="L130" i="1" s="1"/>
  <c r="J128" i="1"/>
  <c r="L128" i="1" s="1"/>
  <c r="J141" i="1"/>
  <c r="L141" i="1" s="1"/>
  <c r="J133" i="1"/>
  <c r="L133" i="1" s="1"/>
  <c r="J129" i="1"/>
  <c r="L129" i="1" s="1"/>
  <c r="J116" i="1"/>
  <c r="L116" i="1" s="1"/>
  <c r="J115" i="1"/>
  <c r="L115" i="1" s="1"/>
  <c r="J145" i="1"/>
  <c r="L145" i="1" s="1"/>
  <c r="J125" i="1"/>
  <c r="L125" i="1" s="1"/>
  <c r="J143" i="1"/>
  <c r="L143" i="1" s="1"/>
  <c r="J127" i="1"/>
  <c r="L127" i="1" s="1"/>
  <c r="J103" i="1"/>
  <c r="L103" i="1" s="1"/>
  <c r="J136" i="1"/>
  <c r="L136" i="1" s="1"/>
  <c r="J139" i="1"/>
  <c r="L139" i="1" s="1"/>
  <c r="J96" i="1"/>
  <c r="L96" i="1" s="1"/>
  <c r="J132" i="1"/>
  <c r="L132" i="1" s="1"/>
  <c r="J140" i="1"/>
  <c r="L140" i="1" s="1"/>
  <c r="J120" i="1"/>
  <c r="L120" i="1" s="1"/>
  <c r="J36" i="1"/>
  <c r="L36" i="1" s="1"/>
  <c r="J113" i="1"/>
  <c r="L113" i="1" s="1"/>
  <c r="J97" i="1"/>
  <c r="L97" i="1" s="1"/>
  <c r="J121" i="1"/>
  <c r="L121" i="1" s="1"/>
  <c r="J74" i="1"/>
  <c r="L74" i="1" s="1"/>
  <c r="J102" i="1"/>
  <c r="L102" i="1" s="1"/>
  <c r="J56" i="1"/>
  <c r="L56" i="1" s="1"/>
  <c r="J109" i="1"/>
  <c r="L109" i="1" s="1"/>
  <c r="J101" i="1"/>
  <c r="L101" i="1" s="1"/>
  <c r="J78" i="1"/>
  <c r="L78" i="1" s="1"/>
  <c r="J114" i="1"/>
  <c r="L114" i="1" s="1"/>
  <c r="J108" i="1"/>
  <c r="L108" i="1" s="1"/>
  <c r="J117" i="1"/>
  <c r="L117" i="1" s="1"/>
  <c r="J46" i="1"/>
  <c r="L46" i="1" s="1"/>
  <c r="J93" i="1"/>
  <c r="L93" i="1" s="1"/>
  <c r="J124" i="1"/>
  <c r="L124" i="1" s="1"/>
  <c r="J59" i="1"/>
  <c r="L59" i="1" s="1"/>
  <c r="J94" i="1"/>
  <c r="L94" i="1" s="1"/>
  <c r="J79" i="1"/>
  <c r="L79" i="1" s="1"/>
  <c r="J55" i="1"/>
  <c r="L55" i="1" s="1"/>
  <c r="J126" i="1"/>
  <c r="L126" i="1" s="1"/>
  <c r="J85" i="1"/>
  <c r="L85" i="1" s="1"/>
  <c r="J123" i="1"/>
  <c r="L123" i="1" s="1"/>
  <c r="J70" i="1"/>
  <c r="L70" i="1" s="1"/>
  <c r="J39" i="1"/>
  <c r="L39" i="1" s="1"/>
  <c r="J34" i="1"/>
  <c r="L34" i="1" s="1"/>
  <c r="J106" i="1"/>
  <c r="L106" i="1" s="1"/>
  <c r="J49" i="1"/>
  <c r="L49" i="1" s="1"/>
  <c r="J60" i="1"/>
  <c r="L60" i="1" s="1"/>
  <c r="J100" i="1"/>
  <c r="L100" i="1" s="1"/>
  <c r="J119" i="1"/>
  <c r="L119" i="1" s="1"/>
  <c r="J86" i="1"/>
  <c r="L86" i="1" s="1"/>
  <c r="J35" i="1"/>
  <c r="L35" i="1" s="1"/>
  <c r="J45" i="1"/>
  <c r="L45" i="1" s="1"/>
  <c r="J61" i="1"/>
  <c r="L61" i="1" s="1"/>
  <c r="J76" i="1"/>
  <c r="L76" i="1" s="1"/>
  <c r="J67" i="1"/>
  <c r="L67" i="1" s="1"/>
  <c r="J33" i="1"/>
  <c r="L33" i="1" s="1"/>
  <c r="J99" i="1"/>
  <c r="L99" i="1" s="1"/>
  <c r="J80" i="1"/>
  <c r="L80" i="1" s="1"/>
  <c r="J48" i="1"/>
  <c r="L48" i="1" s="1"/>
  <c r="J122" i="1"/>
  <c r="L122" i="1" s="1"/>
  <c r="J32" i="1"/>
  <c r="L32" i="1" s="1"/>
  <c r="J31" i="1"/>
  <c r="L31" i="1" s="1"/>
  <c r="J112" i="1"/>
  <c r="L112" i="1" s="1"/>
  <c r="J52" i="1"/>
  <c r="L52" i="1" s="1"/>
  <c r="J44" i="1"/>
  <c r="L44" i="1" s="1"/>
  <c r="J53" i="1"/>
  <c r="L53" i="1" s="1"/>
  <c r="J83" i="1"/>
  <c r="L83" i="1" s="1"/>
  <c r="J111" i="1"/>
  <c r="L111" i="1" s="1"/>
  <c r="J73" i="1"/>
  <c r="L73" i="1" s="1"/>
  <c r="J43" i="1"/>
  <c r="L43" i="1" s="1"/>
  <c r="J88" i="1"/>
  <c r="L88" i="1" s="1"/>
  <c r="J40" i="1"/>
  <c r="L40" i="1" s="1"/>
  <c r="J38" i="1"/>
  <c r="L38" i="1" s="1"/>
  <c r="J95" i="1"/>
  <c r="L95" i="1" s="1"/>
  <c r="J62" i="1"/>
  <c r="L62" i="1" s="1"/>
  <c r="J105" i="1"/>
  <c r="L105" i="1" s="1"/>
  <c r="J18" i="1"/>
  <c r="L18" i="1" s="1"/>
  <c r="J69" i="1"/>
  <c r="L69" i="1" s="1"/>
  <c r="J19" i="1"/>
  <c r="L19" i="1" s="1"/>
  <c r="J92" i="1"/>
  <c r="L92" i="1" s="1"/>
  <c r="J57" i="1"/>
  <c r="L57" i="1" s="1"/>
  <c r="J47" i="1"/>
  <c r="L47" i="1" s="1"/>
  <c r="J54" i="1"/>
  <c r="L54" i="1" s="1"/>
  <c r="J51" i="1"/>
  <c r="L51" i="1" s="1"/>
  <c r="J135" i="1"/>
  <c r="L135" i="1" s="1"/>
  <c r="J68" i="1"/>
  <c r="L68" i="1" s="1"/>
  <c r="J23" i="1"/>
  <c r="L23" i="1" s="1"/>
  <c r="J65" i="1"/>
  <c r="L65" i="1" s="1"/>
  <c r="J118" i="1"/>
  <c r="L118" i="1" s="1"/>
  <c r="J90" i="1"/>
  <c r="L90" i="1" s="1"/>
  <c r="J91" i="1"/>
  <c r="L91" i="1" s="1"/>
  <c r="J22" i="1"/>
  <c r="L22" i="1" s="1"/>
  <c r="J21" i="1"/>
  <c r="L21" i="1" s="1"/>
  <c r="J41" i="1"/>
  <c r="L41" i="1" s="1"/>
  <c r="J84" i="1"/>
  <c r="L84" i="1" s="1"/>
  <c r="J131" i="1"/>
  <c r="L131" i="1" s="1"/>
  <c r="J110" i="1"/>
  <c r="L110" i="1" s="1"/>
  <c r="J72" i="1"/>
  <c r="L72" i="1" s="1"/>
  <c r="J77" i="1"/>
  <c r="L77" i="1" s="1"/>
  <c r="J26" i="1"/>
  <c r="L26" i="1" s="1"/>
  <c r="J64" i="1"/>
  <c r="L64" i="1" s="1"/>
  <c r="J42" i="1"/>
  <c r="L42" i="1" s="1"/>
  <c r="J30" i="1"/>
  <c r="L30" i="1" s="1"/>
  <c r="J87" i="1"/>
  <c r="L87" i="1" s="1"/>
  <c r="J20" i="1"/>
  <c r="L20" i="1" s="1"/>
  <c r="J98" i="1"/>
  <c r="L98" i="1" s="1"/>
  <c r="J63" i="1"/>
  <c r="L63" i="1" s="1"/>
  <c r="J75" i="1"/>
  <c r="L75" i="1" s="1"/>
  <c r="J50" i="1"/>
  <c r="L50" i="1" s="1"/>
  <c r="J28" i="1"/>
  <c r="L28" i="1" s="1"/>
  <c r="J107" i="1"/>
  <c r="L107" i="1" s="1"/>
  <c r="J66" i="1"/>
  <c r="L66" i="1" s="1"/>
  <c r="J58" i="1"/>
  <c r="L58" i="1" s="1"/>
  <c r="J24" i="1"/>
  <c r="L24" i="1" s="1"/>
  <c r="J71" i="1"/>
  <c r="L71" i="1" s="1"/>
  <c r="J82" i="1"/>
  <c r="L82" i="1" s="1"/>
  <c r="J104" i="1"/>
  <c r="L104" i="1" s="1"/>
  <c r="J29" i="1"/>
  <c r="L29" i="1" s="1"/>
  <c r="J27" i="1"/>
  <c r="L27" i="1" s="1"/>
  <c r="J37" i="1"/>
  <c r="L37" i="1" s="1"/>
  <c r="J81" i="1"/>
  <c r="L81" i="1" s="1"/>
  <c r="J25" i="1"/>
  <c r="L25" i="1" s="1"/>
  <c r="J89" i="1"/>
  <c r="L89" i="1" s="1"/>
  <c r="J17" i="1"/>
  <c r="L17" i="1" s="1"/>
  <c r="J16" i="1"/>
  <c r="L16" i="1" s="1"/>
  <c r="J13" i="1"/>
  <c r="L13" i="1" s="1"/>
  <c r="J14" i="1"/>
  <c r="L14" i="1" s="1"/>
  <c r="J11" i="1"/>
  <c r="L11" i="1" s="1"/>
  <c r="J7" i="1"/>
  <c r="L7" i="1" s="1"/>
  <c r="J15" i="1"/>
  <c r="L15" i="1" s="1"/>
  <c r="J10" i="1"/>
  <c r="L10" i="1" s="1"/>
  <c r="J12" i="1"/>
  <c r="L12" i="1" s="1"/>
  <c r="J9" i="1"/>
  <c r="L9" i="1" s="1"/>
  <c r="J8" i="1"/>
  <c r="L8" i="1" s="1"/>
  <c r="J6" i="1"/>
  <c r="L6" i="1" s="1"/>
  <c r="J5" i="1"/>
  <c r="L5" i="1" s="1"/>
  <c r="J4" i="1"/>
  <c r="L4" i="1" s="1"/>
  <c r="G153" i="1"/>
  <c r="I153" i="1" s="1"/>
  <c r="G154" i="1"/>
  <c r="I154" i="1" s="1"/>
  <c r="G152" i="1"/>
  <c r="I152" i="1" s="1"/>
  <c r="G151" i="1"/>
  <c r="I151" i="1" s="1"/>
  <c r="G149" i="1"/>
  <c r="I149" i="1" s="1"/>
  <c r="G150" i="1"/>
  <c r="I150" i="1" s="1"/>
  <c r="G147" i="1"/>
  <c r="I147" i="1" s="1"/>
  <c r="G144" i="1"/>
  <c r="I144" i="1" s="1"/>
  <c r="G134" i="1"/>
  <c r="I134" i="1" s="1"/>
  <c r="G137" i="1"/>
  <c r="I137" i="1" s="1"/>
  <c r="G142" i="1"/>
  <c r="I142" i="1" s="1"/>
  <c r="G146" i="1"/>
  <c r="I146" i="1" s="1"/>
  <c r="G138" i="1"/>
  <c r="I138" i="1" s="1"/>
  <c r="G148" i="1"/>
  <c r="I148" i="1" s="1"/>
  <c r="G130" i="1"/>
  <c r="I130" i="1" s="1"/>
  <c r="G128" i="1"/>
  <c r="I128" i="1" s="1"/>
  <c r="G141" i="1"/>
  <c r="I141" i="1" s="1"/>
  <c r="G133" i="1"/>
  <c r="I133" i="1" s="1"/>
  <c r="G129" i="1"/>
  <c r="I129" i="1" s="1"/>
  <c r="G116" i="1"/>
  <c r="I116" i="1" s="1"/>
  <c r="G115" i="1"/>
  <c r="I115" i="1" s="1"/>
  <c r="G145" i="1"/>
  <c r="I145" i="1" s="1"/>
  <c r="G125" i="1"/>
  <c r="I125" i="1" s="1"/>
  <c r="G143" i="1"/>
  <c r="I143" i="1" s="1"/>
  <c r="G127" i="1"/>
  <c r="I127" i="1" s="1"/>
  <c r="G103" i="1"/>
  <c r="I103" i="1" s="1"/>
  <c r="G136" i="1"/>
  <c r="I136" i="1" s="1"/>
  <c r="G139" i="1"/>
  <c r="I139" i="1" s="1"/>
  <c r="G96" i="1"/>
  <c r="I96" i="1" s="1"/>
  <c r="G132" i="1"/>
  <c r="I132" i="1" s="1"/>
  <c r="G140" i="1"/>
  <c r="I140" i="1" s="1"/>
  <c r="G120" i="1"/>
  <c r="I120" i="1" s="1"/>
  <c r="G36" i="1"/>
  <c r="I36" i="1" s="1"/>
  <c r="G113" i="1"/>
  <c r="I113" i="1" s="1"/>
  <c r="G97" i="1"/>
  <c r="I97" i="1" s="1"/>
  <c r="G121" i="1"/>
  <c r="I121" i="1" s="1"/>
  <c r="G74" i="1"/>
  <c r="I74" i="1" s="1"/>
  <c r="G102" i="1"/>
  <c r="I102" i="1" s="1"/>
  <c r="G56" i="1"/>
  <c r="I56" i="1" s="1"/>
  <c r="G109" i="1"/>
  <c r="I109" i="1" s="1"/>
  <c r="G101" i="1"/>
  <c r="I101" i="1" s="1"/>
  <c r="G78" i="1"/>
  <c r="I78" i="1" s="1"/>
  <c r="G114" i="1"/>
  <c r="I114" i="1" s="1"/>
  <c r="G108" i="1"/>
  <c r="I108" i="1" s="1"/>
  <c r="G117" i="1"/>
  <c r="I117" i="1" s="1"/>
  <c r="G46" i="1"/>
  <c r="I46" i="1" s="1"/>
  <c r="G93" i="1"/>
  <c r="I93" i="1" s="1"/>
  <c r="G124" i="1"/>
  <c r="I124" i="1" s="1"/>
  <c r="G59" i="1"/>
  <c r="I59" i="1" s="1"/>
  <c r="G94" i="1"/>
  <c r="I94" i="1" s="1"/>
  <c r="G79" i="1"/>
  <c r="I79" i="1" s="1"/>
  <c r="G55" i="1"/>
  <c r="I55" i="1" s="1"/>
  <c r="G126" i="1"/>
  <c r="I126" i="1" s="1"/>
  <c r="G85" i="1"/>
  <c r="I85" i="1" s="1"/>
  <c r="G123" i="1"/>
  <c r="I123" i="1" s="1"/>
  <c r="G70" i="1"/>
  <c r="I70" i="1" s="1"/>
  <c r="G39" i="1"/>
  <c r="I39" i="1" s="1"/>
  <c r="G34" i="1"/>
  <c r="I34" i="1" s="1"/>
  <c r="G106" i="1"/>
  <c r="I106" i="1" s="1"/>
  <c r="G49" i="1"/>
  <c r="I49" i="1" s="1"/>
  <c r="G60" i="1"/>
  <c r="I60" i="1" s="1"/>
  <c r="G100" i="1"/>
  <c r="I100" i="1" s="1"/>
  <c r="G119" i="1"/>
  <c r="I119" i="1" s="1"/>
  <c r="G86" i="1"/>
  <c r="I86" i="1" s="1"/>
  <c r="G35" i="1"/>
  <c r="I35" i="1" s="1"/>
  <c r="G45" i="1"/>
  <c r="I45" i="1" s="1"/>
  <c r="G61" i="1"/>
  <c r="I61" i="1" s="1"/>
  <c r="G76" i="1"/>
  <c r="I76" i="1" s="1"/>
  <c r="G67" i="1"/>
  <c r="I67" i="1" s="1"/>
  <c r="G33" i="1"/>
  <c r="I33" i="1" s="1"/>
  <c r="G99" i="1"/>
  <c r="I99" i="1" s="1"/>
  <c r="G80" i="1"/>
  <c r="I80" i="1" s="1"/>
  <c r="G48" i="1"/>
  <c r="I48" i="1" s="1"/>
  <c r="G122" i="1"/>
  <c r="I122" i="1" s="1"/>
  <c r="G32" i="1"/>
  <c r="I32" i="1" s="1"/>
  <c r="G31" i="1"/>
  <c r="I31" i="1" s="1"/>
  <c r="G112" i="1"/>
  <c r="I112" i="1" s="1"/>
  <c r="G52" i="1"/>
  <c r="I52" i="1" s="1"/>
  <c r="G44" i="1"/>
  <c r="I44" i="1" s="1"/>
  <c r="G53" i="1"/>
  <c r="I53" i="1" s="1"/>
  <c r="G83" i="1"/>
  <c r="I83" i="1" s="1"/>
  <c r="G111" i="1"/>
  <c r="I111" i="1" s="1"/>
  <c r="G73" i="1"/>
  <c r="I73" i="1" s="1"/>
  <c r="G43" i="1"/>
  <c r="I43" i="1" s="1"/>
  <c r="G88" i="1"/>
  <c r="I88" i="1" s="1"/>
  <c r="G40" i="1"/>
  <c r="I40" i="1" s="1"/>
  <c r="G38" i="1"/>
  <c r="I38" i="1" s="1"/>
  <c r="G95" i="1"/>
  <c r="I95" i="1" s="1"/>
  <c r="G62" i="1"/>
  <c r="I62" i="1" s="1"/>
  <c r="G105" i="1"/>
  <c r="I105" i="1" s="1"/>
  <c r="G18" i="1"/>
  <c r="I18" i="1" s="1"/>
  <c r="G69" i="1"/>
  <c r="I69" i="1" s="1"/>
  <c r="G19" i="1"/>
  <c r="I19" i="1" s="1"/>
  <c r="G92" i="1"/>
  <c r="I92" i="1" s="1"/>
  <c r="G57" i="1"/>
  <c r="I57" i="1" s="1"/>
  <c r="G47" i="1"/>
  <c r="I47" i="1" s="1"/>
  <c r="G54" i="1"/>
  <c r="I54" i="1" s="1"/>
  <c r="G51" i="1"/>
  <c r="I51" i="1" s="1"/>
  <c r="G135" i="1"/>
  <c r="I135" i="1" s="1"/>
  <c r="G68" i="1"/>
  <c r="I68" i="1" s="1"/>
  <c r="G23" i="1"/>
  <c r="I23" i="1" s="1"/>
  <c r="G65" i="1"/>
  <c r="I65" i="1" s="1"/>
  <c r="G118" i="1"/>
  <c r="I118" i="1" s="1"/>
  <c r="G90" i="1"/>
  <c r="I90" i="1" s="1"/>
  <c r="G91" i="1"/>
  <c r="I91" i="1" s="1"/>
  <c r="G22" i="1"/>
  <c r="I22" i="1" s="1"/>
  <c r="G21" i="1"/>
  <c r="I21" i="1" s="1"/>
  <c r="G41" i="1"/>
  <c r="I41" i="1" s="1"/>
  <c r="G84" i="1"/>
  <c r="I84" i="1" s="1"/>
  <c r="G131" i="1"/>
  <c r="I131" i="1" s="1"/>
  <c r="G110" i="1"/>
  <c r="I110" i="1" s="1"/>
  <c r="G72" i="1"/>
  <c r="I72" i="1" s="1"/>
  <c r="G77" i="1"/>
  <c r="I77" i="1" s="1"/>
  <c r="G26" i="1"/>
  <c r="I26" i="1" s="1"/>
  <c r="G64" i="1"/>
  <c r="I64" i="1" s="1"/>
  <c r="G42" i="1"/>
  <c r="I42" i="1" s="1"/>
  <c r="G30" i="1"/>
  <c r="I30" i="1" s="1"/>
  <c r="G87" i="1"/>
  <c r="I87" i="1" s="1"/>
  <c r="G20" i="1"/>
  <c r="I20" i="1" s="1"/>
  <c r="G98" i="1"/>
  <c r="I98" i="1" s="1"/>
  <c r="G63" i="1"/>
  <c r="I63" i="1" s="1"/>
  <c r="G75" i="1"/>
  <c r="I75" i="1" s="1"/>
  <c r="G50" i="1"/>
  <c r="I50" i="1" s="1"/>
  <c r="G28" i="1"/>
  <c r="I28" i="1" s="1"/>
  <c r="G107" i="1"/>
  <c r="I107" i="1" s="1"/>
  <c r="G66" i="1"/>
  <c r="I66" i="1" s="1"/>
  <c r="G58" i="1"/>
  <c r="I58" i="1" s="1"/>
  <c r="G24" i="1"/>
  <c r="I24" i="1" s="1"/>
  <c r="G71" i="1"/>
  <c r="I71" i="1" s="1"/>
  <c r="G82" i="1"/>
  <c r="I82" i="1" s="1"/>
  <c r="G104" i="1"/>
  <c r="I104" i="1" s="1"/>
  <c r="G29" i="1"/>
  <c r="I29" i="1" s="1"/>
  <c r="G27" i="1"/>
  <c r="I27" i="1" s="1"/>
  <c r="G37" i="1"/>
  <c r="I37" i="1" s="1"/>
  <c r="G81" i="1"/>
  <c r="I81" i="1" s="1"/>
  <c r="G25" i="1"/>
  <c r="I25" i="1" s="1"/>
  <c r="G89" i="1"/>
  <c r="I89" i="1" s="1"/>
  <c r="G17" i="1"/>
  <c r="I17" i="1" s="1"/>
  <c r="G16" i="1"/>
  <c r="I16" i="1" s="1"/>
  <c r="G13" i="1"/>
  <c r="I13" i="1" s="1"/>
  <c r="G14" i="1"/>
  <c r="I14" i="1" s="1"/>
  <c r="G11" i="1"/>
  <c r="I11" i="1" s="1"/>
  <c r="G7" i="1"/>
  <c r="I7" i="1" s="1"/>
  <c r="G15" i="1"/>
  <c r="I15" i="1" s="1"/>
  <c r="G10" i="1"/>
  <c r="I10" i="1" s="1"/>
  <c r="G12" i="1"/>
  <c r="I12" i="1" s="1"/>
  <c r="G9" i="1"/>
  <c r="I9" i="1" s="1"/>
  <c r="G8" i="1"/>
  <c r="I8" i="1" s="1"/>
  <c r="G6" i="1"/>
  <c r="I6" i="1" s="1"/>
  <c r="G5" i="1"/>
  <c r="G4" i="1"/>
  <c r="I4" i="1" s="1"/>
  <c r="D5" i="1"/>
  <c r="F5" i="1" s="1"/>
  <c r="D6" i="1"/>
  <c r="F6" i="1" s="1"/>
  <c r="D8" i="1"/>
  <c r="F8" i="1" s="1"/>
  <c r="D9" i="1"/>
  <c r="F9" i="1" s="1"/>
  <c r="D12" i="1"/>
  <c r="F12" i="1" s="1"/>
  <c r="D10" i="1"/>
  <c r="F10" i="1" s="1"/>
  <c r="D15" i="1"/>
  <c r="F15" i="1" s="1"/>
  <c r="D7" i="1"/>
  <c r="F7" i="1" s="1"/>
  <c r="D11" i="1"/>
  <c r="F11" i="1" s="1"/>
  <c r="D14" i="1"/>
  <c r="F14" i="1" s="1"/>
  <c r="D13" i="1"/>
  <c r="F13" i="1" s="1"/>
  <c r="D16" i="1"/>
  <c r="F16" i="1" s="1"/>
  <c r="D17" i="1"/>
  <c r="F17" i="1" s="1"/>
  <c r="D89" i="1"/>
  <c r="F89" i="1" s="1"/>
  <c r="D25" i="1"/>
  <c r="F25" i="1" s="1"/>
  <c r="D81" i="1"/>
  <c r="F81" i="1" s="1"/>
  <c r="D37" i="1"/>
  <c r="F37" i="1" s="1"/>
  <c r="D27" i="1"/>
  <c r="F27" i="1" s="1"/>
  <c r="D29" i="1"/>
  <c r="F29" i="1" s="1"/>
  <c r="D104" i="1"/>
  <c r="F104" i="1" s="1"/>
  <c r="D82" i="1"/>
  <c r="F82" i="1" s="1"/>
  <c r="D71" i="1"/>
  <c r="F71" i="1" s="1"/>
  <c r="D24" i="1"/>
  <c r="F24" i="1" s="1"/>
  <c r="D58" i="1"/>
  <c r="F58" i="1" s="1"/>
  <c r="D66" i="1"/>
  <c r="F66" i="1" s="1"/>
  <c r="D107" i="1"/>
  <c r="F107" i="1" s="1"/>
  <c r="D28" i="1"/>
  <c r="F28" i="1" s="1"/>
  <c r="D50" i="1"/>
  <c r="F50" i="1" s="1"/>
  <c r="D75" i="1"/>
  <c r="F75" i="1" s="1"/>
  <c r="D63" i="1"/>
  <c r="F63" i="1" s="1"/>
  <c r="D98" i="1"/>
  <c r="F98" i="1" s="1"/>
  <c r="D20" i="1"/>
  <c r="F20" i="1" s="1"/>
  <c r="D87" i="1"/>
  <c r="F87" i="1" s="1"/>
  <c r="D30" i="1"/>
  <c r="F30" i="1" s="1"/>
  <c r="D42" i="1"/>
  <c r="F42" i="1" s="1"/>
  <c r="D64" i="1"/>
  <c r="F64" i="1" s="1"/>
  <c r="D26" i="1"/>
  <c r="F26" i="1" s="1"/>
  <c r="D77" i="1"/>
  <c r="F77" i="1" s="1"/>
  <c r="D72" i="1"/>
  <c r="F72" i="1" s="1"/>
  <c r="D110" i="1"/>
  <c r="F110" i="1" s="1"/>
  <c r="D131" i="1"/>
  <c r="F131" i="1" s="1"/>
  <c r="D84" i="1"/>
  <c r="F84" i="1" s="1"/>
  <c r="D41" i="1"/>
  <c r="F41" i="1" s="1"/>
  <c r="D21" i="1"/>
  <c r="F21" i="1" s="1"/>
  <c r="D22" i="1"/>
  <c r="F22" i="1" s="1"/>
  <c r="D91" i="1"/>
  <c r="F91" i="1" s="1"/>
  <c r="D90" i="1"/>
  <c r="F90" i="1" s="1"/>
  <c r="D118" i="1"/>
  <c r="F118" i="1" s="1"/>
  <c r="D65" i="1"/>
  <c r="F65" i="1" s="1"/>
  <c r="D23" i="1"/>
  <c r="F23" i="1" s="1"/>
  <c r="D68" i="1"/>
  <c r="F68" i="1" s="1"/>
  <c r="D135" i="1"/>
  <c r="F135" i="1" s="1"/>
  <c r="D51" i="1"/>
  <c r="F51" i="1" s="1"/>
  <c r="D54" i="1"/>
  <c r="F54" i="1" s="1"/>
  <c r="D47" i="1"/>
  <c r="F47" i="1" s="1"/>
  <c r="D57" i="1"/>
  <c r="F57" i="1" s="1"/>
  <c r="D92" i="1"/>
  <c r="F92" i="1" s="1"/>
  <c r="D19" i="1"/>
  <c r="F19" i="1" s="1"/>
  <c r="D69" i="1"/>
  <c r="F69" i="1" s="1"/>
  <c r="D18" i="1"/>
  <c r="F18" i="1" s="1"/>
  <c r="D105" i="1"/>
  <c r="F105" i="1" s="1"/>
  <c r="D62" i="1"/>
  <c r="F62" i="1" s="1"/>
  <c r="D95" i="1"/>
  <c r="F95" i="1" s="1"/>
  <c r="D38" i="1"/>
  <c r="F38" i="1" s="1"/>
  <c r="D40" i="1"/>
  <c r="F40" i="1" s="1"/>
  <c r="D88" i="1"/>
  <c r="F88" i="1" s="1"/>
  <c r="D43" i="1"/>
  <c r="F43" i="1" s="1"/>
  <c r="D73" i="1"/>
  <c r="F73" i="1" s="1"/>
  <c r="D111" i="1"/>
  <c r="F111" i="1" s="1"/>
  <c r="D83" i="1"/>
  <c r="F83" i="1" s="1"/>
  <c r="D53" i="1"/>
  <c r="F53" i="1" s="1"/>
  <c r="D44" i="1"/>
  <c r="F44" i="1" s="1"/>
  <c r="D52" i="1"/>
  <c r="F52" i="1" s="1"/>
  <c r="D112" i="1"/>
  <c r="F112" i="1" s="1"/>
  <c r="D31" i="1"/>
  <c r="F31" i="1" s="1"/>
  <c r="D32" i="1"/>
  <c r="F32" i="1" s="1"/>
  <c r="D122" i="1"/>
  <c r="F122" i="1" s="1"/>
  <c r="D48" i="1"/>
  <c r="F48" i="1" s="1"/>
  <c r="D80" i="1"/>
  <c r="F80" i="1" s="1"/>
  <c r="D99" i="1"/>
  <c r="F99" i="1" s="1"/>
  <c r="D33" i="1"/>
  <c r="F33" i="1" s="1"/>
  <c r="D67" i="1"/>
  <c r="F67" i="1" s="1"/>
  <c r="D76" i="1"/>
  <c r="F76" i="1" s="1"/>
  <c r="D61" i="1"/>
  <c r="F61" i="1" s="1"/>
  <c r="D45" i="1"/>
  <c r="F45" i="1" s="1"/>
  <c r="D35" i="1"/>
  <c r="F35" i="1" s="1"/>
  <c r="D86" i="1"/>
  <c r="F86" i="1" s="1"/>
  <c r="D119" i="1"/>
  <c r="F119" i="1" s="1"/>
  <c r="D100" i="1"/>
  <c r="F100" i="1" s="1"/>
  <c r="D60" i="1"/>
  <c r="F60" i="1" s="1"/>
  <c r="D49" i="1"/>
  <c r="F49" i="1" s="1"/>
  <c r="D106" i="1"/>
  <c r="F106" i="1" s="1"/>
  <c r="D34" i="1"/>
  <c r="F34" i="1" s="1"/>
  <c r="D39" i="1"/>
  <c r="F39" i="1" s="1"/>
  <c r="D70" i="1"/>
  <c r="F70" i="1" s="1"/>
  <c r="D123" i="1"/>
  <c r="F123" i="1" s="1"/>
  <c r="D85" i="1"/>
  <c r="F85" i="1" s="1"/>
  <c r="D126" i="1"/>
  <c r="F126" i="1" s="1"/>
  <c r="D55" i="1"/>
  <c r="F55" i="1" s="1"/>
  <c r="D79" i="1"/>
  <c r="F79" i="1" s="1"/>
  <c r="D94" i="1"/>
  <c r="F94" i="1" s="1"/>
  <c r="D59" i="1"/>
  <c r="F59" i="1" s="1"/>
  <c r="D124" i="1"/>
  <c r="F124" i="1" s="1"/>
  <c r="D93" i="1"/>
  <c r="F93" i="1" s="1"/>
  <c r="D46" i="1"/>
  <c r="F46" i="1" s="1"/>
  <c r="D117" i="1"/>
  <c r="F117" i="1" s="1"/>
  <c r="D108" i="1"/>
  <c r="F108" i="1" s="1"/>
  <c r="D114" i="1"/>
  <c r="F114" i="1" s="1"/>
  <c r="D78" i="1"/>
  <c r="F78" i="1" s="1"/>
  <c r="D101" i="1"/>
  <c r="F101" i="1" s="1"/>
  <c r="D109" i="1"/>
  <c r="F109" i="1" s="1"/>
  <c r="D56" i="1"/>
  <c r="F56" i="1" s="1"/>
  <c r="D102" i="1"/>
  <c r="F102" i="1" s="1"/>
  <c r="D74" i="1"/>
  <c r="F74" i="1" s="1"/>
  <c r="D121" i="1"/>
  <c r="F121" i="1" s="1"/>
  <c r="D97" i="1"/>
  <c r="F97" i="1" s="1"/>
  <c r="D113" i="1"/>
  <c r="F113" i="1" s="1"/>
  <c r="D36" i="1"/>
  <c r="F36" i="1" s="1"/>
  <c r="D120" i="1"/>
  <c r="F120" i="1" s="1"/>
  <c r="D140" i="1"/>
  <c r="F140" i="1" s="1"/>
  <c r="D132" i="1"/>
  <c r="F132" i="1" s="1"/>
  <c r="D96" i="1"/>
  <c r="F96" i="1" s="1"/>
  <c r="D139" i="1"/>
  <c r="F139" i="1" s="1"/>
  <c r="D136" i="1"/>
  <c r="F136" i="1" s="1"/>
  <c r="D103" i="1"/>
  <c r="F103" i="1" s="1"/>
  <c r="D127" i="1"/>
  <c r="F127" i="1" s="1"/>
  <c r="D143" i="1"/>
  <c r="F143" i="1" s="1"/>
  <c r="D125" i="1"/>
  <c r="F125" i="1" s="1"/>
  <c r="D145" i="1"/>
  <c r="F145" i="1" s="1"/>
  <c r="D115" i="1"/>
  <c r="F115" i="1" s="1"/>
  <c r="D116" i="1"/>
  <c r="F116" i="1" s="1"/>
  <c r="D129" i="1"/>
  <c r="F129" i="1" s="1"/>
  <c r="D133" i="1"/>
  <c r="F133" i="1" s="1"/>
  <c r="D141" i="1"/>
  <c r="F141" i="1" s="1"/>
  <c r="D128" i="1"/>
  <c r="F128" i="1" s="1"/>
  <c r="D130" i="1"/>
  <c r="F130" i="1" s="1"/>
  <c r="D148" i="1"/>
  <c r="F148" i="1" s="1"/>
  <c r="D138" i="1"/>
  <c r="F138" i="1" s="1"/>
  <c r="D146" i="1"/>
  <c r="F146" i="1" s="1"/>
  <c r="D142" i="1"/>
  <c r="F142" i="1" s="1"/>
  <c r="D137" i="1"/>
  <c r="F137" i="1" s="1"/>
  <c r="D134" i="1"/>
  <c r="F134" i="1" s="1"/>
  <c r="D144" i="1"/>
  <c r="F144" i="1" s="1"/>
  <c r="D147" i="1"/>
  <c r="F147" i="1" s="1"/>
  <c r="D150" i="1"/>
  <c r="F150" i="1" s="1"/>
  <c r="D149" i="1"/>
  <c r="F149" i="1" s="1"/>
  <c r="D151" i="1"/>
  <c r="F151" i="1" s="1"/>
  <c r="D152" i="1"/>
  <c r="F152" i="1" s="1"/>
  <c r="D154" i="1"/>
  <c r="F154" i="1" s="1"/>
  <c r="D153" i="1"/>
  <c r="F153" i="1" s="1"/>
  <c r="D4" i="1"/>
  <c r="F4" i="1" s="1"/>
  <c r="G155" i="1" l="1"/>
  <c r="F155" i="1"/>
  <c r="D155" i="1"/>
  <c r="I5" i="1"/>
  <c r="I155" i="1" s="1"/>
</calcChain>
</file>

<file path=xl/sharedStrings.xml><?xml version="1.0" encoding="utf-8"?>
<sst xmlns="http://schemas.openxmlformats.org/spreadsheetml/2006/main" count="330" uniqueCount="162">
  <si>
    <t>Acres</t>
  </si>
  <si>
    <t>Change</t>
  </si>
  <si>
    <t>Residential Units</t>
  </si>
  <si>
    <t>Scenario</t>
  </si>
  <si>
    <t>Jobs</t>
  </si>
  <si>
    <t>Base</t>
  </si>
  <si>
    <t>Density (Jobs + DU per Acre)</t>
  </si>
  <si>
    <t>West Valley/Taylorsville Redwood Road Center</t>
  </si>
  <si>
    <t>West Valley 5600 West</t>
  </si>
  <si>
    <t>West Roy Town Center</t>
  </si>
  <si>
    <t>West Point SR 193 Center</t>
  </si>
  <si>
    <t>West Point 2000 West</t>
  </si>
  <si>
    <t>West Ogden Center</t>
  </si>
  <si>
    <t>West Jordan City Center</t>
  </si>
  <si>
    <t>West High Center</t>
  </si>
  <si>
    <t>West Haven Midland Drive</t>
  </si>
  <si>
    <t>West Haven City Center</t>
  </si>
  <si>
    <t>West Haven 4000 South</t>
  </si>
  <si>
    <t>West Antelope Center</t>
  </si>
  <si>
    <t>Washington Terrace US 89</t>
  </si>
  <si>
    <t>Vista Station</t>
  </si>
  <si>
    <t>Vineyard</t>
  </si>
  <si>
    <t>University Center</t>
  </si>
  <si>
    <t>Union Park</t>
  </si>
  <si>
    <t>Timpanogos</t>
  </si>
  <si>
    <t>The Cairns</t>
  </si>
  <si>
    <t>Thanksgiving Point</t>
  </si>
  <si>
    <t>Taylorsville Expressway Center</t>
  </si>
  <si>
    <t>Syracuse SR 193 Center</t>
  </si>
  <si>
    <t>Syracuse City Center</t>
  </si>
  <si>
    <t>Syracuse 2000 West - South</t>
  </si>
  <si>
    <t>Syracuse 2000 West - North</t>
  </si>
  <si>
    <t>Sunset SR 126</t>
  </si>
  <si>
    <t>Sugarhouse</t>
  </si>
  <si>
    <t>Station Park/North Station</t>
  </si>
  <si>
    <t>State Street Center</t>
  </si>
  <si>
    <t>South Jordan Redwood Road</t>
  </si>
  <si>
    <t>Skyline Center</t>
  </si>
  <si>
    <t>Salt Lake City East Downtown</t>
  </si>
  <si>
    <t>Salt Lake City CBD</t>
  </si>
  <si>
    <t>Salt Lake 900 West</t>
  </si>
  <si>
    <t>Roy Downtown</t>
  </si>
  <si>
    <t>Roy 1900 West</t>
  </si>
  <si>
    <t>Rock Creek</t>
  </si>
  <si>
    <t>Riverdale City Center</t>
  </si>
  <si>
    <t>Prison Site</t>
  </si>
  <si>
    <t>Pleasant View 2700 North</t>
  </si>
  <si>
    <t>People's Freeway Center</t>
  </si>
  <si>
    <t>Payson Main Street</t>
  </si>
  <si>
    <t>Parrish Lane Center</t>
  </si>
  <si>
    <t>Orem-Center Street</t>
  </si>
  <si>
    <t>Orem-800 North</t>
  </si>
  <si>
    <t>Olympus Hills Center</t>
  </si>
  <si>
    <t>Old Mill</t>
  </si>
  <si>
    <t>Ogden Harrison Boulevard</t>
  </si>
  <si>
    <t>Ogden Downtown</t>
  </si>
  <si>
    <t>Ogden 25th Street</t>
  </si>
  <si>
    <t>Ogden 12th Street</t>
  </si>
  <si>
    <t>North View Center</t>
  </si>
  <si>
    <t>North Temple Center</t>
  </si>
  <si>
    <t>North Salt Lake Town Center</t>
  </si>
  <si>
    <t>North Park</t>
  </si>
  <si>
    <t>North Ogden Southtown</t>
  </si>
  <si>
    <t>North Ogden Downtown</t>
  </si>
  <si>
    <t>Murray City Center</t>
  </si>
  <si>
    <t>Mountain View Village</t>
  </si>
  <si>
    <t>Millcreek City Center</t>
  </si>
  <si>
    <t>Millcreek 3300 South</t>
  </si>
  <si>
    <t>Midvale Main Street</t>
  </si>
  <si>
    <t>Midland Drive - 3500 West</t>
  </si>
  <si>
    <t>Meadows</t>
  </si>
  <si>
    <t>Meadowbrook Station</t>
  </si>
  <si>
    <t>Layton Midtown</t>
  </si>
  <si>
    <t>Layton Main Street</t>
  </si>
  <si>
    <t>Layton Downtown</t>
  </si>
  <si>
    <t>Kearns City Center</t>
  </si>
  <si>
    <t>Jordan Valley</t>
  </si>
  <si>
    <t>Jordan Landing</t>
  </si>
  <si>
    <t>Jordan Bluffs</t>
  </si>
  <si>
    <t>Independence</t>
  </si>
  <si>
    <t>Holladay Town Center</t>
  </si>
  <si>
    <t>Hillcrest</t>
  </si>
  <si>
    <t>Highline</t>
  </si>
  <si>
    <t>Herriman Town</t>
  </si>
  <si>
    <t>Herriman Porter Rockwell Center</t>
  </si>
  <si>
    <t>Herriman Olympia Hills</t>
  </si>
  <si>
    <t>Harrisville Washington Boulevard</t>
  </si>
  <si>
    <t>Harrisville US 89</t>
  </si>
  <si>
    <t>Five Points</t>
  </si>
  <si>
    <t>Fairbourne Station</t>
  </si>
  <si>
    <t>East Park Lane</t>
  </si>
  <si>
    <t>East Antelope Center</t>
  </si>
  <si>
    <t>Eagle Mountain</t>
  </si>
  <si>
    <t>Draper City Center</t>
  </si>
  <si>
    <t>Downtown Springville</t>
  </si>
  <si>
    <t>Downtown South Salt Lake</t>
  </si>
  <si>
    <t>Downtown Riverton</t>
  </si>
  <si>
    <t>Downtown Provo</t>
  </si>
  <si>
    <t>Downtown Clearfield</t>
  </si>
  <si>
    <t>Daybreak</t>
  </si>
  <si>
    <t>Crossroads</t>
  </si>
  <si>
    <t>Cottonwood Heights Highland Drive</t>
  </si>
  <si>
    <t>Cottonwood Heights Fort Union</t>
  </si>
  <si>
    <t>Central Antelope Center</t>
  </si>
  <si>
    <t>Butler Park Center</t>
  </si>
  <si>
    <t>Bountiful Downtown</t>
  </si>
  <si>
    <t>Bountiful 200 West</t>
  </si>
  <si>
    <t>Bingham Junction</t>
  </si>
  <si>
    <t>Ballpark</t>
  </si>
  <si>
    <t>3500 South</t>
  </si>
  <si>
    <t>1100 North Center</t>
  </si>
  <si>
    <t>Area Name</t>
  </si>
  <si>
    <t>SOUTH JORDAN PARKWAY LRT NC</t>
  </si>
  <si>
    <t>SOUTH JORDAN CRT NC</t>
  </si>
  <si>
    <t>CLEARFIELD CRT NC</t>
  </si>
  <si>
    <t>HISTORIC GARDNER _x000D_
 LRT NC</t>
  </si>
  <si>
    <t>MURRAY CRT NC</t>
  </si>
  <si>
    <t>AMERICAN FORK CRT NC</t>
  </si>
  <si>
    <t>POWER LRT NC</t>
  </si>
  <si>
    <t>MURRAY NORTH _x000D_
 LRT NC</t>
  </si>
  <si>
    <t>1940 W NORTH TEMPLE LRT NC</t>
  </si>
  <si>
    <t>5600 W. OLD BINGHAM HWY LRT NC</t>
  </si>
  <si>
    <t>OREM CENTRAL CRT NC</t>
  </si>
  <si>
    <t>NORTH TEMPLE BRIDGE/GUADALUPE CRT NC</t>
  </si>
  <si>
    <t>JORDAN VALLEY _x000D_
 LRT NC</t>
  </si>
  <si>
    <t>KIMBALLS LANE LRT NC</t>
  </si>
  <si>
    <t>WOODS CROSS CRT NC</t>
  </si>
  <si>
    <t>DECKER LAKE LRT NC</t>
  </si>
  <si>
    <t>FARMINGTON CRT NC</t>
  </si>
  <si>
    <t>FASHION PLACE WEST _x000D_
 LRT NC</t>
  </si>
  <si>
    <t>JACKSON/EUCLID LRT NC</t>
  </si>
  <si>
    <t>MILLCREEK LRT NC</t>
  </si>
  <si>
    <t>BALLPARK LRT NC</t>
  </si>
  <si>
    <t>HISTORIC SANDY _x000D_
 LRT NC</t>
  </si>
  <si>
    <t>LAYTON CRT NC</t>
  </si>
  <si>
    <t>MIDVALE CENTER LRT NC</t>
  </si>
  <si>
    <t>PROVO CENTRAL CRT NC</t>
  </si>
  <si>
    <t>ROY CRT NC</t>
  </si>
  <si>
    <t>900 SOUTH LRT NC</t>
  </si>
  <si>
    <t>DRAPER TOWN CENTER LRT NC</t>
  </si>
  <si>
    <t>RIVER TRAIL LRT NC</t>
  </si>
  <si>
    <t>WEST JORDAN CITY CENTER LRT NC</t>
  </si>
  <si>
    <t>CENTRAL POINTE LRT NC</t>
  </si>
  <si>
    <t>MEADOWBROOK LRT NC</t>
  </si>
  <si>
    <t>MIDVALE FORT UNION LRT NC</t>
  </si>
  <si>
    <t>REDWOOD JUNCTION LRT NC</t>
  </si>
  <si>
    <t>SANDY EXPO LRT NC</t>
  </si>
  <si>
    <t>SUGAR FACTORY RD LRT NC</t>
  </si>
  <si>
    <t>DRAPER CRT NC</t>
  </si>
  <si>
    <t>TROLLEY LRT NC</t>
  </si>
  <si>
    <t>SANDY CIVIC CENTER LRT NC</t>
  </si>
  <si>
    <t>4800 W. OLD BINGHAM HWY _x000D_
 LRT NC</t>
  </si>
  <si>
    <t>BINGHAM JUNCTION LRT NC</t>
  </si>
  <si>
    <t>CRESCENT VIEW LRT NC</t>
  </si>
  <si>
    <t>LEHI CRT NC</t>
  </si>
  <si>
    <t>AIRPORT LRT NC</t>
  </si>
  <si>
    <t>STADIUM LRT NC</t>
  </si>
  <si>
    <t>UNIVERSITY SOUTH CAMPUS LRT NC</t>
  </si>
  <si>
    <t>WEST VALLEY CENTRAL LRT NC</t>
  </si>
  <si>
    <t>Scenario 1</t>
  </si>
  <si>
    <t>Scenario 2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</si>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</sst>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3" fontId="0" fillId="34" borderId="10" xfId="0" applyNumberFormat="1" applyFont="1" applyFill="1" applyBorder="1"/>
    <xf numFmtId="3" fontId="0" fillId="0" borderId="10" xfId="0" applyNumberFormat="1" applyFont="1" applyBorder="1"/>
    <xf numFmtId="3" fontId="0" fillId="34" borderId="11" xfId="0" applyNumberFormat="1" applyFont="1" applyFill="1" applyBorder="1"/>
    <xf numFmtId="3" fontId="0" fillId="0" borderId="11" xfId="0" applyNumberFormat="1" applyFont="1" applyBorder="1"/>
    <xf numFmtId="3" fontId="0" fillId="34" borderId="12" xfId="0" applyNumberFormat="1" applyFont="1" applyFill="1" applyBorder="1"/>
    <xf numFmtId="3" fontId="0" fillId="0" borderId="12" xfId="0" applyNumberFormat="1" applyFont="1" applyBorder="1"/>
    <xf numFmtId="3" fontId="0" fillId="34" borderId="14" xfId="0" applyNumberFormat="1" applyFont="1" applyFill="1" applyBorder="1"/>
    <xf numFmtId="3" fontId="0" fillId="0" borderId="14" xfId="0" applyNumberFormat="1" applyFont="1" applyBorder="1"/>
    <xf numFmtId="0" fontId="0" fillId="34" borderId="11" xfId="0" applyFont="1" applyFill="1" applyBorder="1"/>
    <xf numFmtId="0" fontId="0" fillId="0" borderId="11" xfId="0" applyFont="1" applyBorder="1"/>
    <xf numFmtId="0" fontId="16" fillId="35" borderId="21" xfId="0" applyFont="1" applyFill="1" applyBorder="1"/>
    <xf numFmtId="3" fontId="16" fillId="35" borderId="22" xfId="0" applyNumberFormat="1" applyFont="1" applyFill="1" applyBorder="1"/>
    <xf numFmtId="3" fontId="16" fillId="35" borderId="21" xfId="0" applyNumberFormat="1" applyFont="1" applyFill="1" applyBorder="1"/>
    <xf numFmtId="3" fontId="16" fillId="35" borderId="23" xfId="0" applyNumberFormat="1" applyFont="1" applyFill="1" applyBorder="1"/>
    <xf numFmtId="3" fontId="16" fillId="35" borderId="24" xfId="0" applyNumberFormat="1" applyFont="1" applyFill="1" applyBorder="1"/>
    <xf numFmtId="0" fontId="18" fillId="33" borderId="11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3" fontId="0" fillId="34" borderId="12" xfId="0" applyNumberFormat="1" applyFill="1" applyBorder="1"/>
    <xf numFmtId="3" fontId="0" fillId="34" borderId="10" xfId="0" applyNumberFormat="1" applyFill="1" applyBorder="1"/>
    <xf numFmtId="3" fontId="0" fillId="34" borderId="11" xfId="0" applyNumberFormat="1" applyFill="1" applyBorder="1"/>
    <xf numFmtId="3" fontId="0" fillId="34" borderId="14" xfId="0" applyNumberFormat="1" applyFill="1" applyBorder="1"/>
    <xf numFmtId="0" fontId="0" fillId="34" borderId="11" xfId="0" applyFill="1" applyBorder="1"/>
    <xf numFmtId="3" fontId="0" fillId="0" borderId="12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14" xfId="0" applyNumberFormat="1" applyBorder="1"/>
    <xf numFmtId="0" fontId="0" fillId="0" borderId="11" xfId="0" applyBorder="1"/>
    <xf numFmtId="0" fontId="18" fillId="33" borderId="16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3" borderId="20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/>
    </xf>
    <xf numFmtId="0" fontId="18" fillId="33" borderId="18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5"/>
  <sheetViews>
    <sheetView showGridLines="0" tabSelected="1" zoomScale="150" zoomScaleNormal="150" workbookViewId="0">
      <selection activeCell="A4" sqref="A4"/>
    </sheetView>
  </sheetViews>
  <sheetFormatPr defaultRowHeight="15" x14ac:dyDescent="0.25"/>
  <cols>
    <col min="2" max="2" width="30.5703125" customWidth="1"/>
    <col min="3" max="3" width="8" customWidth="1"/>
    <col min="4" max="12" width="11.7109375" customWidth="1"/>
  </cols>
  <sheetData>
    <row r="2" spans="2:12" ht="15.75" x14ac:dyDescent="0.25">
      <c r="B2" s="31" t="s">
        <v>111</v>
      </c>
      <c r="C2" s="29" t="s">
        <v>0</v>
      </c>
      <c r="D2" s="33" t="s">
        <v>4</v>
      </c>
      <c r="E2" s="34"/>
      <c r="F2" s="35"/>
      <c r="G2" s="33" t="s">
        <v>2</v>
      </c>
      <c r="H2" s="34"/>
      <c r="I2" s="34"/>
      <c r="J2" s="33" t="s">
        <v>6</v>
      </c>
      <c r="K2" s="34"/>
      <c r="L2" s="35"/>
    </row>
    <row r="3" spans="2:12" ht="15.75" x14ac:dyDescent="0.25">
      <c r="B3" s="32"/>
      <c r="C3" s="30"/>
      <c r="D3" s="16" t="s">
        <v>159</v>
      </c>
      <c r="E3" s="17" t="s">
        <v>160</v>
      </c>
      <c r="F3" s="18" t="s">
        <v>161</v>
      </c>
      <c r="G3" s="16" t="s">
        <v>159</v>
      </c>
      <c r="H3" s="17" t="s">
        <v>160</v>
      </c>
      <c r="I3" s="18" t="s">
        <v>161</v>
      </c>
      <c r="J3" s="16" t="s">
        <v>159</v>
      </c>
      <c r="K3" s="17" t="s">
        <v>160</v>
      </c>
      <c r="L3" s="18" t="s">
        <v>161</v>
      </c>
    </row>
    <row r="4" spans="2:12" x14ac:dyDescent="0.25">
      <c r="B4" s="9" t="s">
        <v>39</v>
      </c>
      <c r="C4" s="7">
        <v>933.469520346639</v>
      </c>
      <c r="D4" s="3">
        <f>VLOOKUP($B4,'Formatted - Scenario1'!$B$4:$L$154,4)</f>
        <v>170600</v>
      </c>
      <c r="E4" s="1">
        <v>402200</v>
      </c>
      <c r="F4" s="5">
        <f>E4-D4</f>
        <v>231600</v>
      </c>
      <c r="G4" s="3">
        <f>VLOOKUP($B4,'Formatted - Scenario1'!$B$4:$L$154,7)</f>
        <v>41000</v>
      </c>
      <c r="H4" s="1">
        <v>68700</v>
      </c>
      <c r="I4" s="5">
        <f>H4-G4</f>
        <v>27700</v>
      </c>
      <c r="J4" s="3">
        <f>VLOOKUP($B4,'Formatted - Scenario1'!$B$4:$L$154,10)</f>
        <v>227</v>
      </c>
      <c r="K4" s="1">
        <v>505</v>
      </c>
      <c r="L4" s="5">
        <f>K4-J4</f>
        <v>278</v>
      </c>
    </row>
    <row r="5" spans="2:12" x14ac:dyDescent="0.25">
      <c r="B5" s="10" t="s">
        <v>89</v>
      </c>
      <c r="C5" s="8">
        <v>216.967153513938</v>
      </c>
      <c r="D5" s="4">
        <f>VLOOKUP($B5,'Formatted - Scenario1'!$B$4:$L$154,4)</f>
        <v>11500</v>
      </c>
      <c r="E5" s="2">
        <v>34700</v>
      </c>
      <c r="F5" s="6">
        <f>E5-D5</f>
        <v>23200</v>
      </c>
      <c r="G5" s="4">
        <f>VLOOKUP($B5,'Formatted - Scenario1'!$B$4:$L$154,7)</f>
        <v>4800</v>
      </c>
      <c r="H5" s="2">
        <v>9100</v>
      </c>
      <c r="I5" s="2">
        <f>H5-G5</f>
        <v>4300</v>
      </c>
      <c r="J5" s="4">
        <f>VLOOKUP($B5,'Formatted - Scenario1'!$B$4:$L$154,10)</f>
        <v>75</v>
      </c>
      <c r="K5" s="2">
        <v>202</v>
      </c>
      <c r="L5" s="6">
        <f>K5-J5</f>
        <v>127</v>
      </c>
    </row>
    <row r="6" spans="2:12" x14ac:dyDescent="0.25">
      <c r="B6" s="9" t="s">
        <v>22</v>
      </c>
      <c r="C6" s="7">
        <v>577.43037372527101</v>
      </c>
      <c r="D6" s="3">
        <f>VLOOKUP($B6,'Formatted - Scenario1'!$B$4:$L$154,4)</f>
        <v>20700</v>
      </c>
      <c r="E6" s="1">
        <v>71700</v>
      </c>
      <c r="F6" s="5">
        <f>E6-D6</f>
        <v>51000</v>
      </c>
      <c r="G6" s="3">
        <f>VLOOKUP($B6,'Formatted - Scenario1'!$B$4:$L$154,7)</f>
        <v>4600</v>
      </c>
      <c r="H6" s="1">
        <v>18900</v>
      </c>
      <c r="I6" s="5">
        <f>H6-G6</f>
        <v>14300</v>
      </c>
      <c r="J6" s="3">
        <f>VLOOKUP($B6,'Formatted - Scenario1'!$B$4:$L$154,10)</f>
        <v>44</v>
      </c>
      <c r="K6" s="1">
        <v>157</v>
      </c>
      <c r="L6" s="5">
        <f>K6-J6</f>
        <v>113</v>
      </c>
    </row>
    <row r="7" spans="2:12" x14ac:dyDescent="0.25">
      <c r="B7" s="10" t="s">
        <v>33</v>
      </c>
      <c r="C7" s="8">
        <v>260.394231304941</v>
      </c>
      <c r="D7" s="4">
        <f>VLOOKUP($B7,'Formatted - Scenario1'!$B$4:$L$154,4)</f>
        <v>9600</v>
      </c>
      <c r="E7" s="2">
        <v>32900</v>
      </c>
      <c r="F7" s="6">
        <f>E7-D7</f>
        <v>23300</v>
      </c>
      <c r="G7" s="4">
        <f>VLOOKUP($B7,'Formatted - Scenario1'!$B$4:$L$154,7)</f>
        <v>2600</v>
      </c>
      <c r="H7" s="2">
        <v>8500</v>
      </c>
      <c r="I7" s="2">
        <f>H7-G7</f>
        <v>5900</v>
      </c>
      <c r="J7" s="4">
        <f>VLOOKUP($B7,'Formatted - Scenario1'!$B$4:$L$154,10)</f>
        <v>47</v>
      </c>
      <c r="K7" s="2">
        <v>159</v>
      </c>
      <c r="L7" s="6">
        <f>K7-J7</f>
        <v>112</v>
      </c>
    </row>
    <row r="8" spans="2:12" x14ac:dyDescent="0.25">
      <c r="B8" s="9" t="s">
        <v>38</v>
      </c>
      <c r="C8" s="7">
        <v>316.212062185295</v>
      </c>
      <c r="D8" s="3">
        <f>VLOOKUP($B8,'Formatted - Scenario1'!$B$4:$L$154,4)</f>
        <v>19200</v>
      </c>
      <c r="E8" s="1">
        <v>43800</v>
      </c>
      <c r="F8" s="5">
        <f>E8-D8</f>
        <v>24600</v>
      </c>
      <c r="G8" s="3">
        <f>VLOOKUP($B8,'Formatted - Scenario1'!$B$4:$L$154,7)</f>
        <v>7800</v>
      </c>
      <c r="H8" s="1">
        <v>12800</v>
      </c>
      <c r="I8" s="5">
        <f>H8-G8</f>
        <v>5000</v>
      </c>
      <c r="J8" s="3">
        <f>VLOOKUP($B8,'Formatted - Scenario1'!$B$4:$L$154,10)</f>
        <v>85</v>
      </c>
      <c r="K8" s="1">
        <v>179</v>
      </c>
      <c r="L8" s="5">
        <f>K8-J8</f>
        <v>94</v>
      </c>
    </row>
    <row r="9" spans="2:12" x14ac:dyDescent="0.25">
      <c r="B9" s="10" t="s">
        <v>74</v>
      </c>
      <c r="C9" s="8">
        <v>330.36080234194799</v>
      </c>
      <c r="D9" s="4">
        <f>VLOOKUP($B9,'Formatted - Scenario1'!$B$4:$L$154,4)</f>
        <v>12700</v>
      </c>
      <c r="E9" s="2">
        <v>39700</v>
      </c>
      <c r="F9" s="6">
        <f>E9-D9</f>
        <v>27000</v>
      </c>
      <c r="G9" s="4">
        <f>VLOOKUP($B9,'Formatted - Scenario1'!$B$4:$L$154,7)</f>
        <v>6700</v>
      </c>
      <c r="H9" s="2">
        <v>10600</v>
      </c>
      <c r="I9" s="2">
        <f>H9-G9</f>
        <v>3900</v>
      </c>
      <c r="J9" s="4">
        <f>VLOOKUP($B9,'Formatted - Scenario1'!$B$4:$L$154,10)</f>
        <v>59</v>
      </c>
      <c r="K9" s="2">
        <v>152</v>
      </c>
      <c r="L9" s="6">
        <f>K9-J9</f>
        <v>93</v>
      </c>
    </row>
    <row r="10" spans="2:12" x14ac:dyDescent="0.25">
      <c r="B10" s="9" t="s">
        <v>25</v>
      </c>
      <c r="C10" s="7">
        <v>1406.49380087586</v>
      </c>
      <c r="D10" s="3">
        <f>VLOOKUP($B10,'Formatted - Scenario1'!$B$4:$L$154,4)</f>
        <v>60900</v>
      </c>
      <c r="E10" s="1">
        <v>164100</v>
      </c>
      <c r="F10" s="5">
        <f>E10-D10</f>
        <v>103200</v>
      </c>
      <c r="G10" s="3">
        <f>VLOOKUP($B10,'Formatted - Scenario1'!$B$4:$L$154,7)</f>
        <v>20500</v>
      </c>
      <c r="H10" s="1">
        <v>39100</v>
      </c>
      <c r="I10" s="5">
        <f>H10-G10</f>
        <v>18600</v>
      </c>
      <c r="J10" s="3">
        <f>VLOOKUP($B10,'Formatted - Scenario1'!$B$4:$L$154,10)</f>
        <v>58</v>
      </c>
      <c r="K10" s="1">
        <v>145</v>
      </c>
      <c r="L10" s="5">
        <f>K10-J10</f>
        <v>87</v>
      </c>
    </row>
    <row r="11" spans="2:12" x14ac:dyDescent="0.25">
      <c r="B11" s="10" t="s">
        <v>97</v>
      </c>
      <c r="C11" s="8">
        <v>1391.8515591001401</v>
      </c>
      <c r="D11" s="4">
        <f>VLOOKUP($B11,'Formatted - Scenario1'!$B$4:$L$154,4)</f>
        <v>55800</v>
      </c>
      <c r="E11" s="2">
        <v>150900</v>
      </c>
      <c r="F11" s="6">
        <f>E11-D11</f>
        <v>95100</v>
      </c>
      <c r="G11" s="4">
        <f>VLOOKUP($B11,'Formatted - Scenario1'!$B$4:$L$154,7)</f>
        <v>19900</v>
      </c>
      <c r="H11" s="2">
        <v>39500</v>
      </c>
      <c r="I11" s="2">
        <f>H11-G11</f>
        <v>19600</v>
      </c>
      <c r="J11" s="4">
        <f>VLOOKUP($B11,'Formatted - Scenario1'!$B$4:$L$154,10)</f>
        <v>54</v>
      </c>
      <c r="K11" s="2">
        <v>137</v>
      </c>
      <c r="L11" s="6">
        <f>K11-J11</f>
        <v>83</v>
      </c>
    </row>
    <row r="12" spans="2:12" x14ac:dyDescent="0.25">
      <c r="B12" s="9" t="s">
        <v>47</v>
      </c>
      <c r="C12" s="7">
        <v>124.54350029075</v>
      </c>
      <c r="D12" s="3">
        <f>VLOOKUP($B12,'Formatted - Scenario1'!$B$4:$L$154,4)</f>
        <v>7000</v>
      </c>
      <c r="E12" s="1">
        <v>15800</v>
      </c>
      <c r="F12" s="5">
        <f>E12-D12</f>
        <v>8800</v>
      </c>
      <c r="G12" s="3">
        <f>VLOOKUP($B12,'Formatted - Scenario1'!$B$4:$L$154,7)</f>
        <v>2800</v>
      </c>
      <c r="H12" s="1">
        <v>4000</v>
      </c>
      <c r="I12" s="5">
        <f>H12-G12</f>
        <v>1200</v>
      </c>
      <c r="J12" s="3">
        <f>VLOOKUP($B12,'Formatted - Scenario1'!$B$4:$L$154,10)</f>
        <v>79</v>
      </c>
      <c r="K12" s="1">
        <v>159</v>
      </c>
      <c r="L12" s="5">
        <f>K12-J12</f>
        <v>80</v>
      </c>
    </row>
    <row r="13" spans="2:12" x14ac:dyDescent="0.25">
      <c r="B13" s="10" t="s">
        <v>64</v>
      </c>
      <c r="C13" s="8">
        <v>496.188406426987</v>
      </c>
      <c r="D13" s="4">
        <f>VLOOKUP($B13,'Formatted - Scenario1'!$B$4:$L$154,4)</f>
        <v>30100</v>
      </c>
      <c r="E13" s="2">
        <v>61800</v>
      </c>
      <c r="F13" s="6">
        <f>E13-D13</f>
        <v>31700</v>
      </c>
      <c r="G13" s="4">
        <f>VLOOKUP($B13,'Formatted - Scenario1'!$B$4:$L$154,7)</f>
        <v>8000</v>
      </c>
      <c r="H13" s="2">
        <v>13500</v>
      </c>
      <c r="I13" s="2">
        <f>H13-G13</f>
        <v>5500</v>
      </c>
      <c r="J13" s="4">
        <f>VLOOKUP($B13,'Formatted - Scenario1'!$B$4:$L$154,10)</f>
        <v>77</v>
      </c>
      <c r="K13" s="2">
        <v>152</v>
      </c>
      <c r="L13" s="6">
        <f>K13-J13</f>
        <v>75</v>
      </c>
    </row>
    <row r="14" spans="2:12" x14ac:dyDescent="0.25">
      <c r="B14" s="9" t="s">
        <v>72</v>
      </c>
      <c r="C14" s="7">
        <v>1307.23784973538</v>
      </c>
      <c r="D14" s="3">
        <f>VLOOKUP($B14,'Formatted - Scenario1'!$B$4:$L$154,4)</f>
        <v>35700</v>
      </c>
      <c r="E14" s="1">
        <v>112300</v>
      </c>
      <c r="F14" s="5">
        <f>E14-D14</f>
        <v>76600</v>
      </c>
      <c r="G14" s="3">
        <f>VLOOKUP($B14,'Formatted - Scenario1'!$B$4:$L$154,7)</f>
        <v>13700</v>
      </c>
      <c r="H14" s="1">
        <v>28800</v>
      </c>
      <c r="I14" s="5">
        <f>H14-G14</f>
        <v>15100</v>
      </c>
      <c r="J14" s="3">
        <f>VLOOKUP($B14,'Formatted - Scenario1'!$B$4:$L$154,10)</f>
        <v>38</v>
      </c>
      <c r="K14" s="1">
        <v>108</v>
      </c>
      <c r="L14" s="5">
        <f>K14-J14</f>
        <v>70</v>
      </c>
    </row>
    <row r="15" spans="2:12" x14ac:dyDescent="0.25">
      <c r="B15" s="10" t="s">
        <v>26</v>
      </c>
      <c r="C15" s="8">
        <v>700.20815985119896</v>
      </c>
      <c r="D15" s="4">
        <f>VLOOKUP($B15,'Formatted - Scenario1'!$B$4:$L$154,4)</f>
        <v>34400</v>
      </c>
      <c r="E15" s="2">
        <v>71600</v>
      </c>
      <c r="F15" s="6">
        <f>E15-D15</f>
        <v>37200</v>
      </c>
      <c r="G15" s="4">
        <f>VLOOKUP($B15,'Formatted - Scenario1'!$B$4:$L$154,7)</f>
        <v>13600</v>
      </c>
      <c r="H15" s="2">
        <v>18500</v>
      </c>
      <c r="I15" s="2">
        <f>H15-G15</f>
        <v>4900</v>
      </c>
      <c r="J15" s="4">
        <f>VLOOKUP($B15,'Formatted - Scenario1'!$B$4:$L$154,10)</f>
        <v>68</v>
      </c>
      <c r="K15" s="2">
        <v>129</v>
      </c>
      <c r="L15" s="6">
        <f>K15-J15</f>
        <v>61</v>
      </c>
    </row>
    <row r="16" spans="2:12" x14ac:dyDescent="0.25">
      <c r="B16" s="9" t="s">
        <v>34</v>
      </c>
      <c r="C16" s="7">
        <v>825.74286737377497</v>
      </c>
      <c r="D16" s="3">
        <f>VLOOKUP($B16,'Formatted - Scenario1'!$B$4:$L$154,4)</f>
        <v>32700</v>
      </c>
      <c r="E16" s="1">
        <v>76200</v>
      </c>
      <c r="F16" s="5">
        <f>E16-D16</f>
        <v>43500</v>
      </c>
      <c r="G16" s="3">
        <f>VLOOKUP($B16,'Formatted - Scenario1'!$B$4:$L$154,7)</f>
        <v>15600</v>
      </c>
      <c r="H16" s="1">
        <v>18900</v>
      </c>
      <c r="I16" s="5">
        <f>H16-G16</f>
        <v>3300</v>
      </c>
      <c r="J16" s="3">
        <f>VLOOKUP($B16,'Formatted - Scenario1'!$B$4:$L$154,10)</f>
        <v>58</v>
      </c>
      <c r="K16" s="1">
        <v>115</v>
      </c>
      <c r="L16" s="5">
        <f>K16-J16</f>
        <v>57</v>
      </c>
    </row>
    <row r="17" spans="2:12" x14ac:dyDescent="0.25">
      <c r="B17" s="10" t="s">
        <v>55</v>
      </c>
      <c r="C17" s="8">
        <v>1890.31308806021</v>
      </c>
      <c r="D17" s="4">
        <f>VLOOKUP($B17,'Formatted - Scenario1'!$B$4:$L$154,4)</f>
        <v>50100</v>
      </c>
      <c r="E17" s="2">
        <v>135300</v>
      </c>
      <c r="F17" s="6">
        <f>E17-D17</f>
        <v>85200</v>
      </c>
      <c r="G17" s="4">
        <f>VLOOKUP($B17,'Formatted - Scenario1'!$B$4:$L$154,7)</f>
        <v>17500</v>
      </c>
      <c r="H17" s="2">
        <v>32900</v>
      </c>
      <c r="I17" s="2">
        <f>H17-G17</f>
        <v>15400</v>
      </c>
      <c r="J17" s="4">
        <f>VLOOKUP($B17,'Formatted - Scenario1'!$B$4:$L$154,10)</f>
        <v>36</v>
      </c>
      <c r="K17" s="2">
        <v>89</v>
      </c>
      <c r="L17" s="6">
        <f>K17-J17</f>
        <v>53</v>
      </c>
    </row>
    <row r="18" spans="2:12" x14ac:dyDescent="0.25">
      <c r="B18" s="9" t="s">
        <v>158</v>
      </c>
      <c r="C18" s="7">
        <v>2.7386570445659402</v>
      </c>
      <c r="D18" s="3">
        <f>VLOOKUP($B18,'Formatted - Scenario1'!$B$4:$L$154,4)</f>
        <v>0</v>
      </c>
      <c r="E18" s="1">
        <v>100</v>
      </c>
      <c r="F18" s="5">
        <f>E18-D18</f>
        <v>100</v>
      </c>
      <c r="G18" s="3">
        <f>VLOOKUP($B18,'Formatted - Scenario1'!$B$4:$L$154,7)</f>
        <v>0</v>
      </c>
      <c r="H18" s="1">
        <v>100</v>
      </c>
      <c r="I18" s="5">
        <f>H18-G18</f>
        <v>100</v>
      </c>
      <c r="J18" s="3">
        <f>VLOOKUP($B18,'Formatted - Scenario1'!$B$4:$L$154,10)</f>
        <v>4</v>
      </c>
      <c r="K18" s="1">
        <v>51</v>
      </c>
      <c r="L18" s="5">
        <f>K18-J18</f>
        <v>47</v>
      </c>
    </row>
    <row r="19" spans="2:12" x14ac:dyDescent="0.25">
      <c r="B19" s="10" t="s">
        <v>30</v>
      </c>
      <c r="C19" s="8">
        <v>23.086442578497</v>
      </c>
      <c r="D19" s="4">
        <f>VLOOKUP($B19,'Formatted - Scenario1'!$B$4:$L$154,4)</f>
        <v>0</v>
      </c>
      <c r="E19" s="2">
        <v>700</v>
      </c>
      <c r="F19" s="6">
        <f>E19-D19</f>
        <v>700</v>
      </c>
      <c r="G19" s="4">
        <f>VLOOKUP($B19,'Formatted - Scenario1'!$B$4:$L$154,7)</f>
        <v>100</v>
      </c>
      <c r="H19" s="2">
        <v>400</v>
      </c>
      <c r="I19" s="2">
        <f>H19-G19</f>
        <v>300</v>
      </c>
      <c r="J19" s="4">
        <f>VLOOKUP($B19,'Formatted - Scenario1'!$B$4:$L$154,10)</f>
        <v>5</v>
      </c>
      <c r="K19" s="2">
        <v>50</v>
      </c>
      <c r="L19" s="6">
        <f>K19-J19</f>
        <v>45</v>
      </c>
    </row>
    <row r="20" spans="2:12" x14ac:dyDescent="0.25">
      <c r="B20" s="9" t="s">
        <v>59</v>
      </c>
      <c r="C20" s="7">
        <v>197.00882046739301</v>
      </c>
      <c r="D20" s="3">
        <f>VLOOKUP($B20,'Formatted - Scenario1'!$B$4:$L$154,4)</f>
        <v>8500</v>
      </c>
      <c r="E20" s="1">
        <v>13500</v>
      </c>
      <c r="F20" s="5">
        <f>E20-D20</f>
        <v>5000</v>
      </c>
      <c r="G20" s="3">
        <f>VLOOKUP($B20,'Formatted - Scenario1'!$B$4:$L$154,7)</f>
        <v>3500</v>
      </c>
      <c r="H20" s="1">
        <v>6000</v>
      </c>
      <c r="I20" s="5">
        <f>H20-G20</f>
        <v>2500</v>
      </c>
      <c r="J20" s="3">
        <f>VLOOKUP($B20,'Formatted - Scenario1'!$B$4:$L$154,10)</f>
        <v>61</v>
      </c>
      <c r="K20" s="1">
        <v>99</v>
      </c>
      <c r="L20" s="5">
        <f>K20-J20</f>
        <v>38</v>
      </c>
    </row>
    <row r="21" spans="2:12" x14ac:dyDescent="0.25">
      <c r="B21" s="10" t="s">
        <v>108</v>
      </c>
      <c r="C21" s="8">
        <v>56.771371363901501</v>
      </c>
      <c r="D21" s="4">
        <f>VLOOKUP($B21,'Formatted - Scenario1'!$B$4:$L$154,4)</f>
        <v>1100</v>
      </c>
      <c r="E21" s="2">
        <v>2800</v>
      </c>
      <c r="F21" s="6">
        <f>E21-D21</f>
        <v>1700</v>
      </c>
      <c r="G21" s="4">
        <f>VLOOKUP($B21,'Formatted - Scenario1'!$B$4:$L$154,7)</f>
        <v>700</v>
      </c>
      <c r="H21" s="2">
        <v>1200</v>
      </c>
      <c r="I21" s="2">
        <f>H21-G21</f>
        <v>500</v>
      </c>
      <c r="J21" s="4">
        <f>VLOOKUP($B21,'Formatted - Scenario1'!$B$4:$L$154,10)</f>
        <v>32</v>
      </c>
      <c r="K21" s="2">
        <v>70</v>
      </c>
      <c r="L21" s="6">
        <f>K21-J21</f>
        <v>38</v>
      </c>
    </row>
    <row r="22" spans="2:12" x14ac:dyDescent="0.25">
      <c r="B22" s="9" t="s">
        <v>76</v>
      </c>
      <c r="C22" s="7">
        <v>125.58237485286701</v>
      </c>
      <c r="D22" s="3">
        <f>VLOOKUP($B22,'Formatted - Scenario1'!$B$4:$L$154,4)</f>
        <v>2800</v>
      </c>
      <c r="E22" s="1">
        <v>6300</v>
      </c>
      <c r="F22" s="5">
        <f>E22-D22</f>
        <v>3500</v>
      </c>
      <c r="G22" s="3">
        <f>VLOOKUP($B22,'Formatted - Scenario1'!$B$4:$L$154,7)</f>
        <v>2000</v>
      </c>
      <c r="H22" s="1">
        <v>2900</v>
      </c>
      <c r="I22" s="5">
        <f>H22-G22</f>
        <v>900</v>
      </c>
      <c r="J22" s="3">
        <f>VLOOKUP($B22,'Formatted - Scenario1'!$B$4:$L$154,10)</f>
        <v>38</v>
      </c>
      <c r="K22" s="1">
        <v>73</v>
      </c>
      <c r="L22" s="5">
        <f>K22-J22</f>
        <v>35</v>
      </c>
    </row>
    <row r="23" spans="2:12" x14ac:dyDescent="0.25">
      <c r="B23" s="10" t="s">
        <v>148</v>
      </c>
      <c r="C23" s="8">
        <v>68.478376805279595</v>
      </c>
      <c r="D23" s="4">
        <f>VLOOKUP($B23,'Formatted - Scenario1'!$B$4:$L$154,4)</f>
        <v>200</v>
      </c>
      <c r="E23" s="2">
        <v>1600</v>
      </c>
      <c r="F23" s="6">
        <f>E23-D23</f>
        <v>1400</v>
      </c>
      <c r="G23" s="4">
        <f>VLOOKUP($B23,'Formatted - Scenario1'!$B$4:$L$154,7)</f>
        <v>300</v>
      </c>
      <c r="H23" s="2">
        <v>1200</v>
      </c>
      <c r="I23" s="2">
        <f>H23-G23</f>
        <v>900</v>
      </c>
      <c r="J23" s="4">
        <f>VLOOKUP($B23,'Formatted - Scenario1'!$B$4:$L$154,10)</f>
        <v>7</v>
      </c>
      <c r="K23" s="2">
        <v>41</v>
      </c>
      <c r="L23" s="6">
        <f>K23-J23</f>
        <v>34</v>
      </c>
    </row>
    <row r="24" spans="2:12" x14ac:dyDescent="0.25">
      <c r="B24" s="9" t="s">
        <v>11</v>
      </c>
      <c r="C24" s="7">
        <v>148.11595587360699</v>
      </c>
      <c r="D24" s="3">
        <f>VLOOKUP($B24,'Formatted - Scenario1'!$B$4:$L$154,4)</f>
        <v>700</v>
      </c>
      <c r="E24" s="1">
        <v>4100</v>
      </c>
      <c r="F24" s="5">
        <f>E24-D24</f>
        <v>3400</v>
      </c>
      <c r="G24" s="3">
        <f>VLOOKUP($B24,'Formatted - Scenario1'!$B$4:$L$154,7)</f>
        <v>900</v>
      </c>
      <c r="H24" s="1">
        <v>2300</v>
      </c>
      <c r="I24" s="5">
        <f>H24-G24</f>
        <v>1400</v>
      </c>
      <c r="J24" s="3">
        <f>VLOOKUP($B24,'Formatted - Scenario1'!$B$4:$L$154,10)</f>
        <v>10</v>
      </c>
      <c r="K24" s="1">
        <v>43</v>
      </c>
      <c r="L24" s="5">
        <f>K24-J24</f>
        <v>33</v>
      </c>
    </row>
    <row r="25" spans="2:12" x14ac:dyDescent="0.25">
      <c r="B25" s="10" t="s">
        <v>95</v>
      </c>
      <c r="C25" s="8">
        <v>164.162641224277</v>
      </c>
      <c r="D25" s="4">
        <f>VLOOKUP($B25,'Formatted - Scenario1'!$B$4:$L$154,4)</f>
        <v>7900</v>
      </c>
      <c r="E25" s="2">
        <v>10600</v>
      </c>
      <c r="F25" s="6">
        <f>E25-D25</f>
        <v>2700</v>
      </c>
      <c r="G25" s="4">
        <f>VLOOKUP($B25,'Formatted - Scenario1'!$B$4:$L$154,7)</f>
        <v>2200</v>
      </c>
      <c r="H25" s="2">
        <v>4400</v>
      </c>
      <c r="I25" s="2">
        <f>H25-G25</f>
        <v>2200</v>
      </c>
      <c r="J25" s="4">
        <f>VLOOKUP($B25,'Formatted - Scenario1'!$B$4:$L$154,10)</f>
        <v>61</v>
      </c>
      <c r="K25" s="2">
        <v>91</v>
      </c>
      <c r="L25" s="6">
        <f>K25-J25</f>
        <v>30</v>
      </c>
    </row>
    <row r="26" spans="2:12" x14ac:dyDescent="0.25">
      <c r="B26" s="9" t="s">
        <v>67</v>
      </c>
      <c r="C26" s="7">
        <v>299.04491646500099</v>
      </c>
      <c r="D26" s="3">
        <f>VLOOKUP($B26,'Formatted - Scenario1'!$B$4:$L$154,4)</f>
        <v>4600</v>
      </c>
      <c r="E26" s="1">
        <v>10200</v>
      </c>
      <c r="F26" s="5">
        <f>E26-D26</f>
        <v>5600</v>
      </c>
      <c r="G26" s="3">
        <f>VLOOKUP($B26,'Formatted - Scenario1'!$B$4:$L$154,7)</f>
        <v>2200</v>
      </c>
      <c r="H26" s="1">
        <v>5600</v>
      </c>
      <c r="I26" s="5">
        <f>H26-G26</f>
        <v>3400</v>
      </c>
      <c r="J26" s="3">
        <f>VLOOKUP($B26,'Formatted - Scenario1'!$B$4:$L$154,10)</f>
        <v>23</v>
      </c>
      <c r="K26" s="1">
        <v>53</v>
      </c>
      <c r="L26" s="5">
        <f>K26-J26</f>
        <v>30</v>
      </c>
    </row>
    <row r="27" spans="2:12" x14ac:dyDescent="0.25">
      <c r="B27" s="10" t="s">
        <v>88</v>
      </c>
      <c r="C27" s="8">
        <v>271.81388938152202</v>
      </c>
      <c r="D27" s="4">
        <f>VLOOKUP($B27,'Formatted - Scenario1'!$B$4:$L$154,4)</f>
        <v>3800</v>
      </c>
      <c r="E27" s="2">
        <v>8800</v>
      </c>
      <c r="F27" s="6">
        <f>E27-D27</f>
        <v>5000</v>
      </c>
      <c r="G27" s="4">
        <f>VLOOKUP($B27,'Formatted - Scenario1'!$B$4:$L$154,7)</f>
        <v>2000</v>
      </c>
      <c r="H27" s="2">
        <v>4800</v>
      </c>
      <c r="I27" s="2">
        <f>H27-G27</f>
        <v>2800</v>
      </c>
      <c r="J27" s="4">
        <f>VLOOKUP($B27,'Formatted - Scenario1'!$B$4:$L$154,10)</f>
        <v>21</v>
      </c>
      <c r="K27" s="2">
        <v>50</v>
      </c>
      <c r="L27" s="6">
        <f>K27-J27</f>
        <v>29</v>
      </c>
    </row>
    <row r="28" spans="2:12" x14ac:dyDescent="0.25">
      <c r="B28" s="9" t="s">
        <v>40</v>
      </c>
      <c r="C28" s="7">
        <v>95.884863479733795</v>
      </c>
      <c r="D28" s="3">
        <f>VLOOKUP($B28,'Formatted - Scenario1'!$B$4:$L$154,4)</f>
        <v>1000</v>
      </c>
      <c r="E28" s="1">
        <v>3100</v>
      </c>
      <c r="F28" s="5">
        <f>E28-D28</f>
        <v>2100</v>
      </c>
      <c r="G28" s="3">
        <f>VLOOKUP($B28,'Formatted - Scenario1'!$B$4:$L$154,7)</f>
        <v>1100</v>
      </c>
      <c r="H28" s="1">
        <v>1700</v>
      </c>
      <c r="I28" s="5">
        <f>H28-G28</f>
        <v>600</v>
      </c>
      <c r="J28" s="3">
        <f>VLOOKUP($B28,'Formatted - Scenario1'!$B$4:$L$154,10)</f>
        <v>22</v>
      </c>
      <c r="K28" s="1">
        <v>50</v>
      </c>
      <c r="L28" s="5">
        <f>K28-J28</f>
        <v>28</v>
      </c>
    </row>
    <row r="29" spans="2:12" x14ac:dyDescent="0.25">
      <c r="B29" s="10" t="s">
        <v>44</v>
      </c>
      <c r="C29" s="8">
        <v>380.71160928159298</v>
      </c>
      <c r="D29" s="4">
        <f>VLOOKUP($B29,'Formatted - Scenario1'!$B$4:$L$154,4)</f>
        <v>4300</v>
      </c>
      <c r="E29" s="2">
        <v>11500</v>
      </c>
      <c r="F29" s="6">
        <f>E29-D29</f>
        <v>7200</v>
      </c>
      <c r="G29" s="4">
        <f>VLOOKUP($B29,'Formatted - Scenario1'!$B$4:$L$154,7)</f>
        <v>2200</v>
      </c>
      <c r="H29" s="2">
        <v>5600</v>
      </c>
      <c r="I29" s="2">
        <f>H29-G29</f>
        <v>3400</v>
      </c>
      <c r="J29" s="4">
        <f>VLOOKUP($B29,'Formatted - Scenario1'!$B$4:$L$154,10)</f>
        <v>17</v>
      </c>
      <c r="K29" s="2">
        <v>45</v>
      </c>
      <c r="L29" s="6">
        <f>K29-J29</f>
        <v>28</v>
      </c>
    </row>
    <row r="30" spans="2:12" x14ac:dyDescent="0.25">
      <c r="B30" s="9" t="s">
        <v>75</v>
      </c>
      <c r="C30" s="7">
        <v>100.992624610916</v>
      </c>
      <c r="D30" s="3">
        <f>VLOOKUP($B30,'Formatted - Scenario1'!$B$4:$L$154,4)</f>
        <v>1100</v>
      </c>
      <c r="E30" s="1">
        <v>2900</v>
      </c>
      <c r="F30" s="5">
        <f>E30-D30</f>
        <v>1800</v>
      </c>
      <c r="G30" s="3">
        <f>VLOOKUP($B30,'Formatted - Scenario1'!$B$4:$L$154,7)</f>
        <v>600</v>
      </c>
      <c r="H30" s="1">
        <v>1600</v>
      </c>
      <c r="I30" s="5">
        <f>H30-G30</f>
        <v>1000</v>
      </c>
      <c r="J30" s="3">
        <f>VLOOKUP($B30,'Formatted - Scenario1'!$B$4:$L$154,10)</f>
        <v>17</v>
      </c>
      <c r="K30" s="1">
        <v>45</v>
      </c>
      <c r="L30" s="5">
        <f>K30-J30</f>
        <v>28</v>
      </c>
    </row>
    <row r="31" spans="2:12" x14ac:dyDescent="0.25">
      <c r="B31" s="10" t="s">
        <v>63</v>
      </c>
      <c r="C31" s="8">
        <v>39.194420614384498</v>
      </c>
      <c r="D31" s="4">
        <f>VLOOKUP($B31,'Formatted - Scenario1'!$B$4:$L$154,4)</f>
        <v>700</v>
      </c>
      <c r="E31" s="2">
        <v>1400</v>
      </c>
      <c r="F31" s="6">
        <f>E31-D31</f>
        <v>700</v>
      </c>
      <c r="G31" s="4">
        <f>VLOOKUP($B31,'Formatted - Scenario1'!$B$4:$L$154,7)</f>
        <v>300</v>
      </c>
      <c r="H31" s="2">
        <v>700</v>
      </c>
      <c r="I31" s="2">
        <f>H31-G31</f>
        <v>400</v>
      </c>
      <c r="J31" s="4">
        <f>VLOOKUP($B31,'Formatted - Scenario1'!$B$4:$L$154,10)</f>
        <v>27</v>
      </c>
      <c r="K31" s="2">
        <v>54</v>
      </c>
      <c r="L31" s="6">
        <f>K31-J31</f>
        <v>27</v>
      </c>
    </row>
    <row r="32" spans="2:12" x14ac:dyDescent="0.25">
      <c r="B32" s="9" t="s">
        <v>91</v>
      </c>
      <c r="C32" s="7">
        <v>491.65592965925202</v>
      </c>
      <c r="D32" s="3">
        <f>VLOOKUP($B32,'Formatted - Scenario1'!$B$4:$L$154,4)</f>
        <v>8500</v>
      </c>
      <c r="E32" s="1">
        <v>17800</v>
      </c>
      <c r="F32" s="5">
        <f>E32-D32</f>
        <v>9300</v>
      </c>
      <c r="G32" s="3">
        <f>VLOOKUP($B32,'Formatted - Scenario1'!$B$4:$L$154,7)</f>
        <v>4500</v>
      </c>
      <c r="H32" s="1">
        <v>8400</v>
      </c>
      <c r="I32" s="5">
        <f>H32-G32</f>
        <v>3900</v>
      </c>
      <c r="J32" s="3">
        <f>VLOOKUP($B32,'Formatted - Scenario1'!$B$4:$L$154,10)</f>
        <v>26</v>
      </c>
      <c r="K32" s="1">
        <v>53</v>
      </c>
      <c r="L32" s="5">
        <f>K32-J32</f>
        <v>27</v>
      </c>
    </row>
    <row r="33" spans="2:12" x14ac:dyDescent="0.25">
      <c r="B33" s="10" t="s">
        <v>73</v>
      </c>
      <c r="C33" s="8">
        <v>52.753586155478999</v>
      </c>
      <c r="D33" s="4">
        <f>VLOOKUP($B33,'Formatted - Scenario1'!$B$4:$L$154,4)</f>
        <v>700</v>
      </c>
      <c r="E33" s="2">
        <v>1700</v>
      </c>
      <c r="F33" s="6">
        <f>E33-D33</f>
        <v>1000</v>
      </c>
      <c r="G33" s="4">
        <f>VLOOKUP($B33,'Formatted - Scenario1'!$B$4:$L$154,7)</f>
        <v>500</v>
      </c>
      <c r="H33" s="2">
        <v>1000</v>
      </c>
      <c r="I33" s="2">
        <f>H33-G33</f>
        <v>500</v>
      </c>
      <c r="J33" s="4">
        <f>VLOOKUP($B33,'Formatted - Scenario1'!$B$4:$L$154,10)</f>
        <v>23</v>
      </c>
      <c r="K33" s="2">
        <v>50</v>
      </c>
      <c r="L33" s="6">
        <f>K33-J33</f>
        <v>27</v>
      </c>
    </row>
    <row r="34" spans="2:12" x14ac:dyDescent="0.25">
      <c r="B34" s="9" t="s">
        <v>86</v>
      </c>
      <c r="C34" s="7">
        <v>92.424345096758302</v>
      </c>
      <c r="D34" s="3">
        <f>VLOOKUP($B34,'Formatted - Scenario1'!$B$4:$L$154,4)</f>
        <v>1300</v>
      </c>
      <c r="E34" s="1">
        <v>3100</v>
      </c>
      <c r="F34" s="5">
        <f>E34-D34</f>
        <v>1800</v>
      </c>
      <c r="G34" s="3">
        <f>VLOOKUP($B34,'Formatted - Scenario1'!$B$4:$L$154,7)</f>
        <v>700</v>
      </c>
      <c r="H34" s="1">
        <v>1500</v>
      </c>
      <c r="I34" s="5">
        <f>H34-G34</f>
        <v>800</v>
      </c>
      <c r="J34" s="3">
        <f>VLOOKUP($B34,'Formatted - Scenario1'!$B$4:$L$154,10)</f>
        <v>22</v>
      </c>
      <c r="K34" s="1">
        <v>49</v>
      </c>
      <c r="L34" s="5">
        <f>K34-J34</f>
        <v>27</v>
      </c>
    </row>
    <row r="35" spans="2:12" x14ac:dyDescent="0.25">
      <c r="B35" s="10" t="s">
        <v>56</v>
      </c>
      <c r="C35" s="8">
        <v>53.453818442418303</v>
      </c>
      <c r="D35" s="4">
        <f>VLOOKUP($B35,'Formatted - Scenario1'!$B$4:$L$154,4)</f>
        <v>500</v>
      </c>
      <c r="E35" s="2">
        <v>1600</v>
      </c>
      <c r="F35" s="6">
        <f>E35-D35</f>
        <v>1100</v>
      </c>
      <c r="G35" s="4">
        <f>VLOOKUP($B35,'Formatted - Scenario1'!$B$4:$L$154,7)</f>
        <v>500</v>
      </c>
      <c r="H35" s="2">
        <v>900</v>
      </c>
      <c r="I35" s="2">
        <f>H35-G35</f>
        <v>400</v>
      </c>
      <c r="J35" s="4">
        <f>VLOOKUP($B35,'Formatted - Scenario1'!$B$4:$L$154,10)</f>
        <v>20</v>
      </c>
      <c r="K35" s="2">
        <v>47</v>
      </c>
      <c r="L35" s="6">
        <f>K35-J35</f>
        <v>27</v>
      </c>
    </row>
    <row r="36" spans="2:12" x14ac:dyDescent="0.25">
      <c r="B36" s="9" t="s">
        <v>9</v>
      </c>
      <c r="C36" s="7">
        <v>149.907469235696</v>
      </c>
      <c r="D36" s="3">
        <f>VLOOKUP($B36,'Formatted - Scenario1'!$B$4:$L$154,4)</f>
        <v>700</v>
      </c>
      <c r="E36" s="1">
        <v>3400</v>
      </c>
      <c r="F36" s="5">
        <f>E36-D36</f>
        <v>2700</v>
      </c>
      <c r="G36" s="3">
        <f>VLOOKUP($B36,'Formatted - Scenario1'!$B$4:$L$154,7)</f>
        <v>400</v>
      </c>
      <c r="H36" s="1">
        <v>1700</v>
      </c>
      <c r="I36" s="5">
        <f>H36-G36</f>
        <v>1300</v>
      </c>
      <c r="J36" s="3">
        <f>VLOOKUP($B36,'Formatted - Scenario1'!$B$4:$L$154,10)</f>
        <v>7</v>
      </c>
      <c r="K36" s="1">
        <v>34</v>
      </c>
      <c r="L36" s="5">
        <f>K36-J36</f>
        <v>27</v>
      </c>
    </row>
    <row r="37" spans="2:12" x14ac:dyDescent="0.25">
      <c r="B37" s="10" t="s">
        <v>20</v>
      </c>
      <c r="C37" s="8">
        <v>339.87759333421099</v>
      </c>
      <c r="D37" s="4">
        <f>VLOOKUP($B37,'Formatted - Scenario1'!$B$4:$L$154,4)</f>
        <v>9400</v>
      </c>
      <c r="E37" s="2">
        <v>17200</v>
      </c>
      <c r="F37" s="6">
        <f>E37-D37</f>
        <v>7800</v>
      </c>
      <c r="G37" s="4">
        <f>VLOOKUP($B37,'Formatted - Scenario1'!$B$4:$L$154,7)</f>
        <v>7200</v>
      </c>
      <c r="H37" s="2">
        <v>8200</v>
      </c>
      <c r="I37" s="2">
        <f>H37-G37</f>
        <v>1000</v>
      </c>
      <c r="J37" s="4">
        <f>VLOOKUP($B37,'Formatted - Scenario1'!$B$4:$L$154,10)</f>
        <v>49</v>
      </c>
      <c r="K37" s="2">
        <v>75</v>
      </c>
      <c r="L37" s="6">
        <f>K37-J37</f>
        <v>26</v>
      </c>
    </row>
    <row r="38" spans="2:12" x14ac:dyDescent="0.25">
      <c r="B38" s="9" t="s">
        <v>93</v>
      </c>
      <c r="C38" s="7">
        <v>107.922986825775</v>
      </c>
      <c r="D38" s="3">
        <f>VLOOKUP($B38,'Formatted - Scenario1'!$B$4:$L$154,4)</f>
        <v>3000</v>
      </c>
      <c r="E38" s="1">
        <v>5200</v>
      </c>
      <c r="F38" s="5">
        <f>E38-D38</f>
        <v>2200</v>
      </c>
      <c r="G38" s="3">
        <f>VLOOKUP($B38,'Formatted - Scenario1'!$B$4:$L$154,7)</f>
        <v>1500</v>
      </c>
      <c r="H38" s="1">
        <v>2100</v>
      </c>
      <c r="I38" s="5">
        <f>H38-G38</f>
        <v>600</v>
      </c>
      <c r="J38" s="3">
        <f>VLOOKUP($B38,'Formatted - Scenario1'!$B$4:$L$154,10)</f>
        <v>42</v>
      </c>
      <c r="K38" s="1">
        <v>68</v>
      </c>
      <c r="L38" s="5">
        <f>K38-J38</f>
        <v>26</v>
      </c>
    </row>
    <row r="39" spans="2:12" x14ac:dyDescent="0.25">
      <c r="B39" s="10" t="s">
        <v>134</v>
      </c>
      <c r="C39" s="8">
        <v>21.507384993370302</v>
      </c>
      <c r="D39" s="4">
        <f>VLOOKUP($B39,'Formatted - Scenario1'!$B$4:$L$154,4)</f>
        <v>100</v>
      </c>
      <c r="E39" s="2">
        <v>500</v>
      </c>
      <c r="F39" s="6">
        <f>E39-D39</f>
        <v>400</v>
      </c>
      <c r="G39" s="4">
        <f>VLOOKUP($B39,'Formatted - Scenario1'!$B$4:$L$154,7)</f>
        <v>200</v>
      </c>
      <c r="H39" s="2">
        <v>300</v>
      </c>
      <c r="I39" s="2">
        <f>H39-G39</f>
        <v>100</v>
      </c>
      <c r="J39" s="4">
        <f>VLOOKUP($B39,'Formatted - Scenario1'!$B$4:$L$154,10)</f>
        <v>13</v>
      </c>
      <c r="K39" s="2">
        <v>39</v>
      </c>
      <c r="L39" s="6">
        <f>K39-J39</f>
        <v>26</v>
      </c>
    </row>
    <row r="40" spans="2:12" x14ac:dyDescent="0.25">
      <c r="B40" s="9" t="s">
        <v>103</v>
      </c>
      <c r="C40" s="7">
        <v>99.749783688097097</v>
      </c>
      <c r="D40" s="3">
        <f>VLOOKUP($B40,'Formatted - Scenario1'!$B$4:$L$154,4)</f>
        <v>1100</v>
      </c>
      <c r="E40" s="1">
        <v>2900</v>
      </c>
      <c r="F40" s="5">
        <f>E40-D40</f>
        <v>1800</v>
      </c>
      <c r="G40" s="3">
        <f>VLOOKUP($B40,'Formatted - Scenario1'!$B$4:$L$154,7)</f>
        <v>900</v>
      </c>
      <c r="H40" s="1">
        <v>1500</v>
      </c>
      <c r="I40" s="5">
        <f>H40-G40</f>
        <v>600</v>
      </c>
      <c r="J40" s="3">
        <f>VLOOKUP($B40,'Formatted - Scenario1'!$B$4:$L$154,10)</f>
        <v>20</v>
      </c>
      <c r="K40" s="1">
        <v>45</v>
      </c>
      <c r="L40" s="5">
        <f>K40-J40</f>
        <v>25</v>
      </c>
    </row>
    <row r="41" spans="2:12" x14ac:dyDescent="0.25">
      <c r="B41" s="10" t="s">
        <v>121</v>
      </c>
      <c r="C41" s="8">
        <v>124.16426071444999</v>
      </c>
      <c r="D41" s="4">
        <f>VLOOKUP($B41,'Formatted - Scenario1'!$B$4:$L$154,4)</f>
        <v>900</v>
      </c>
      <c r="E41" s="2">
        <v>3100</v>
      </c>
      <c r="F41" s="6">
        <f>E41-D41</f>
        <v>2200</v>
      </c>
      <c r="G41" s="4">
        <f>VLOOKUP($B41,'Formatted - Scenario1'!$B$4:$L$154,7)</f>
        <v>1000</v>
      </c>
      <c r="H41" s="2">
        <v>2100</v>
      </c>
      <c r="I41" s="2">
        <f>H41-G41</f>
        <v>1100</v>
      </c>
      <c r="J41" s="4">
        <f>VLOOKUP($B41,'Formatted - Scenario1'!$B$4:$L$154,10)</f>
        <v>16</v>
      </c>
      <c r="K41" s="2">
        <v>41</v>
      </c>
      <c r="L41" s="6">
        <f>K41-J41</f>
        <v>25</v>
      </c>
    </row>
    <row r="42" spans="2:12" x14ac:dyDescent="0.25">
      <c r="B42" s="9" t="s">
        <v>19</v>
      </c>
      <c r="C42" s="7">
        <v>4.4064962869784701</v>
      </c>
      <c r="D42" s="3">
        <f>VLOOKUP($B42,'Formatted - Scenario1'!$B$4:$L$154,4)</f>
        <v>0</v>
      </c>
      <c r="E42" s="1">
        <v>100</v>
      </c>
      <c r="F42" s="5">
        <f>E42-D42</f>
        <v>100</v>
      </c>
      <c r="G42" s="3">
        <f>VLOOKUP($B42,'Formatted - Scenario1'!$B$4:$L$154,7)</f>
        <v>0</v>
      </c>
      <c r="H42" s="1">
        <v>100</v>
      </c>
      <c r="I42" s="5">
        <f>H42-G42</f>
        <v>100</v>
      </c>
      <c r="J42" s="3">
        <f>VLOOKUP($B42,'Formatted - Scenario1'!$B$4:$L$154,10)</f>
        <v>12</v>
      </c>
      <c r="K42" s="1">
        <v>37</v>
      </c>
      <c r="L42" s="5">
        <f>K42-J42</f>
        <v>25</v>
      </c>
    </row>
    <row r="43" spans="2:12" x14ac:dyDescent="0.25">
      <c r="B43" s="10" t="s">
        <v>21</v>
      </c>
      <c r="C43" s="8">
        <v>413.19362160859401</v>
      </c>
      <c r="D43" s="4">
        <f>VLOOKUP($B43,'Formatted - Scenario1'!$B$4:$L$154,4)</f>
        <v>7300</v>
      </c>
      <c r="E43" s="2">
        <v>15600</v>
      </c>
      <c r="F43" s="6">
        <f>E43-D43</f>
        <v>8300</v>
      </c>
      <c r="G43" s="4">
        <f>VLOOKUP($B43,'Formatted - Scenario1'!$B$4:$L$154,7)</f>
        <v>6700</v>
      </c>
      <c r="H43" s="2">
        <v>8400</v>
      </c>
      <c r="I43" s="2">
        <f>H43-G43</f>
        <v>1700</v>
      </c>
      <c r="J43" s="4">
        <f>VLOOKUP($B43,'Formatted - Scenario1'!$B$4:$L$154,10)</f>
        <v>34</v>
      </c>
      <c r="K43" s="2">
        <v>58</v>
      </c>
      <c r="L43" s="6">
        <f>K43-J43</f>
        <v>24</v>
      </c>
    </row>
    <row r="44" spans="2:12" x14ac:dyDescent="0.25">
      <c r="B44" s="9" t="s">
        <v>98</v>
      </c>
      <c r="C44" s="7">
        <v>290.31166828585901</v>
      </c>
      <c r="D44" s="3">
        <f>VLOOKUP($B44,'Formatted - Scenario1'!$B$4:$L$154,4)</f>
        <v>7000</v>
      </c>
      <c r="E44" s="1">
        <v>12300</v>
      </c>
      <c r="F44" s="5">
        <f>E44-D44</f>
        <v>5300</v>
      </c>
      <c r="G44" s="3">
        <f>VLOOKUP($B44,'Formatted - Scenario1'!$B$4:$L$154,7)</f>
        <v>3600</v>
      </c>
      <c r="H44" s="1">
        <v>5400</v>
      </c>
      <c r="I44" s="5">
        <f>H44-G44</f>
        <v>1800</v>
      </c>
      <c r="J44" s="3">
        <f>VLOOKUP($B44,'Formatted - Scenario1'!$B$4:$L$154,10)</f>
        <v>37</v>
      </c>
      <c r="K44" s="1">
        <v>61</v>
      </c>
      <c r="L44" s="5">
        <f>K44-J44</f>
        <v>24</v>
      </c>
    </row>
    <row r="45" spans="2:12" x14ac:dyDescent="0.25">
      <c r="B45" s="10" t="s">
        <v>96</v>
      </c>
      <c r="C45" s="8">
        <v>205.980426932803</v>
      </c>
      <c r="D45" s="4">
        <f>VLOOKUP($B45,'Formatted - Scenario1'!$B$4:$L$154,4)</f>
        <v>3300</v>
      </c>
      <c r="E45" s="2">
        <v>6700</v>
      </c>
      <c r="F45" s="6">
        <f>E45-D45</f>
        <v>3400</v>
      </c>
      <c r="G45" s="4">
        <f>VLOOKUP($B45,'Formatted - Scenario1'!$B$4:$L$154,7)</f>
        <v>1700</v>
      </c>
      <c r="H45" s="2">
        <v>3100</v>
      </c>
      <c r="I45" s="2">
        <f>H45-G45</f>
        <v>1400</v>
      </c>
      <c r="J45" s="4">
        <f>VLOOKUP($B45,'Formatted - Scenario1'!$B$4:$L$154,10)</f>
        <v>24</v>
      </c>
      <c r="K45" s="2">
        <v>48</v>
      </c>
      <c r="L45" s="6">
        <f>K45-J45</f>
        <v>24</v>
      </c>
    </row>
    <row r="46" spans="2:12" x14ac:dyDescent="0.25">
      <c r="B46" s="9" t="s">
        <v>31</v>
      </c>
      <c r="C46" s="7">
        <v>137.00541351475999</v>
      </c>
      <c r="D46" s="3">
        <f>VLOOKUP($B46,'Formatted - Scenario1'!$B$4:$L$154,4)</f>
        <v>1200</v>
      </c>
      <c r="E46" s="1">
        <v>3600</v>
      </c>
      <c r="F46" s="5">
        <f>E46-D46</f>
        <v>2400</v>
      </c>
      <c r="G46" s="3">
        <f>VLOOKUP($B46,'Formatted - Scenario1'!$B$4:$L$154,7)</f>
        <v>1000</v>
      </c>
      <c r="H46" s="1">
        <v>1900</v>
      </c>
      <c r="I46" s="5">
        <f>H46-G46</f>
        <v>900</v>
      </c>
      <c r="J46" s="3">
        <f>VLOOKUP($B46,'Formatted - Scenario1'!$B$4:$L$154,10)</f>
        <v>16</v>
      </c>
      <c r="K46" s="1">
        <v>40</v>
      </c>
      <c r="L46" s="5">
        <f>K46-J46</f>
        <v>24</v>
      </c>
    </row>
    <row r="47" spans="2:12" x14ac:dyDescent="0.25">
      <c r="B47" s="10" t="s">
        <v>62</v>
      </c>
      <c r="C47" s="8">
        <v>22.9246785522</v>
      </c>
      <c r="D47" s="4">
        <f>VLOOKUP($B47,'Formatted - Scenario1'!$B$4:$L$154,4)</f>
        <v>400</v>
      </c>
      <c r="E47" s="2">
        <v>800</v>
      </c>
      <c r="F47" s="6">
        <f>E47-D47</f>
        <v>400</v>
      </c>
      <c r="G47" s="4">
        <f>VLOOKUP($B47,'Formatted - Scenario1'!$B$4:$L$154,7)</f>
        <v>100</v>
      </c>
      <c r="H47" s="2">
        <v>300</v>
      </c>
      <c r="I47" s="2">
        <f>H47-G47</f>
        <v>200</v>
      </c>
      <c r="J47" s="4">
        <f>VLOOKUP($B47,'Formatted - Scenario1'!$B$4:$L$154,10)</f>
        <v>24</v>
      </c>
      <c r="K47" s="2">
        <v>48</v>
      </c>
      <c r="L47" s="6">
        <f>K47-J47</f>
        <v>24</v>
      </c>
    </row>
    <row r="48" spans="2:12" x14ac:dyDescent="0.25">
      <c r="B48" s="9" t="s">
        <v>7</v>
      </c>
      <c r="C48" s="7">
        <v>739.19016457215901</v>
      </c>
      <c r="D48" s="3">
        <f>VLOOKUP($B48,'Formatted - Scenario1'!$B$4:$L$154,4)</f>
        <v>11200</v>
      </c>
      <c r="E48" s="1">
        <v>22900</v>
      </c>
      <c r="F48" s="5">
        <f>E48-D48</f>
        <v>11700</v>
      </c>
      <c r="G48" s="3">
        <f>VLOOKUP($B48,'Formatted - Scenario1'!$B$4:$L$154,7)</f>
        <v>6100</v>
      </c>
      <c r="H48" s="1">
        <v>12300</v>
      </c>
      <c r="I48" s="5">
        <f>H48-G48</f>
        <v>6200</v>
      </c>
      <c r="J48" s="3">
        <f>VLOOKUP($B48,'Formatted - Scenario1'!$B$4:$L$154,10)</f>
        <v>24</v>
      </c>
      <c r="K48" s="1">
        <v>48</v>
      </c>
      <c r="L48" s="5">
        <f>K48-J48</f>
        <v>24</v>
      </c>
    </row>
    <row r="49" spans="2:12" x14ac:dyDescent="0.25">
      <c r="B49" s="10" t="s">
        <v>109</v>
      </c>
      <c r="C49" s="8">
        <v>267.926220506096</v>
      </c>
      <c r="D49" s="4">
        <f>VLOOKUP($B49,'Formatted - Scenario1'!$B$4:$L$154,4)</f>
        <v>4500</v>
      </c>
      <c r="E49" s="2">
        <v>8500</v>
      </c>
      <c r="F49" s="6">
        <f>E49-D49</f>
        <v>4000</v>
      </c>
      <c r="G49" s="4">
        <f>VLOOKUP($B49,'Formatted - Scenario1'!$B$4:$L$154,7)</f>
        <v>2000</v>
      </c>
      <c r="H49" s="2">
        <v>4400</v>
      </c>
      <c r="I49" s="2">
        <f>H49-G49</f>
        <v>2400</v>
      </c>
      <c r="J49" s="4">
        <f>VLOOKUP($B49,'Formatted - Scenario1'!$B$4:$L$154,10)</f>
        <v>24</v>
      </c>
      <c r="K49" s="2">
        <v>48</v>
      </c>
      <c r="L49" s="6">
        <f>K49-J49</f>
        <v>24</v>
      </c>
    </row>
    <row r="50" spans="2:12" x14ac:dyDescent="0.25">
      <c r="B50" s="9" t="s">
        <v>32</v>
      </c>
      <c r="C50" s="7">
        <v>167.55890278623099</v>
      </c>
      <c r="D50" s="3">
        <f>VLOOKUP($B50,'Formatted - Scenario1'!$B$4:$L$154,4)</f>
        <v>2900</v>
      </c>
      <c r="E50" s="1">
        <v>5200</v>
      </c>
      <c r="F50" s="5">
        <f>E50-D50</f>
        <v>2300</v>
      </c>
      <c r="G50" s="3">
        <f>VLOOKUP($B50,'Formatted - Scenario1'!$B$4:$L$154,7)</f>
        <v>1100</v>
      </c>
      <c r="H50" s="1">
        <v>2700</v>
      </c>
      <c r="I50" s="5">
        <f>H50-G50</f>
        <v>1600</v>
      </c>
      <c r="J50" s="3">
        <f>VLOOKUP($B50,'Formatted - Scenario1'!$B$4:$L$154,10)</f>
        <v>24</v>
      </c>
      <c r="K50" s="1">
        <v>48</v>
      </c>
      <c r="L50" s="5">
        <f>K50-J50</f>
        <v>24</v>
      </c>
    </row>
    <row r="51" spans="2:12" x14ac:dyDescent="0.25">
      <c r="B51" s="10" t="s">
        <v>18</v>
      </c>
      <c r="C51" s="8">
        <v>64.762034715930596</v>
      </c>
      <c r="D51" s="4">
        <f>VLOOKUP($B51,'Formatted - Scenario1'!$B$4:$L$154,4)</f>
        <v>400</v>
      </c>
      <c r="E51" s="2">
        <v>1500</v>
      </c>
      <c r="F51" s="6">
        <f>E51-D51</f>
        <v>1100</v>
      </c>
      <c r="G51" s="4">
        <f>VLOOKUP($B51,'Formatted - Scenario1'!$B$4:$L$154,7)</f>
        <v>400</v>
      </c>
      <c r="H51" s="2">
        <v>800</v>
      </c>
      <c r="I51" s="2">
        <f>H51-G51</f>
        <v>400</v>
      </c>
      <c r="J51" s="4">
        <f>VLOOKUP($B51,'Formatted - Scenario1'!$B$4:$L$154,10)</f>
        <v>11</v>
      </c>
      <c r="K51" s="2">
        <v>35</v>
      </c>
      <c r="L51" s="6">
        <f>K51-J51</f>
        <v>24</v>
      </c>
    </row>
    <row r="52" spans="2:12" x14ac:dyDescent="0.25">
      <c r="B52" s="9" t="s">
        <v>14</v>
      </c>
      <c r="C52" s="7">
        <v>89.766708746868602</v>
      </c>
      <c r="D52" s="3">
        <f>VLOOKUP($B52,'Formatted - Scenario1'!$B$4:$L$154,4)</f>
        <v>2200</v>
      </c>
      <c r="E52" s="1">
        <v>3800</v>
      </c>
      <c r="F52" s="5">
        <f>E52-D52</f>
        <v>1600</v>
      </c>
      <c r="G52" s="3">
        <f>VLOOKUP($B52,'Formatted - Scenario1'!$B$4:$L$154,7)</f>
        <v>1300</v>
      </c>
      <c r="H52" s="1">
        <v>1800</v>
      </c>
      <c r="I52" s="5">
        <f>H52-G52</f>
        <v>500</v>
      </c>
      <c r="J52" s="3">
        <f>VLOOKUP($B52,'Formatted - Scenario1'!$B$4:$L$154,10)</f>
        <v>39</v>
      </c>
      <c r="K52" s="1">
        <v>62</v>
      </c>
      <c r="L52" s="5">
        <f>K52-J52</f>
        <v>23</v>
      </c>
    </row>
    <row r="53" spans="2:12" x14ac:dyDescent="0.25">
      <c r="B53" s="10" t="s">
        <v>118</v>
      </c>
      <c r="C53" s="8">
        <v>59.345403981058297</v>
      </c>
      <c r="D53" s="4">
        <f>VLOOKUP($B53,'Formatted - Scenario1'!$B$4:$L$154,4)</f>
        <v>1100</v>
      </c>
      <c r="E53" s="2">
        <v>2000</v>
      </c>
      <c r="F53" s="6">
        <f>E53-D53</f>
        <v>900</v>
      </c>
      <c r="G53" s="4">
        <f>VLOOKUP($B53,'Formatted - Scenario1'!$B$4:$L$154,7)</f>
        <v>700</v>
      </c>
      <c r="H53" s="2">
        <v>1100</v>
      </c>
      <c r="I53" s="2">
        <f>H53-G53</f>
        <v>400</v>
      </c>
      <c r="J53" s="4">
        <f>VLOOKUP($B53,'Formatted - Scenario1'!$B$4:$L$154,10)</f>
        <v>30</v>
      </c>
      <c r="K53" s="2">
        <v>53</v>
      </c>
      <c r="L53" s="6">
        <f>K53-J53</f>
        <v>23</v>
      </c>
    </row>
    <row r="54" spans="2:12" x14ac:dyDescent="0.25">
      <c r="B54" s="9" t="s">
        <v>13</v>
      </c>
      <c r="C54" s="7">
        <v>430.64664990306301</v>
      </c>
      <c r="D54" s="3">
        <f>VLOOKUP($B54,'Formatted - Scenario1'!$B$4:$L$154,4)</f>
        <v>7100</v>
      </c>
      <c r="E54" s="1">
        <v>14600</v>
      </c>
      <c r="F54" s="5">
        <f>E54-D54</f>
        <v>7500</v>
      </c>
      <c r="G54" s="3">
        <f>VLOOKUP($B54,'Formatted - Scenario1'!$B$4:$L$154,7)</f>
        <v>5000</v>
      </c>
      <c r="H54" s="1">
        <v>7400</v>
      </c>
      <c r="I54" s="5">
        <f>H54-G54</f>
        <v>2400</v>
      </c>
      <c r="J54" s="3">
        <f>VLOOKUP($B54,'Formatted - Scenario1'!$B$4:$L$154,10)</f>
        <v>28</v>
      </c>
      <c r="K54" s="1">
        <v>51</v>
      </c>
      <c r="L54" s="5">
        <f>K54-J54</f>
        <v>23</v>
      </c>
    </row>
    <row r="55" spans="2:12" x14ac:dyDescent="0.25">
      <c r="B55" s="10" t="s">
        <v>135</v>
      </c>
      <c r="C55" s="8">
        <v>103.55758268594499</v>
      </c>
      <c r="D55" s="4">
        <f>VLOOKUP($B55,'Formatted - Scenario1'!$B$4:$L$154,4)</f>
        <v>900</v>
      </c>
      <c r="E55" s="2">
        <v>2500</v>
      </c>
      <c r="F55" s="6">
        <f>E55-D55</f>
        <v>1600</v>
      </c>
      <c r="G55" s="4">
        <f>VLOOKUP($B55,'Formatted - Scenario1'!$B$4:$L$154,7)</f>
        <v>1200</v>
      </c>
      <c r="H55" s="2">
        <v>1900</v>
      </c>
      <c r="I55" s="2">
        <f>H55-G55</f>
        <v>700</v>
      </c>
      <c r="J55" s="4">
        <f>VLOOKUP($B55,'Formatted - Scenario1'!$B$4:$L$154,10)</f>
        <v>20</v>
      </c>
      <c r="K55" s="2">
        <v>43</v>
      </c>
      <c r="L55" s="6">
        <f>K55-J55</f>
        <v>23</v>
      </c>
    </row>
    <row r="56" spans="2:12" x14ac:dyDescent="0.25">
      <c r="B56" s="9" t="s">
        <v>126</v>
      </c>
      <c r="C56" s="7">
        <v>176.77329204288799</v>
      </c>
      <c r="D56" s="3">
        <f>VLOOKUP($B56,'Formatted - Scenario1'!$B$4:$L$154,4)</f>
        <v>1800</v>
      </c>
      <c r="E56" s="1">
        <v>4500</v>
      </c>
      <c r="F56" s="5">
        <f>E56-D56</f>
        <v>2700</v>
      </c>
      <c r="G56" s="3">
        <f>VLOOKUP($B56,'Formatted - Scenario1'!$B$4:$L$154,7)</f>
        <v>1600</v>
      </c>
      <c r="H56" s="1">
        <v>2900</v>
      </c>
      <c r="I56" s="5">
        <f>H56-G56</f>
        <v>1300</v>
      </c>
      <c r="J56" s="3">
        <f>VLOOKUP($B56,'Formatted - Scenario1'!$B$4:$L$154,10)</f>
        <v>19</v>
      </c>
      <c r="K56" s="1">
        <v>42</v>
      </c>
      <c r="L56" s="5">
        <f>K56-J56</f>
        <v>23</v>
      </c>
    </row>
    <row r="57" spans="2:12" x14ac:dyDescent="0.25">
      <c r="B57" s="10" t="s">
        <v>48</v>
      </c>
      <c r="C57" s="8">
        <v>213.140723166008</v>
      </c>
      <c r="D57" s="4">
        <f>VLOOKUP($B57,'Formatted - Scenario1'!$B$4:$L$154,4)</f>
        <v>4400</v>
      </c>
      <c r="E57" s="2">
        <v>7400</v>
      </c>
      <c r="F57" s="6">
        <f>E57-D57</f>
        <v>3000</v>
      </c>
      <c r="G57" s="4">
        <f>VLOOKUP($B57,'Formatted - Scenario1'!$B$4:$L$154,7)</f>
        <v>2400</v>
      </c>
      <c r="H57" s="2">
        <v>4000</v>
      </c>
      <c r="I57" s="2">
        <f>H57-G57</f>
        <v>1600</v>
      </c>
      <c r="J57" s="4">
        <f>VLOOKUP($B57,'Formatted - Scenario1'!$B$4:$L$154,10)</f>
        <v>32</v>
      </c>
      <c r="K57" s="2">
        <v>54</v>
      </c>
      <c r="L57" s="6">
        <f>K57-J57</f>
        <v>22</v>
      </c>
    </row>
    <row r="58" spans="2:12" x14ac:dyDescent="0.25">
      <c r="B58" s="9" t="s">
        <v>36</v>
      </c>
      <c r="C58" s="7">
        <v>155.16676243044901</v>
      </c>
      <c r="D58" s="3">
        <f>VLOOKUP($B58,'Formatted - Scenario1'!$B$4:$L$154,4)</f>
        <v>2500</v>
      </c>
      <c r="E58" s="1">
        <v>4900</v>
      </c>
      <c r="F58" s="5">
        <f>E58-D58</f>
        <v>2400</v>
      </c>
      <c r="G58" s="3">
        <f>VLOOKUP($B58,'Formatted - Scenario1'!$B$4:$L$154,7)</f>
        <v>1300</v>
      </c>
      <c r="H58" s="1">
        <v>2300</v>
      </c>
      <c r="I58" s="5">
        <f>H58-G58</f>
        <v>1000</v>
      </c>
      <c r="J58" s="3">
        <f>VLOOKUP($B58,'Formatted - Scenario1'!$B$4:$L$154,10)</f>
        <v>24</v>
      </c>
      <c r="K58" s="1">
        <v>46</v>
      </c>
      <c r="L58" s="5">
        <f>K58-J58</f>
        <v>22</v>
      </c>
    </row>
    <row r="59" spans="2:12" x14ac:dyDescent="0.25">
      <c r="B59" s="10" t="s">
        <v>106</v>
      </c>
      <c r="C59" s="8">
        <v>32.189503917227</v>
      </c>
      <c r="D59" s="4">
        <f>VLOOKUP($B59,'Formatted - Scenario1'!$B$4:$L$154,4)</f>
        <v>600</v>
      </c>
      <c r="E59" s="2">
        <v>1100</v>
      </c>
      <c r="F59" s="6">
        <f>E59-D59</f>
        <v>500</v>
      </c>
      <c r="G59" s="4">
        <f>VLOOKUP($B59,'Formatted - Scenario1'!$B$4:$L$154,7)</f>
        <v>300</v>
      </c>
      <c r="H59" s="2">
        <v>500</v>
      </c>
      <c r="I59" s="2">
        <f>H59-G59</f>
        <v>200</v>
      </c>
      <c r="J59" s="4">
        <f>VLOOKUP($B59,'Formatted - Scenario1'!$B$4:$L$154,10)</f>
        <v>28</v>
      </c>
      <c r="K59" s="2">
        <v>50</v>
      </c>
      <c r="L59" s="6">
        <f>K59-J59</f>
        <v>22</v>
      </c>
    </row>
    <row r="60" spans="2:12" x14ac:dyDescent="0.25">
      <c r="B60" s="9" t="s">
        <v>142</v>
      </c>
      <c r="C60" s="7">
        <v>219.93961435708101</v>
      </c>
      <c r="D60" s="3">
        <f>VLOOKUP($B60,'Formatted - Scenario1'!$B$4:$L$154,4)</f>
        <v>1600</v>
      </c>
      <c r="E60" s="1">
        <v>5000</v>
      </c>
      <c r="F60" s="5">
        <f>E60-D60</f>
        <v>3400</v>
      </c>
      <c r="G60" s="3">
        <f>VLOOKUP($B60,'Formatted - Scenario1'!$B$4:$L$154,7)</f>
        <v>2100</v>
      </c>
      <c r="H60" s="1">
        <v>3600</v>
      </c>
      <c r="I60" s="5">
        <f>H60-G60</f>
        <v>1500</v>
      </c>
      <c r="J60" s="3">
        <f>VLOOKUP($B60,'Formatted - Scenario1'!$B$4:$L$154,10)</f>
        <v>17</v>
      </c>
      <c r="K60" s="1">
        <v>39</v>
      </c>
      <c r="L60" s="5">
        <f>K60-J60</f>
        <v>22</v>
      </c>
    </row>
    <row r="61" spans="2:12" x14ac:dyDescent="0.25">
      <c r="B61" s="10" t="s">
        <v>102</v>
      </c>
      <c r="C61" s="8">
        <v>55.5967114829064</v>
      </c>
      <c r="D61" s="4">
        <f>VLOOKUP($B61,'Formatted - Scenario1'!$B$4:$L$154,4)</f>
        <v>1200</v>
      </c>
      <c r="E61" s="2">
        <v>1700</v>
      </c>
      <c r="F61" s="6">
        <f>E61-D61</f>
        <v>500</v>
      </c>
      <c r="G61" s="4">
        <f>VLOOKUP($B61,'Formatted - Scenario1'!$B$4:$L$154,7)</f>
        <v>300</v>
      </c>
      <c r="H61" s="2">
        <v>900</v>
      </c>
      <c r="I61" s="2">
        <f>H61-G61</f>
        <v>600</v>
      </c>
      <c r="J61" s="4">
        <f>VLOOKUP($B61,'Formatted - Scenario1'!$B$4:$L$154,10)</f>
        <v>26</v>
      </c>
      <c r="K61" s="2">
        <v>48</v>
      </c>
      <c r="L61" s="6">
        <f>K61-J61</f>
        <v>22</v>
      </c>
    </row>
    <row r="62" spans="2:12" x14ac:dyDescent="0.25">
      <c r="B62" s="9" t="s">
        <v>71</v>
      </c>
      <c r="C62" s="7">
        <v>145.93119999578801</v>
      </c>
      <c r="D62" s="3">
        <f>VLOOKUP($B62,'Formatted - Scenario1'!$B$4:$L$154,4)</f>
        <v>4000</v>
      </c>
      <c r="E62" s="1">
        <v>6400</v>
      </c>
      <c r="F62" s="5">
        <f>E62-D62</f>
        <v>2400</v>
      </c>
      <c r="G62" s="3">
        <f>VLOOKUP($B62,'Formatted - Scenario1'!$B$4:$L$154,7)</f>
        <v>2500</v>
      </c>
      <c r="H62" s="1">
        <v>3300</v>
      </c>
      <c r="I62" s="5">
        <f>H62-G62</f>
        <v>800</v>
      </c>
      <c r="J62" s="3">
        <f>VLOOKUP($B62,'Formatted - Scenario1'!$B$4:$L$154,10)</f>
        <v>45</v>
      </c>
      <c r="K62" s="1">
        <v>66</v>
      </c>
      <c r="L62" s="5">
        <f>K62-J62</f>
        <v>21</v>
      </c>
    </row>
    <row r="63" spans="2:12" x14ac:dyDescent="0.25">
      <c r="B63" s="10" t="s">
        <v>87</v>
      </c>
      <c r="C63" s="8">
        <v>200.18027099615401</v>
      </c>
      <c r="D63" s="4">
        <f>VLOOKUP($B63,'Formatted - Scenario1'!$B$4:$L$154,4)</f>
        <v>2200</v>
      </c>
      <c r="E63" s="2">
        <v>5200</v>
      </c>
      <c r="F63" s="6">
        <f>E63-D63</f>
        <v>3000</v>
      </c>
      <c r="G63" s="4">
        <f>VLOOKUP($B63,'Formatted - Scenario1'!$B$4:$L$154,7)</f>
        <v>1600</v>
      </c>
      <c r="H63" s="2">
        <v>2800</v>
      </c>
      <c r="I63" s="2">
        <f>H63-G63</f>
        <v>1200</v>
      </c>
      <c r="J63" s="4">
        <f>VLOOKUP($B63,'Formatted - Scenario1'!$B$4:$L$154,10)</f>
        <v>19</v>
      </c>
      <c r="K63" s="2">
        <v>40</v>
      </c>
      <c r="L63" s="6">
        <f>K63-J63</f>
        <v>21</v>
      </c>
    </row>
    <row r="64" spans="2:12" x14ac:dyDescent="0.25">
      <c r="B64" s="9" t="s">
        <v>133</v>
      </c>
      <c r="C64" s="7">
        <v>85.215944153242106</v>
      </c>
      <c r="D64" s="3">
        <f>VLOOKUP($B64,'Formatted - Scenario1'!$B$4:$L$154,4)</f>
        <v>800</v>
      </c>
      <c r="E64" s="1">
        <v>2000</v>
      </c>
      <c r="F64" s="5">
        <f>E64-D64</f>
        <v>1200</v>
      </c>
      <c r="G64" s="3">
        <f>VLOOKUP($B64,'Formatted - Scenario1'!$B$4:$L$154,7)</f>
        <v>900</v>
      </c>
      <c r="H64" s="1">
        <v>1400</v>
      </c>
      <c r="I64" s="5">
        <f>H64-G64</f>
        <v>500</v>
      </c>
      <c r="J64" s="3">
        <f>VLOOKUP($B64,'Formatted - Scenario1'!$B$4:$L$154,10)</f>
        <v>19</v>
      </c>
      <c r="K64" s="1">
        <v>40</v>
      </c>
      <c r="L64" s="5">
        <f>K64-J64</f>
        <v>21</v>
      </c>
    </row>
    <row r="65" spans="2:12" x14ac:dyDescent="0.25">
      <c r="B65" s="10" t="s">
        <v>35</v>
      </c>
      <c r="C65" s="8">
        <v>928.81910401453001</v>
      </c>
      <c r="D65" s="4">
        <f>VLOOKUP($B65,'Formatted - Scenario1'!$B$4:$L$154,4)</f>
        <v>29100</v>
      </c>
      <c r="E65" s="2">
        <v>41400</v>
      </c>
      <c r="F65" s="6">
        <f>E65-D65</f>
        <v>12300</v>
      </c>
      <c r="G65" s="4">
        <f>VLOOKUP($B65,'Formatted - Scenario1'!$B$4:$L$154,7)</f>
        <v>9900</v>
      </c>
      <c r="H65" s="2">
        <v>17200</v>
      </c>
      <c r="I65" s="2">
        <f>H65-G65</f>
        <v>7300</v>
      </c>
      <c r="J65" s="4">
        <f>VLOOKUP($B65,'Formatted - Scenario1'!$B$4:$L$154,10)</f>
        <v>42</v>
      </c>
      <c r="K65" s="2">
        <v>63</v>
      </c>
      <c r="L65" s="6">
        <f>K65-J65</f>
        <v>21</v>
      </c>
    </row>
    <row r="66" spans="2:12" x14ac:dyDescent="0.25">
      <c r="B66" s="9" t="s">
        <v>70</v>
      </c>
      <c r="C66" s="7">
        <v>411.95410230322199</v>
      </c>
      <c r="D66" s="3">
        <f>VLOOKUP($B66,'Formatted - Scenario1'!$B$4:$L$154,4)</f>
        <v>9400</v>
      </c>
      <c r="E66" s="1">
        <v>15100</v>
      </c>
      <c r="F66" s="5">
        <f>E66-D66</f>
        <v>5700</v>
      </c>
      <c r="G66" s="3">
        <f>VLOOKUP($B66,'Formatted - Scenario1'!$B$4:$L$154,7)</f>
        <v>3300</v>
      </c>
      <c r="H66" s="1">
        <v>6000</v>
      </c>
      <c r="I66" s="5">
        <f>H66-G66</f>
        <v>2700</v>
      </c>
      <c r="J66" s="3">
        <f>VLOOKUP($B66,'Formatted - Scenario1'!$B$4:$L$154,10)</f>
        <v>31</v>
      </c>
      <c r="K66" s="1">
        <v>51</v>
      </c>
      <c r="L66" s="5">
        <f>K66-J66</f>
        <v>20</v>
      </c>
    </row>
    <row r="67" spans="2:12" x14ac:dyDescent="0.25">
      <c r="B67" s="10" t="s">
        <v>15</v>
      </c>
      <c r="C67" s="8">
        <v>80.270260120692498</v>
      </c>
      <c r="D67" s="4">
        <f>VLOOKUP($B67,'Formatted - Scenario1'!$B$4:$L$154,4)</f>
        <v>500</v>
      </c>
      <c r="E67" s="2">
        <v>1700</v>
      </c>
      <c r="F67" s="6">
        <f>E67-D67</f>
        <v>1200</v>
      </c>
      <c r="G67" s="4">
        <f>VLOOKUP($B67,'Formatted - Scenario1'!$B$4:$L$154,7)</f>
        <v>700</v>
      </c>
      <c r="H67" s="2">
        <v>1100</v>
      </c>
      <c r="I67" s="2">
        <f>H67-G67</f>
        <v>400</v>
      </c>
      <c r="J67" s="4">
        <f>VLOOKUP($B67,'Formatted - Scenario1'!$B$4:$L$154,10)</f>
        <v>14</v>
      </c>
      <c r="K67" s="2">
        <v>34</v>
      </c>
      <c r="L67" s="6">
        <f>K67-J67</f>
        <v>20</v>
      </c>
    </row>
    <row r="68" spans="2:12" x14ac:dyDescent="0.25">
      <c r="B68" s="9" t="s">
        <v>58</v>
      </c>
      <c r="C68" s="7">
        <v>25.478251634623199</v>
      </c>
      <c r="D68" s="3">
        <f>VLOOKUP($B68,'Formatted - Scenario1'!$B$4:$L$154,4)</f>
        <v>500</v>
      </c>
      <c r="E68" s="1">
        <v>800</v>
      </c>
      <c r="F68" s="5">
        <f>E68-D68</f>
        <v>300</v>
      </c>
      <c r="G68" s="3">
        <f>VLOOKUP($B68,'Formatted - Scenario1'!$B$4:$L$154,7)</f>
        <v>100</v>
      </c>
      <c r="H68" s="1">
        <v>300</v>
      </c>
      <c r="I68" s="5">
        <f>H68-G68</f>
        <v>200</v>
      </c>
      <c r="J68" s="3">
        <f>VLOOKUP($B68,'Formatted - Scenario1'!$B$4:$L$154,10)</f>
        <v>23</v>
      </c>
      <c r="K68" s="1">
        <v>43</v>
      </c>
      <c r="L68" s="5">
        <f>K68-J68</f>
        <v>20</v>
      </c>
    </row>
    <row r="69" spans="2:12" x14ac:dyDescent="0.25">
      <c r="B69" s="10" t="s">
        <v>49</v>
      </c>
      <c r="C69" s="8">
        <v>102.697425287353</v>
      </c>
      <c r="D69" s="4">
        <f>VLOOKUP($B69,'Formatted - Scenario1'!$B$4:$L$154,4)</f>
        <v>2800</v>
      </c>
      <c r="E69" s="2">
        <v>4000</v>
      </c>
      <c r="F69" s="6">
        <f>E69-D69</f>
        <v>1200</v>
      </c>
      <c r="G69" s="4">
        <f>VLOOKUP($B69,'Formatted - Scenario1'!$B$4:$L$154,7)</f>
        <v>500</v>
      </c>
      <c r="H69" s="2">
        <v>1300</v>
      </c>
      <c r="I69" s="2">
        <f>H69-G69</f>
        <v>800</v>
      </c>
      <c r="J69" s="4">
        <f>VLOOKUP($B69,'Formatted - Scenario1'!$B$4:$L$154,10)</f>
        <v>32</v>
      </c>
      <c r="K69" s="2">
        <v>52</v>
      </c>
      <c r="L69" s="6">
        <f>K69-J69</f>
        <v>20</v>
      </c>
    </row>
    <row r="70" spans="2:12" x14ac:dyDescent="0.25">
      <c r="B70" s="9" t="s">
        <v>81</v>
      </c>
      <c r="C70" s="7">
        <v>426.387425951056</v>
      </c>
      <c r="D70" s="3">
        <f>VLOOKUP($B70,'Formatted - Scenario1'!$B$4:$L$154,4)</f>
        <v>5000</v>
      </c>
      <c r="E70" s="1">
        <v>10200</v>
      </c>
      <c r="F70" s="5">
        <f>E70-D70</f>
        <v>5200</v>
      </c>
      <c r="G70" s="3">
        <f>VLOOKUP($B70,'Formatted - Scenario1'!$B$4:$L$154,7)</f>
        <v>3800</v>
      </c>
      <c r="H70" s="1">
        <v>7300</v>
      </c>
      <c r="I70" s="5">
        <f>H70-G70</f>
        <v>3500</v>
      </c>
      <c r="J70" s="3">
        <f>VLOOKUP($B70,'Formatted - Scenario1'!$B$4:$L$154,10)</f>
        <v>21</v>
      </c>
      <c r="K70" s="1">
        <v>41</v>
      </c>
      <c r="L70" s="5">
        <f>K70-J70</f>
        <v>20</v>
      </c>
    </row>
    <row r="71" spans="2:12" x14ac:dyDescent="0.25">
      <c r="B71" s="10" t="s">
        <v>90</v>
      </c>
      <c r="C71" s="8">
        <v>101.364205283625</v>
      </c>
      <c r="D71" s="4">
        <f>VLOOKUP($B71,'Formatted - Scenario1'!$B$4:$L$154,4)</f>
        <v>2000</v>
      </c>
      <c r="E71" s="2">
        <v>3700</v>
      </c>
      <c r="F71" s="6">
        <f>E71-D71</f>
        <v>1700</v>
      </c>
      <c r="G71" s="4">
        <f>VLOOKUP($B71,'Formatted - Scenario1'!$B$4:$L$154,7)</f>
        <v>1800</v>
      </c>
      <c r="H71" s="2">
        <v>2000</v>
      </c>
      <c r="I71" s="2">
        <f>H71-G71</f>
        <v>200</v>
      </c>
      <c r="J71" s="4">
        <f>VLOOKUP($B71,'Formatted - Scenario1'!$B$4:$L$154,10)</f>
        <v>37</v>
      </c>
      <c r="K71" s="2">
        <v>56</v>
      </c>
      <c r="L71" s="6">
        <f>K71-J71</f>
        <v>19</v>
      </c>
    </row>
    <row r="72" spans="2:12" x14ac:dyDescent="0.25">
      <c r="B72" s="9" t="s">
        <v>125</v>
      </c>
      <c r="C72" s="7">
        <v>110.58451637028099</v>
      </c>
      <c r="D72" s="3">
        <f>VLOOKUP($B72,'Formatted - Scenario1'!$B$4:$L$154,4)</f>
        <v>800</v>
      </c>
      <c r="E72" s="1">
        <v>2300</v>
      </c>
      <c r="F72" s="5">
        <f>E72-D72</f>
        <v>1500</v>
      </c>
      <c r="G72" s="3">
        <f>VLOOKUP($B72,'Formatted - Scenario1'!$B$4:$L$154,7)</f>
        <v>1100</v>
      </c>
      <c r="H72" s="1">
        <v>1700</v>
      </c>
      <c r="I72" s="5">
        <f>H72-G72</f>
        <v>600</v>
      </c>
      <c r="J72" s="3">
        <f>VLOOKUP($B72,'Formatted - Scenario1'!$B$4:$L$154,10)</f>
        <v>17</v>
      </c>
      <c r="K72" s="1">
        <v>36</v>
      </c>
      <c r="L72" s="5">
        <f>K72-J72</f>
        <v>19</v>
      </c>
    </row>
    <row r="73" spans="2:12" x14ac:dyDescent="0.25">
      <c r="B73" s="10" t="s">
        <v>57</v>
      </c>
      <c r="C73" s="8">
        <v>363.135024368833</v>
      </c>
      <c r="D73" s="4">
        <f>VLOOKUP($B73,'Formatted - Scenario1'!$B$4:$L$154,4)</f>
        <v>6100</v>
      </c>
      <c r="E73" s="2">
        <v>10800</v>
      </c>
      <c r="F73" s="6">
        <f>E73-D73</f>
        <v>4700</v>
      </c>
      <c r="G73" s="4">
        <f>VLOOKUP($B73,'Formatted - Scenario1'!$B$4:$L$154,7)</f>
        <v>2500</v>
      </c>
      <c r="H73" s="2">
        <v>4700</v>
      </c>
      <c r="I73" s="2">
        <f>H73-G73</f>
        <v>2200</v>
      </c>
      <c r="J73" s="4">
        <f>VLOOKUP($B73,'Formatted - Scenario1'!$B$4:$L$154,10)</f>
        <v>24</v>
      </c>
      <c r="K73" s="2">
        <v>43</v>
      </c>
      <c r="L73" s="6">
        <f>K73-J73</f>
        <v>19</v>
      </c>
    </row>
    <row r="74" spans="2:12" x14ac:dyDescent="0.25">
      <c r="B74" s="9" t="s">
        <v>51</v>
      </c>
      <c r="C74" s="7">
        <v>154.44815879192299</v>
      </c>
      <c r="D74" s="3">
        <f>VLOOKUP($B74,'Formatted - Scenario1'!$B$4:$L$154,4)</f>
        <v>3400</v>
      </c>
      <c r="E74" s="1">
        <v>4600</v>
      </c>
      <c r="F74" s="5">
        <f>E74-D74</f>
        <v>1200</v>
      </c>
      <c r="G74" s="3">
        <f>VLOOKUP($B74,'Formatted - Scenario1'!$B$4:$L$154,7)</f>
        <v>1200</v>
      </c>
      <c r="H74" s="1">
        <v>3000</v>
      </c>
      <c r="I74" s="5">
        <f>H74-G74</f>
        <v>1800</v>
      </c>
      <c r="J74" s="3">
        <f>VLOOKUP($B74,'Formatted - Scenario1'!$B$4:$L$154,10)</f>
        <v>30</v>
      </c>
      <c r="K74" s="1">
        <v>49</v>
      </c>
      <c r="L74" s="5">
        <f>K74-J74</f>
        <v>19</v>
      </c>
    </row>
    <row r="75" spans="2:12" x14ac:dyDescent="0.25">
      <c r="B75" s="10" t="s">
        <v>28</v>
      </c>
      <c r="C75" s="8">
        <v>530.84962783518495</v>
      </c>
      <c r="D75" s="4">
        <f>VLOOKUP($B75,'Formatted - Scenario1'!$B$4:$L$154,4)</f>
        <v>7200</v>
      </c>
      <c r="E75" s="2">
        <v>15000</v>
      </c>
      <c r="F75" s="6">
        <f>E75-D75</f>
        <v>7800</v>
      </c>
      <c r="G75" s="4">
        <f>VLOOKUP($B75,'Formatted - Scenario1'!$B$4:$L$154,7)</f>
        <v>6800</v>
      </c>
      <c r="H75" s="2">
        <v>8200</v>
      </c>
      <c r="I75" s="2">
        <f>H75-G75</f>
        <v>1400</v>
      </c>
      <c r="J75" s="4">
        <f>VLOOKUP($B75,'Formatted - Scenario1'!$B$4:$L$154,10)</f>
        <v>26</v>
      </c>
      <c r="K75" s="2">
        <v>44</v>
      </c>
      <c r="L75" s="6">
        <f>K75-J75</f>
        <v>18</v>
      </c>
    </row>
    <row r="76" spans="2:12" x14ac:dyDescent="0.25">
      <c r="B76" s="9" t="s">
        <v>16</v>
      </c>
      <c r="C76" s="7">
        <v>512.70618747568994</v>
      </c>
      <c r="D76" s="3">
        <f>VLOOKUP($B76,'Formatted - Scenario1'!$B$4:$L$154,4)</f>
        <v>6400</v>
      </c>
      <c r="E76" s="1">
        <v>13500</v>
      </c>
      <c r="F76" s="5">
        <f>E76-D76</f>
        <v>7100</v>
      </c>
      <c r="G76" s="3">
        <f>VLOOKUP($B76,'Formatted - Scenario1'!$B$4:$L$154,7)</f>
        <v>5600</v>
      </c>
      <c r="H76" s="1">
        <v>7500</v>
      </c>
      <c r="I76" s="5">
        <f>H76-G76</f>
        <v>1900</v>
      </c>
      <c r="J76" s="3">
        <f>VLOOKUP($B76,'Formatted - Scenario1'!$B$4:$L$154,10)</f>
        <v>23</v>
      </c>
      <c r="K76" s="1">
        <v>41</v>
      </c>
      <c r="L76" s="5">
        <f>K76-J76</f>
        <v>18</v>
      </c>
    </row>
    <row r="77" spans="2:12" x14ac:dyDescent="0.25">
      <c r="B77" s="10" t="s">
        <v>68</v>
      </c>
      <c r="C77" s="8">
        <v>21.8307668974875</v>
      </c>
      <c r="D77" s="4">
        <f>VLOOKUP($B77,'Formatted - Scenario1'!$B$4:$L$154,4)</f>
        <v>500</v>
      </c>
      <c r="E77" s="2">
        <v>800</v>
      </c>
      <c r="F77" s="6">
        <f>E77-D77</f>
        <v>300</v>
      </c>
      <c r="G77" s="4">
        <f>VLOOKUP($B77,'Formatted - Scenario1'!$B$4:$L$154,7)</f>
        <v>200</v>
      </c>
      <c r="H77" s="2">
        <v>400</v>
      </c>
      <c r="I77" s="2">
        <f>H77-G77</f>
        <v>200</v>
      </c>
      <c r="J77" s="4">
        <f>VLOOKUP($B77,'Formatted - Scenario1'!$B$4:$L$154,10)</f>
        <v>34</v>
      </c>
      <c r="K77" s="2">
        <v>52</v>
      </c>
      <c r="L77" s="6">
        <f>K77-J77</f>
        <v>18</v>
      </c>
    </row>
    <row r="78" spans="2:12" x14ac:dyDescent="0.25">
      <c r="B78" s="9" t="s">
        <v>69</v>
      </c>
      <c r="C78" s="7">
        <v>235.44144687327801</v>
      </c>
      <c r="D78" s="3">
        <f>VLOOKUP($B78,'Formatted - Scenario1'!$B$4:$L$154,4)</f>
        <v>2100</v>
      </c>
      <c r="E78" s="1">
        <v>5200</v>
      </c>
      <c r="F78" s="5">
        <f>E78-D78</f>
        <v>3100</v>
      </c>
      <c r="G78" s="3">
        <f>VLOOKUP($B78,'Formatted - Scenario1'!$B$4:$L$154,7)</f>
        <v>1700</v>
      </c>
      <c r="H78" s="1">
        <v>2800</v>
      </c>
      <c r="I78" s="5">
        <f>H78-G78</f>
        <v>1100</v>
      </c>
      <c r="J78" s="3">
        <f>VLOOKUP($B78,'Formatted - Scenario1'!$B$4:$L$154,10)</f>
        <v>16</v>
      </c>
      <c r="K78" s="1">
        <v>34</v>
      </c>
      <c r="L78" s="5">
        <f>K78-J78</f>
        <v>18</v>
      </c>
    </row>
    <row r="79" spans="2:12" x14ac:dyDescent="0.25">
      <c r="B79" s="10" t="s">
        <v>144</v>
      </c>
      <c r="C79" s="8">
        <v>115.35180092047899</v>
      </c>
      <c r="D79" s="4">
        <f>VLOOKUP($B79,'Formatted - Scenario1'!$B$4:$L$154,4)</f>
        <v>1900</v>
      </c>
      <c r="E79" s="2">
        <v>3100</v>
      </c>
      <c r="F79" s="6">
        <f>E79-D79</f>
        <v>1200</v>
      </c>
      <c r="G79" s="4">
        <f>VLOOKUP($B79,'Formatted - Scenario1'!$B$4:$L$154,7)</f>
        <v>900</v>
      </c>
      <c r="H79" s="2">
        <v>1900</v>
      </c>
      <c r="I79" s="2">
        <f>H79-G79</f>
        <v>1000</v>
      </c>
      <c r="J79" s="4">
        <f>VLOOKUP($B79,'Formatted - Scenario1'!$B$4:$L$154,10)</f>
        <v>25</v>
      </c>
      <c r="K79" s="2">
        <v>43</v>
      </c>
      <c r="L79" s="6">
        <f>K79-J79</f>
        <v>18</v>
      </c>
    </row>
    <row r="80" spans="2:12" x14ac:dyDescent="0.25">
      <c r="B80" s="9" t="s">
        <v>145</v>
      </c>
      <c r="C80" s="7">
        <v>35.907902480713702</v>
      </c>
      <c r="D80" s="3">
        <f>VLOOKUP($B80,'Formatted - Scenario1'!$B$4:$L$154,4)</f>
        <v>900</v>
      </c>
      <c r="E80" s="1">
        <v>1200</v>
      </c>
      <c r="F80" s="5">
        <f>E80-D80</f>
        <v>300</v>
      </c>
      <c r="G80" s="3">
        <f>VLOOKUP($B80,'Formatted - Scenario1'!$B$4:$L$154,7)</f>
        <v>200</v>
      </c>
      <c r="H80" s="1">
        <v>600</v>
      </c>
      <c r="I80" s="5">
        <f>H80-G80</f>
        <v>400</v>
      </c>
      <c r="J80" s="3">
        <f>VLOOKUP($B80,'Formatted - Scenario1'!$B$4:$L$154,10)</f>
        <v>31</v>
      </c>
      <c r="K80" s="1">
        <v>49</v>
      </c>
      <c r="L80" s="5">
        <f>K80-J80</f>
        <v>18</v>
      </c>
    </row>
    <row r="81" spans="2:12" x14ac:dyDescent="0.25">
      <c r="B81" s="10" t="s">
        <v>99</v>
      </c>
      <c r="C81" s="8">
        <v>494.63289052801701</v>
      </c>
      <c r="D81" s="4">
        <f>VLOOKUP($B81,'Formatted - Scenario1'!$B$4:$L$154,4)</f>
        <v>11300</v>
      </c>
      <c r="E81" s="2">
        <v>19400</v>
      </c>
      <c r="F81" s="6">
        <f>E81-D81</f>
        <v>8100</v>
      </c>
      <c r="G81" s="4">
        <f>VLOOKUP($B81,'Formatted - Scenario1'!$B$4:$L$154,7)</f>
        <v>9500</v>
      </c>
      <c r="H81" s="2">
        <v>9500</v>
      </c>
      <c r="I81" s="2">
        <f>H81-G81</f>
        <v>0</v>
      </c>
      <c r="J81" s="4">
        <f>VLOOKUP($B81,'Formatted - Scenario1'!$B$4:$L$154,10)</f>
        <v>42</v>
      </c>
      <c r="K81" s="2">
        <v>59</v>
      </c>
      <c r="L81" s="6">
        <f>K81-J81</f>
        <v>17</v>
      </c>
    </row>
    <row r="82" spans="2:12" x14ac:dyDescent="0.25">
      <c r="B82" s="9" t="s">
        <v>43</v>
      </c>
      <c r="C82" s="7">
        <v>85.568222862049893</v>
      </c>
      <c r="D82" s="3">
        <f>VLOOKUP($B82,'Formatted - Scenario1'!$B$4:$L$154,4)</f>
        <v>1700</v>
      </c>
      <c r="E82" s="1">
        <v>3100</v>
      </c>
      <c r="F82" s="5">
        <f>E82-D82</f>
        <v>1400</v>
      </c>
      <c r="G82" s="3">
        <f>VLOOKUP($B82,'Formatted - Scenario1'!$B$4:$L$154,7)</f>
        <v>1600</v>
      </c>
      <c r="H82" s="1">
        <v>1700</v>
      </c>
      <c r="I82" s="5">
        <f>H82-G82</f>
        <v>100</v>
      </c>
      <c r="J82" s="3">
        <f>VLOOKUP($B82,'Formatted - Scenario1'!$B$4:$L$154,10)</f>
        <v>38</v>
      </c>
      <c r="K82" s="1">
        <v>55</v>
      </c>
      <c r="L82" s="5">
        <f>K82-J82</f>
        <v>17</v>
      </c>
    </row>
    <row r="83" spans="2:12" x14ac:dyDescent="0.25">
      <c r="B83" s="10" t="s">
        <v>65</v>
      </c>
      <c r="C83" s="8">
        <v>483.53114811865299</v>
      </c>
      <c r="D83" s="4">
        <f>VLOOKUP($B83,'Formatted - Scenario1'!$B$4:$L$154,4)</f>
        <v>9800</v>
      </c>
      <c r="E83" s="2">
        <v>17500</v>
      </c>
      <c r="F83" s="6">
        <f>E83-D83</f>
        <v>7700</v>
      </c>
      <c r="G83" s="4">
        <f>VLOOKUP($B83,'Formatted - Scenario1'!$B$4:$L$154,7)</f>
        <v>8800</v>
      </c>
      <c r="H83" s="2">
        <v>9300</v>
      </c>
      <c r="I83" s="2">
        <f>H83-G83</f>
        <v>500</v>
      </c>
      <c r="J83" s="4">
        <f>VLOOKUP($B83,'Formatted - Scenario1'!$B$4:$L$154,10)</f>
        <v>38</v>
      </c>
      <c r="K83" s="2">
        <v>55</v>
      </c>
      <c r="L83" s="6">
        <f>K83-J83</f>
        <v>17</v>
      </c>
    </row>
    <row r="84" spans="2:12" x14ac:dyDescent="0.25">
      <c r="B84" s="9" t="s">
        <v>82</v>
      </c>
      <c r="C84" s="7">
        <v>151.979673540373</v>
      </c>
      <c r="D84" s="3">
        <f>VLOOKUP($B84,'Formatted - Scenario1'!$B$4:$L$154,4)</f>
        <v>2500</v>
      </c>
      <c r="E84" s="1">
        <v>4700</v>
      </c>
      <c r="F84" s="5">
        <f>E84-D84</f>
        <v>2200</v>
      </c>
      <c r="G84" s="3">
        <f>VLOOKUP($B84,'Formatted - Scenario1'!$B$4:$L$154,7)</f>
        <v>2300</v>
      </c>
      <c r="H84" s="1">
        <v>2600</v>
      </c>
      <c r="I84" s="5">
        <f>H84-G84</f>
        <v>300</v>
      </c>
      <c r="J84" s="3">
        <f>VLOOKUP($B84,'Formatted - Scenario1'!$B$4:$L$154,10)</f>
        <v>31</v>
      </c>
      <c r="K84" s="1">
        <v>48</v>
      </c>
      <c r="L84" s="5">
        <f>K84-J84</f>
        <v>17</v>
      </c>
    </row>
    <row r="85" spans="2:12" x14ac:dyDescent="0.25">
      <c r="B85" s="10" t="s">
        <v>83</v>
      </c>
      <c r="C85" s="8">
        <v>344.27239858806701</v>
      </c>
      <c r="D85" s="4">
        <f>VLOOKUP($B85,'Formatted - Scenario1'!$B$4:$L$154,4)</f>
        <v>5800</v>
      </c>
      <c r="E85" s="2">
        <v>10800</v>
      </c>
      <c r="F85" s="6">
        <f>E85-D85</f>
        <v>5000</v>
      </c>
      <c r="G85" s="4">
        <f>VLOOKUP($B85,'Formatted - Scenario1'!$B$4:$L$154,7)</f>
        <v>5400</v>
      </c>
      <c r="H85" s="2">
        <v>6100</v>
      </c>
      <c r="I85" s="2">
        <f>H85-G85</f>
        <v>700</v>
      </c>
      <c r="J85" s="4">
        <f>VLOOKUP($B85,'Formatted - Scenario1'!$B$4:$L$154,10)</f>
        <v>32</v>
      </c>
      <c r="K85" s="2">
        <v>49</v>
      </c>
      <c r="L85" s="6">
        <f>K85-J85</f>
        <v>17</v>
      </c>
    </row>
    <row r="86" spans="2:12" x14ac:dyDescent="0.25">
      <c r="B86" s="9" t="s">
        <v>94</v>
      </c>
      <c r="C86" s="7">
        <v>331.15227926952599</v>
      </c>
      <c r="D86" s="3">
        <f>VLOOKUP($B86,'Formatted - Scenario1'!$B$4:$L$154,4)</f>
        <v>6100</v>
      </c>
      <c r="E86" s="1">
        <v>10200</v>
      </c>
      <c r="F86" s="5">
        <f>E86-D86</f>
        <v>4100</v>
      </c>
      <c r="G86" s="3">
        <f>VLOOKUP($B86,'Formatted - Scenario1'!$B$4:$L$154,7)</f>
        <v>3900</v>
      </c>
      <c r="H86" s="1">
        <v>5200</v>
      </c>
      <c r="I86" s="5">
        <f>H86-G86</f>
        <v>1300</v>
      </c>
      <c r="J86" s="3">
        <f>VLOOKUP($B86,'Formatted - Scenario1'!$B$4:$L$154,10)</f>
        <v>30</v>
      </c>
      <c r="K86" s="1">
        <v>47</v>
      </c>
      <c r="L86" s="5">
        <f>K86-J86</f>
        <v>17</v>
      </c>
    </row>
    <row r="87" spans="2:12" x14ac:dyDescent="0.25">
      <c r="B87" s="10" t="s">
        <v>12</v>
      </c>
      <c r="C87" s="8">
        <v>111.987511316007</v>
      </c>
      <c r="D87" s="4">
        <f>VLOOKUP($B87,'Formatted - Scenario1'!$B$4:$L$154,4)</f>
        <v>2200</v>
      </c>
      <c r="E87" s="2">
        <v>3400</v>
      </c>
      <c r="F87" s="6">
        <f>E87-D87</f>
        <v>1200</v>
      </c>
      <c r="G87" s="4">
        <f>VLOOKUP($B87,'Formatted - Scenario1'!$B$4:$L$154,7)</f>
        <v>1000</v>
      </c>
      <c r="H87" s="2">
        <v>1800</v>
      </c>
      <c r="I87" s="2">
        <f>H87-G87</f>
        <v>800</v>
      </c>
      <c r="J87" s="4">
        <f>VLOOKUP($B87,'Formatted - Scenario1'!$B$4:$L$154,10)</f>
        <v>29</v>
      </c>
      <c r="K87" s="2">
        <v>46</v>
      </c>
      <c r="L87" s="6">
        <f>K87-J87</f>
        <v>17</v>
      </c>
    </row>
    <row r="88" spans="2:12" x14ac:dyDescent="0.25">
      <c r="B88" s="9" t="s">
        <v>52</v>
      </c>
      <c r="C88" s="7">
        <v>14.4952248380496</v>
      </c>
      <c r="D88" s="3">
        <f>VLOOKUP($B88,'Formatted - Scenario1'!$B$4:$L$154,4)</f>
        <v>400</v>
      </c>
      <c r="E88" s="1">
        <v>600</v>
      </c>
      <c r="F88" s="5">
        <f>E88-D88</f>
        <v>200</v>
      </c>
      <c r="G88" s="3">
        <f>VLOOKUP($B88,'Formatted - Scenario1'!$B$4:$L$154,7)</f>
        <v>200</v>
      </c>
      <c r="H88" s="1">
        <v>300</v>
      </c>
      <c r="I88" s="5">
        <f>H88-G88</f>
        <v>100</v>
      </c>
      <c r="J88" s="3">
        <f>VLOOKUP($B88,'Formatted - Scenario1'!$B$4:$L$154,10)</f>
        <v>44</v>
      </c>
      <c r="K88" s="1">
        <v>61</v>
      </c>
      <c r="L88" s="5">
        <f>K88-J88</f>
        <v>17</v>
      </c>
    </row>
    <row r="89" spans="2:12" x14ac:dyDescent="0.25">
      <c r="B89" s="10" t="s">
        <v>78</v>
      </c>
      <c r="C89" s="8">
        <v>202.028360907456</v>
      </c>
      <c r="D89" s="4">
        <f>VLOOKUP($B89,'Formatted - Scenario1'!$B$4:$L$154,4)</f>
        <v>4600</v>
      </c>
      <c r="E89" s="2">
        <v>7900</v>
      </c>
      <c r="F89" s="6">
        <f>E89-D89</f>
        <v>3300</v>
      </c>
      <c r="G89" s="4">
        <f>VLOOKUP($B89,'Formatted - Scenario1'!$B$4:$L$154,7)</f>
        <v>4300</v>
      </c>
      <c r="H89" s="2">
        <v>4300</v>
      </c>
      <c r="I89" s="2">
        <f>H89-G89</f>
        <v>0</v>
      </c>
      <c r="J89" s="4">
        <f>VLOOKUP($B89,'Formatted - Scenario1'!$B$4:$L$154,10)</f>
        <v>44</v>
      </c>
      <c r="K89" s="2">
        <v>60</v>
      </c>
      <c r="L89" s="6">
        <f>K89-J89</f>
        <v>16</v>
      </c>
    </row>
    <row r="90" spans="2:12" x14ac:dyDescent="0.25">
      <c r="B90" s="9" t="s">
        <v>100</v>
      </c>
      <c r="C90" s="7">
        <v>511.61732605360902</v>
      </c>
      <c r="D90" s="3">
        <f>VLOOKUP($B90,'Formatted - Scenario1'!$B$4:$L$154,4)</f>
        <v>9500</v>
      </c>
      <c r="E90" s="1">
        <v>16800</v>
      </c>
      <c r="F90" s="5">
        <f>E90-D90</f>
        <v>7300</v>
      </c>
      <c r="G90" s="3">
        <f>VLOOKUP($B90,'Formatted - Scenario1'!$B$4:$L$154,7)</f>
        <v>8700</v>
      </c>
      <c r="H90" s="1">
        <v>9100</v>
      </c>
      <c r="I90" s="5">
        <f>H90-G90</f>
        <v>400</v>
      </c>
      <c r="J90" s="3">
        <f>VLOOKUP($B90,'Formatted - Scenario1'!$B$4:$L$154,10)</f>
        <v>35</v>
      </c>
      <c r="K90" s="1">
        <v>51</v>
      </c>
      <c r="L90" s="5">
        <f>K90-J90</f>
        <v>16</v>
      </c>
    </row>
    <row r="91" spans="2:12" x14ac:dyDescent="0.25">
      <c r="B91" s="10" t="s">
        <v>116</v>
      </c>
      <c r="C91" s="8">
        <v>1.1859149762649099</v>
      </c>
      <c r="D91" s="4">
        <f>VLOOKUP($B91,'Formatted - Scenario1'!$B$4:$L$154,4)</f>
        <v>0</v>
      </c>
      <c r="E91" s="2">
        <v>0</v>
      </c>
      <c r="F91" s="6">
        <f>E91-D91</f>
        <v>0</v>
      </c>
      <c r="G91" s="4">
        <f>VLOOKUP($B91,'Formatted - Scenario1'!$B$4:$L$154,7)</f>
        <v>0</v>
      </c>
      <c r="H91" s="2">
        <v>0</v>
      </c>
      <c r="I91" s="2">
        <f>H91-G91</f>
        <v>0</v>
      </c>
      <c r="J91" s="4">
        <f>VLOOKUP($B91,'Formatted - Scenario1'!$B$4:$L$154,10)</f>
        <v>34</v>
      </c>
      <c r="K91" s="2">
        <v>50</v>
      </c>
      <c r="L91" s="6">
        <f>K91-J91</f>
        <v>16</v>
      </c>
    </row>
    <row r="92" spans="2:12" x14ac:dyDescent="0.25">
      <c r="B92" s="9" t="s">
        <v>17</v>
      </c>
      <c r="C92" s="7">
        <v>114.845879044046</v>
      </c>
      <c r="D92" s="3">
        <f>VLOOKUP($B92,'Formatted - Scenario1'!$B$4:$L$154,4)</f>
        <v>1900</v>
      </c>
      <c r="E92" s="1">
        <v>3500</v>
      </c>
      <c r="F92" s="5">
        <f>E92-D92</f>
        <v>1600</v>
      </c>
      <c r="G92" s="3">
        <f>VLOOKUP($B92,'Formatted - Scenario1'!$B$4:$L$154,7)</f>
        <v>1700</v>
      </c>
      <c r="H92" s="1">
        <v>1900</v>
      </c>
      <c r="I92" s="5">
        <f>H92-G92</f>
        <v>200</v>
      </c>
      <c r="J92" s="3">
        <f>VLOOKUP($B92,'Formatted - Scenario1'!$B$4:$L$154,10)</f>
        <v>31</v>
      </c>
      <c r="K92" s="1">
        <v>47</v>
      </c>
      <c r="L92" s="5">
        <f>K92-J92</f>
        <v>16</v>
      </c>
    </row>
    <row r="93" spans="2:12" x14ac:dyDescent="0.25">
      <c r="B93" s="10" t="s">
        <v>46</v>
      </c>
      <c r="C93" s="8">
        <v>155.042279693214</v>
      </c>
      <c r="D93" s="4">
        <f>VLOOKUP($B93,'Formatted - Scenario1'!$B$4:$L$154,4)</f>
        <v>1600</v>
      </c>
      <c r="E93" s="2">
        <v>3600</v>
      </c>
      <c r="F93" s="6">
        <f>E93-D93</f>
        <v>2000</v>
      </c>
      <c r="G93" s="4">
        <f>VLOOKUP($B93,'Formatted - Scenario1'!$B$4:$L$154,7)</f>
        <v>1500</v>
      </c>
      <c r="H93" s="2">
        <v>2000</v>
      </c>
      <c r="I93" s="2">
        <f>H93-G93</f>
        <v>500</v>
      </c>
      <c r="J93" s="4">
        <f>VLOOKUP($B93,'Formatted - Scenario1'!$B$4:$L$154,10)</f>
        <v>20</v>
      </c>
      <c r="K93" s="2">
        <v>36</v>
      </c>
      <c r="L93" s="6">
        <f>K93-J93</f>
        <v>16</v>
      </c>
    </row>
    <row r="94" spans="2:12" x14ac:dyDescent="0.25">
      <c r="B94" s="9" t="s">
        <v>60</v>
      </c>
      <c r="C94" s="7">
        <v>210.54261478070401</v>
      </c>
      <c r="D94" s="3">
        <f>VLOOKUP($B94,'Formatted - Scenario1'!$B$4:$L$154,4)</f>
        <v>2800</v>
      </c>
      <c r="E94" s="1">
        <v>5400</v>
      </c>
      <c r="F94" s="5">
        <f>E94-D94</f>
        <v>2600</v>
      </c>
      <c r="G94" s="3">
        <f>VLOOKUP($B94,'Formatted - Scenario1'!$B$4:$L$154,7)</f>
        <v>2300</v>
      </c>
      <c r="H94" s="1">
        <v>3100</v>
      </c>
      <c r="I94" s="5">
        <f>H94-G94</f>
        <v>800</v>
      </c>
      <c r="J94" s="3">
        <f>VLOOKUP($B94,'Formatted - Scenario1'!$B$4:$L$154,10)</f>
        <v>24</v>
      </c>
      <c r="K94" s="1">
        <v>40</v>
      </c>
      <c r="L94" s="5">
        <f>K94-J94</f>
        <v>16</v>
      </c>
    </row>
    <row r="95" spans="2:12" x14ac:dyDescent="0.25">
      <c r="B95" s="10" t="s">
        <v>110</v>
      </c>
      <c r="C95" s="8">
        <v>78.918319133637993</v>
      </c>
      <c r="D95" s="4">
        <f>VLOOKUP($B95,'Formatted - Scenario1'!$B$4:$L$154,4)</f>
        <v>1900</v>
      </c>
      <c r="E95" s="2">
        <v>2700</v>
      </c>
      <c r="F95" s="6">
        <f>E95-D95</f>
        <v>800</v>
      </c>
      <c r="G95" s="4">
        <f>VLOOKUP($B95,'Formatted - Scenario1'!$B$4:$L$154,7)</f>
        <v>700</v>
      </c>
      <c r="H95" s="2">
        <v>1200</v>
      </c>
      <c r="I95" s="2">
        <f>H95-G95</f>
        <v>500</v>
      </c>
      <c r="J95" s="4">
        <f>VLOOKUP($B95,'Formatted - Scenario1'!$B$4:$L$154,10)</f>
        <v>33</v>
      </c>
      <c r="K95" s="2">
        <v>49</v>
      </c>
      <c r="L95" s="6">
        <f>K95-J95</f>
        <v>16</v>
      </c>
    </row>
    <row r="96" spans="2:12" x14ac:dyDescent="0.25">
      <c r="B96" s="9" t="s">
        <v>136</v>
      </c>
      <c r="C96" s="7">
        <v>46.743100400889098</v>
      </c>
      <c r="D96" s="3">
        <f>VLOOKUP($B96,'Formatted - Scenario1'!$B$4:$L$154,4)</f>
        <v>500</v>
      </c>
      <c r="E96" s="1">
        <v>900</v>
      </c>
      <c r="F96" s="5">
        <f>E96-D96</f>
        <v>400</v>
      </c>
      <c r="G96" s="3">
        <f>VLOOKUP($B96,'Formatted - Scenario1'!$B$4:$L$154,7)</f>
        <v>400</v>
      </c>
      <c r="H96" s="1">
        <v>800</v>
      </c>
      <c r="I96" s="5">
        <f>H96-G96</f>
        <v>400</v>
      </c>
      <c r="J96" s="3">
        <f>VLOOKUP($B96,'Formatted - Scenario1'!$B$4:$L$154,10)</f>
        <v>20</v>
      </c>
      <c r="K96" s="1">
        <v>36</v>
      </c>
      <c r="L96" s="5">
        <f>K96-J96</f>
        <v>16</v>
      </c>
    </row>
    <row r="97" spans="2:12" x14ac:dyDescent="0.25">
      <c r="B97" s="10" t="s">
        <v>147</v>
      </c>
      <c r="C97" s="8">
        <v>114.989185312942</v>
      </c>
      <c r="D97" s="4">
        <f>VLOOKUP($B97,'Formatted - Scenario1'!$B$4:$L$154,4)</f>
        <v>400</v>
      </c>
      <c r="E97" s="2">
        <v>1600</v>
      </c>
      <c r="F97" s="6">
        <f>E97-D97</f>
        <v>1200</v>
      </c>
      <c r="G97" s="4">
        <f>VLOOKUP($B97,'Formatted - Scenario1'!$B$4:$L$154,7)</f>
        <v>600</v>
      </c>
      <c r="H97" s="2">
        <v>1200</v>
      </c>
      <c r="I97" s="2">
        <f>H97-G97</f>
        <v>600</v>
      </c>
      <c r="J97" s="4">
        <f>VLOOKUP($B97,'Formatted - Scenario1'!$B$4:$L$154,10)</f>
        <v>9</v>
      </c>
      <c r="K97" s="2">
        <v>25</v>
      </c>
      <c r="L97" s="6">
        <f>K97-J97</f>
        <v>16</v>
      </c>
    </row>
    <row r="98" spans="2:12" x14ac:dyDescent="0.25">
      <c r="B98" s="9" t="s">
        <v>24</v>
      </c>
      <c r="C98" s="7">
        <v>509.72929670403499</v>
      </c>
      <c r="D98" s="3">
        <f>VLOOKUP($B98,'Formatted - Scenario1'!$B$4:$L$154,4)</f>
        <v>11400</v>
      </c>
      <c r="E98" s="1">
        <v>17400</v>
      </c>
      <c r="F98" s="5">
        <f>E98-D98</f>
        <v>6000</v>
      </c>
      <c r="G98" s="3">
        <f>VLOOKUP($B98,'Formatted - Scenario1'!$B$4:$L$154,7)</f>
        <v>7600</v>
      </c>
      <c r="H98" s="1">
        <v>9100</v>
      </c>
      <c r="I98" s="5">
        <f>H98-G98</f>
        <v>1500</v>
      </c>
      <c r="J98" s="3">
        <f>VLOOKUP($B98,'Formatted - Scenario1'!$B$4:$L$154,10)</f>
        <v>37</v>
      </c>
      <c r="K98" s="1">
        <v>52</v>
      </c>
      <c r="L98" s="5">
        <f>K98-J98</f>
        <v>15</v>
      </c>
    </row>
    <row r="99" spans="2:12" x14ac:dyDescent="0.25">
      <c r="B99" s="10" t="s">
        <v>107</v>
      </c>
      <c r="C99" s="8">
        <v>499.03605247411099</v>
      </c>
      <c r="D99" s="4">
        <f>VLOOKUP($B99,'Formatted - Scenario1'!$B$4:$L$154,4)</f>
        <v>10000</v>
      </c>
      <c r="E99" s="2">
        <v>16500</v>
      </c>
      <c r="F99" s="6">
        <f>E99-D99</f>
        <v>6500</v>
      </c>
      <c r="G99" s="4">
        <f>VLOOKUP($B99,'Formatted - Scenario1'!$B$4:$L$154,7)</f>
        <v>7400</v>
      </c>
      <c r="H99" s="2">
        <v>8700</v>
      </c>
      <c r="I99" s="2">
        <f>H99-G99</f>
        <v>1300</v>
      </c>
      <c r="J99" s="4">
        <f>VLOOKUP($B99,'Formatted - Scenario1'!$B$4:$L$154,10)</f>
        <v>35</v>
      </c>
      <c r="K99" s="2">
        <v>50</v>
      </c>
      <c r="L99" s="6">
        <f>K99-J99</f>
        <v>15</v>
      </c>
    </row>
    <row r="100" spans="2:12" x14ac:dyDescent="0.25">
      <c r="B100" s="9" t="s">
        <v>129</v>
      </c>
      <c r="C100" s="7">
        <v>83.228908110546499</v>
      </c>
      <c r="D100" s="3">
        <f>VLOOKUP($B100,'Formatted - Scenario1'!$B$4:$L$154,4)</f>
        <v>900</v>
      </c>
      <c r="E100" s="1">
        <v>1800</v>
      </c>
      <c r="F100" s="5">
        <f>E100-D100</f>
        <v>900</v>
      </c>
      <c r="G100" s="3">
        <f>VLOOKUP($B100,'Formatted - Scenario1'!$B$4:$L$154,7)</f>
        <v>800</v>
      </c>
      <c r="H100" s="1">
        <v>1100</v>
      </c>
      <c r="I100" s="5">
        <f>H100-G100</f>
        <v>300</v>
      </c>
      <c r="J100" s="3">
        <f>VLOOKUP($B100,'Formatted - Scenario1'!$B$4:$L$154,10)</f>
        <v>20</v>
      </c>
      <c r="K100" s="1">
        <v>35</v>
      </c>
      <c r="L100" s="5">
        <f>K100-J100</f>
        <v>15</v>
      </c>
    </row>
    <row r="101" spans="2:12" x14ac:dyDescent="0.25">
      <c r="B101" s="10" t="s">
        <v>132</v>
      </c>
      <c r="C101" s="8">
        <v>65.353562356640396</v>
      </c>
      <c r="D101" s="4">
        <f>VLOOKUP($B101,'Formatted - Scenario1'!$B$4:$L$154,4)</f>
        <v>900</v>
      </c>
      <c r="E101" s="2">
        <v>1400</v>
      </c>
      <c r="F101" s="6">
        <f>E101-D101</f>
        <v>500</v>
      </c>
      <c r="G101" s="4">
        <f>VLOOKUP($B101,'Formatted - Scenario1'!$B$4:$L$154,7)</f>
        <v>600</v>
      </c>
      <c r="H101" s="2">
        <v>1100</v>
      </c>
      <c r="I101" s="2">
        <f>H101-G101</f>
        <v>500</v>
      </c>
      <c r="J101" s="4">
        <f>VLOOKUP($B101,'Formatted - Scenario1'!$B$4:$L$154,10)</f>
        <v>23</v>
      </c>
      <c r="K101" s="2">
        <v>38</v>
      </c>
      <c r="L101" s="6">
        <f>K101-J101</f>
        <v>15</v>
      </c>
    </row>
    <row r="102" spans="2:12" x14ac:dyDescent="0.25">
      <c r="B102" s="9" t="s">
        <v>77</v>
      </c>
      <c r="C102" s="7">
        <v>419.92496383397997</v>
      </c>
      <c r="D102" s="3">
        <f>VLOOKUP($B102,'Formatted - Scenario1'!$B$4:$L$154,4)</f>
        <v>7900</v>
      </c>
      <c r="E102" s="1">
        <v>11700</v>
      </c>
      <c r="F102" s="5">
        <f>E102-D102</f>
        <v>3800</v>
      </c>
      <c r="G102" s="3">
        <f>VLOOKUP($B102,'Formatted - Scenario1'!$B$4:$L$154,7)</f>
        <v>2400</v>
      </c>
      <c r="H102" s="1">
        <v>4600</v>
      </c>
      <c r="I102" s="5">
        <f>H102-G102</f>
        <v>2200</v>
      </c>
      <c r="J102" s="3">
        <f>VLOOKUP($B102,'Formatted - Scenario1'!$B$4:$L$154,10)</f>
        <v>24</v>
      </c>
      <c r="K102" s="1">
        <v>39</v>
      </c>
      <c r="L102" s="5">
        <f>K102-J102</f>
        <v>15</v>
      </c>
    </row>
    <row r="103" spans="2:12" x14ac:dyDescent="0.25">
      <c r="B103" s="10" t="s">
        <v>101</v>
      </c>
      <c r="C103" s="8">
        <v>30.938149542212098</v>
      </c>
      <c r="D103" s="4">
        <f>VLOOKUP($B103,'Formatted - Scenario1'!$B$4:$L$154,4)</f>
        <v>700</v>
      </c>
      <c r="E103" s="2">
        <v>900</v>
      </c>
      <c r="F103" s="6">
        <f>E103-D103</f>
        <v>200</v>
      </c>
      <c r="G103" s="4">
        <f>VLOOKUP($B103,'Formatted - Scenario1'!$B$4:$L$154,7)</f>
        <v>100</v>
      </c>
      <c r="H103" s="2">
        <v>400</v>
      </c>
      <c r="I103" s="2">
        <f>H103-G103</f>
        <v>300</v>
      </c>
      <c r="J103" s="4">
        <f>VLOOKUP($B103,'Formatted - Scenario1'!$B$4:$L$154,10)</f>
        <v>25</v>
      </c>
      <c r="K103" s="2">
        <v>40</v>
      </c>
      <c r="L103" s="6">
        <f>K103-J103</f>
        <v>15</v>
      </c>
    </row>
    <row r="104" spans="2:12" x14ac:dyDescent="0.25">
      <c r="B104" s="9" t="s">
        <v>84</v>
      </c>
      <c r="C104" s="7">
        <v>117.397956373951</v>
      </c>
      <c r="D104" s="3">
        <f>VLOOKUP($B104,'Formatted - Scenario1'!$B$4:$L$154,4)</f>
        <v>2300</v>
      </c>
      <c r="E104" s="1">
        <v>3900</v>
      </c>
      <c r="F104" s="5">
        <f>E104-D104</f>
        <v>1600</v>
      </c>
      <c r="G104" s="3">
        <f>VLOOKUP($B104,'Formatted - Scenario1'!$B$4:$L$154,7)</f>
        <v>2100</v>
      </c>
      <c r="H104" s="1">
        <v>2100</v>
      </c>
      <c r="I104" s="5">
        <f>H104-G104</f>
        <v>0</v>
      </c>
      <c r="J104" s="3">
        <f>VLOOKUP($B104,'Formatted - Scenario1'!$B$4:$L$154,10)</f>
        <v>37</v>
      </c>
      <c r="K104" s="1">
        <v>51</v>
      </c>
      <c r="L104" s="5">
        <f>K104-J104</f>
        <v>14</v>
      </c>
    </row>
    <row r="105" spans="2:12" x14ac:dyDescent="0.25">
      <c r="B105" s="10" t="s">
        <v>117</v>
      </c>
      <c r="C105" s="8">
        <v>64.243849065308396</v>
      </c>
      <c r="D105" s="4">
        <f>VLOOKUP($B105,'Formatted - Scenario1'!$B$4:$L$154,4)</f>
        <v>700</v>
      </c>
      <c r="E105" s="2">
        <v>1400</v>
      </c>
      <c r="F105" s="6">
        <f>E105-D105</f>
        <v>700</v>
      </c>
      <c r="G105" s="4">
        <f>VLOOKUP($B105,'Formatted - Scenario1'!$B$4:$L$154,7)</f>
        <v>800</v>
      </c>
      <c r="H105" s="2">
        <v>1000</v>
      </c>
      <c r="I105" s="2">
        <f>H105-G105</f>
        <v>200</v>
      </c>
      <c r="J105" s="4">
        <f>VLOOKUP($B105,'Formatted - Scenario1'!$B$4:$L$154,10)</f>
        <v>23</v>
      </c>
      <c r="K105" s="2">
        <v>37</v>
      </c>
      <c r="L105" s="6">
        <f>K105-J105</f>
        <v>14</v>
      </c>
    </row>
    <row r="106" spans="2:12" x14ac:dyDescent="0.25">
      <c r="B106" s="9" t="s">
        <v>80</v>
      </c>
      <c r="C106" s="7">
        <v>157.88652454704501</v>
      </c>
      <c r="D106" s="3">
        <f>VLOOKUP($B106,'Formatted - Scenario1'!$B$4:$L$154,4)</f>
        <v>3900</v>
      </c>
      <c r="E106" s="1">
        <v>5400</v>
      </c>
      <c r="F106" s="5">
        <f>E106-D106</f>
        <v>1500</v>
      </c>
      <c r="G106" s="3">
        <f>VLOOKUP($B106,'Formatted - Scenario1'!$B$4:$L$154,7)</f>
        <v>2000</v>
      </c>
      <c r="H106" s="1">
        <v>2800</v>
      </c>
      <c r="I106" s="5">
        <f>H106-G106</f>
        <v>800</v>
      </c>
      <c r="J106" s="3">
        <f>VLOOKUP($B106,'Formatted - Scenario1'!$B$4:$L$154,10)</f>
        <v>38</v>
      </c>
      <c r="K106" s="1">
        <v>52</v>
      </c>
      <c r="L106" s="5">
        <f>K106-J106</f>
        <v>14</v>
      </c>
    </row>
    <row r="107" spans="2:12" x14ac:dyDescent="0.25">
      <c r="B107" s="10" t="s">
        <v>45</v>
      </c>
      <c r="C107" s="8">
        <v>854.719517679349</v>
      </c>
      <c r="D107" s="4">
        <f>VLOOKUP($B107,'Formatted - Scenario1'!$B$4:$L$154,4)</f>
        <v>12700</v>
      </c>
      <c r="E107" s="2">
        <v>24500</v>
      </c>
      <c r="F107" s="6">
        <f>E107-D107</f>
        <v>11800</v>
      </c>
      <c r="G107" s="4">
        <f>VLOOKUP($B107,'Formatted - Scenario1'!$B$4:$L$154,7)</f>
        <v>5500</v>
      </c>
      <c r="H107" s="2">
        <v>5800</v>
      </c>
      <c r="I107" s="2">
        <f>H107-G107</f>
        <v>300</v>
      </c>
      <c r="J107" s="4">
        <f>VLOOKUP($B107,'Formatted - Scenario1'!$B$4:$L$154,10)</f>
        <v>21</v>
      </c>
      <c r="K107" s="2">
        <v>35</v>
      </c>
      <c r="L107" s="6">
        <f>K107-J107</f>
        <v>14</v>
      </c>
    </row>
    <row r="108" spans="2:12" x14ac:dyDescent="0.25">
      <c r="B108" s="9" t="s">
        <v>131</v>
      </c>
      <c r="C108" s="7">
        <v>101.73044050137101</v>
      </c>
      <c r="D108" s="3">
        <f>VLOOKUP($B108,'Formatted - Scenario1'!$B$4:$L$154,4)</f>
        <v>2200</v>
      </c>
      <c r="E108" s="1">
        <v>3000</v>
      </c>
      <c r="F108" s="5">
        <f>E108-D108</f>
        <v>800</v>
      </c>
      <c r="G108" s="3">
        <f>VLOOKUP($B108,'Formatted - Scenario1'!$B$4:$L$154,7)</f>
        <v>1100</v>
      </c>
      <c r="H108" s="1">
        <v>1900</v>
      </c>
      <c r="I108" s="5">
        <f>H108-G108</f>
        <v>800</v>
      </c>
      <c r="J108" s="3">
        <f>VLOOKUP($B108,'Formatted - Scenario1'!$B$4:$L$154,10)</f>
        <v>33</v>
      </c>
      <c r="K108" s="1">
        <v>47</v>
      </c>
      <c r="L108" s="5">
        <f>K108-J108</f>
        <v>14</v>
      </c>
    </row>
    <row r="109" spans="2:12" x14ac:dyDescent="0.25">
      <c r="B109" s="10" t="s">
        <v>29</v>
      </c>
      <c r="C109" s="8">
        <v>139.22995567624099</v>
      </c>
      <c r="D109" s="4">
        <f>VLOOKUP($B109,'Formatted - Scenario1'!$B$4:$L$154,4)</f>
        <v>1400</v>
      </c>
      <c r="E109" s="2">
        <v>2600</v>
      </c>
      <c r="F109" s="6">
        <f>E109-D109</f>
        <v>1200</v>
      </c>
      <c r="G109" s="4">
        <f>VLOOKUP($B109,'Formatted - Scenario1'!$B$4:$L$154,7)</f>
        <v>500</v>
      </c>
      <c r="H109" s="2">
        <v>1200</v>
      </c>
      <c r="I109" s="2">
        <f>H109-G109</f>
        <v>700</v>
      </c>
      <c r="J109" s="4">
        <f>VLOOKUP($B109,'Formatted - Scenario1'!$B$4:$L$154,10)</f>
        <v>13</v>
      </c>
      <c r="K109" s="2">
        <v>27</v>
      </c>
      <c r="L109" s="6">
        <f>K109-J109</f>
        <v>14</v>
      </c>
    </row>
    <row r="110" spans="2:12" x14ac:dyDescent="0.25">
      <c r="B110" s="9" t="s">
        <v>10</v>
      </c>
      <c r="C110" s="7">
        <v>57.2227915107473</v>
      </c>
      <c r="D110" s="3">
        <f>VLOOKUP($B110,'Formatted - Scenario1'!$B$4:$L$154,4)</f>
        <v>1000</v>
      </c>
      <c r="E110" s="1">
        <v>1700</v>
      </c>
      <c r="F110" s="5">
        <f>E110-D110</f>
        <v>700</v>
      </c>
      <c r="G110" s="3">
        <f>VLOOKUP($B110,'Formatted - Scenario1'!$B$4:$L$154,7)</f>
        <v>1000</v>
      </c>
      <c r="H110" s="1">
        <v>1000</v>
      </c>
      <c r="I110" s="5">
        <f>H110-G110</f>
        <v>0</v>
      </c>
      <c r="J110" s="3">
        <f>VLOOKUP($B110,'Formatted - Scenario1'!$B$4:$L$154,10)</f>
        <v>34</v>
      </c>
      <c r="K110" s="1">
        <v>47</v>
      </c>
      <c r="L110" s="5">
        <f>K110-J110</f>
        <v>13</v>
      </c>
    </row>
    <row r="111" spans="2:12" x14ac:dyDescent="0.25">
      <c r="B111" s="10" t="s">
        <v>114</v>
      </c>
      <c r="C111" s="8">
        <v>120.846324603498</v>
      </c>
      <c r="D111" s="4">
        <f>VLOOKUP($B111,'Formatted - Scenario1'!$B$4:$L$154,4)</f>
        <v>1800</v>
      </c>
      <c r="E111" s="2">
        <v>3300</v>
      </c>
      <c r="F111" s="6">
        <f>E111-D111</f>
        <v>1500</v>
      </c>
      <c r="G111" s="4">
        <f>VLOOKUP($B111,'Formatted - Scenario1'!$B$4:$L$154,7)</f>
        <v>2300</v>
      </c>
      <c r="H111" s="2">
        <v>2400</v>
      </c>
      <c r="I111" s="2">
        <f>H111-G111</f>
        <v>100</v>
      </c>
      <c r="J111" s="4">
        <f>VLOOKUP($B111,'Formatted - Scenario1'!$B$4:$L$154,10)</f>
        <v>34</v>
      </c>
      <c r="K111" s="2">
        <v>47</v>
      </c>
      <c r="L111" s="6">
        <f>K111-J111</f>
        <v>13</v>
      </c>
    </row>
    <row r="112" spans="2:12" x14ac:dyDescent="0.25">
      <c r="B112" s="9" t="s">
        <v>8</v>
      </c>
      <c r="C112" s="7">
        <v>447.42111316211299</v>
      </c>
      <c r="D112" s="3">
        <f>VLOOKUP($B112,'Formatted - Scenario1'!$B$4:$L$154,4)</f>
        <v>7100</v>
      </c>
      <c r="E112" s="1">
        <v>11800</v>
      </c>
      <c r="F112" s="5">
        <f>E112-D112</f>
        <v>4700</v>
      </c>
      <c r="G112" s="3">
        <f>VLOOKUP($B112,'Formatted - Scenario1'!$B$4:$L$154,7)</f>
        <v>4800</v>
      </c>
      <c r="H112" s="1">
        <v>6000</v>
      </c>
      <c r="I112" s="5">
        <f>H112-G112</f>
        <v>1200</v>
      </c>
      <c r="J112" s="3">
        <f>VLOOKUP($B112,'Formatted - Scenario1'!$B$4:$L$154,10)</f>
        <v>27</v>
      </c>
      <c r="K112" s="1">
        <v>40</v>
      </c>
      <c r="L112" s="5">
        <f>K112-J112</f>
        <v>13</v>
      </c>
    </row>
    <row r="113" spans="2:12" x14ac:dyDescent="0.25">
      <c r="B113" s="10" t="s">
        <v>61</v>
      </c>
      <c r="C113" s="8">
        <v>115.338209119553</v>
      </c>
      <c r="D113" s="4">
        <f>VLOOKUP($B113,'Formatted - Scenario1'!$B$4:$L$154,4)</f>
        <v>3700</v>
      </c>
      <c r="E113" s="2">
        <v>4600</v>
      </c>
      <c r="F113" s="6">
        <f>E113-D113</f>
        <v>900</v>
      </c>
      <c r="G113" s="4">
        <f>VLOOKUP($B113,'Formatted - Scenario1'!$B$4:$L$154,7)</f>
        <v>900</v>
      </c>
      <c r="H113" s="2">
        <v>1500</v>
      </c>
      <c r="I113" s="2">
        <f>H113-G113</f>
        <v>600</v>
      </c>
      <c r="J113" s="4">
        <f>VLOOKUP($B113,'Formatted - Scenario1'!$B$4:$L$154,10)</f>
        <v>40</v>
      </c>
      <c r="K113" s="2">
        <v>53</v>
      </c>
      <c r="L113" s="6">
        <f>K113-J113</f>
        <v>13</v>
      </c>
    </row>
    <row r="114" spans="2:12" x14ac:dyDescent="0.25">
      <c r="B114" s="9" t="s">
        <v>124</v>
      </c>
      <c r="C114" s="7">
        <v>43.134278765713397</v>
      </c>
      <c r="D114" s="3">
        <f>VLOOKUP($B114,'Formatted - Scenario1'!$B$4:$L$154,4)</f>
        <v>400</v>
      </c>
      <c r="E114" s="1">
        <v>800</v>
      </c>
      <c r="F114" s="5">
        <f>E114-D114</f>
        <v>400</v>
      </c>
      <c r="G114" s="3">
        <f>VLOOKUP($B114,'Formatted - Scenario1'!$B$4:$L$154,7)</f>
        <v>300</v>
      </c>
      <c r="H114" s="1">
        <v>600</v>
      </c>
      <c r="I114" s="5">
        <f>H114-G114</f>
        <v>300</v>
      </c>
      <c r="J114" s="3">
        <f>VLOOKUP($B114,'Formatted - Scenario1'!$B$4:$L$154,10)</f>
        <v>18</v>
      </c>
      <c r="K114" s="1">
        <v>31</v>
      </c>
      <c r="L114" s="5">
        <f>K114-J114</f>
        <v>13</v>
      </c>
    </row>
    <row r="115" spans="2:12" x14ac:dyDescent="0.25">
      <c r="B115" s="10" t="s">
        <v>137</v>
      </c>
      <c r="C115" s="8">
        <v>182.81284189375199</v>
      </c>
      <c r="D115" s="4">
        <f>VLOOKUP($B115,'Formatted - Scenario1'!$B$4:$L$154,4)</f>
        <v>700</v>
      </c>
      <c r="E115" s="2">
        <v>2500</v>
      </c>
      <c r="F115" s="6">
        <f>E115-D115</f>
        <v>1800</v>
      </c>
      <c r="G115" s="4">
        <f>VLOOKUP($B115,'Formatted - Scenario1'!$B$4:$L$154,7)</f>
        <v>1400</v>
      </c>
      <c r="H115" s="2">
        <v>2200</v>
      </c>
      <c r="I115" s="2">
        <f>H115-G115</f>
        <v>800</v>
      </c>
      <c r="J115" s="4">
        <f>VLOOKUP($B115,'Formatted - Scenario1'!$B$4:$L$154,10)</f>
        <v>12</v>
      </c>
      <c r="K115" s="2">
        <v>25</v>
      </c>
      <c r="L115" s="6">
        <f>K115-J115</f>
        <v>13</v>
      </c>
    </row>
    <row r="116" spans="2:12" x14ac:dyDescent="0.25">
      <c r="B116" s="9" t="s">
        <v>50</v>
      </c>
      <c r="C116" s="7">
        <v>207.29117773237701</v>
      </c>
      <c r="D116" s="3">
        <f>VLOOKUP($B116,'Formatted - Scenario1'!$B$4:$L$154,4)</f>
        <v>4800</v>
      </c>
      <c r="E116" s="1">
        <v>5600</v>
      </c>
      <c r="F116" s="5">
        <f>E116-D116</f>
        <v>800</v>
      </c>
      <c r="G116" s="3">
        <f>VLOOKUP($B116,'Formatted - Scenario1'!$B$4:$L$154,7)</f>
        <v>1300</v>
      </c>
      <c r="H116" s="1">
        <v>3200</v>
      </c>
      <c r="I116" s="5">
        <f>H116-G116</f>
        <v>1900</v>
      </c>
      <c r="J116" s="3">
        <f>VLOOKUP($B116,'Formatted - Scenario1'!$B$4:$L$154,10)</f>
        <v>29</v>
      </c>
      <c r="K116" s="1">
        <v>42</v>
      </c>
      <c r="L116" s="5">
        <f>K116-J116</f>
        <v>13</v>
      </c>
    </row>
    <row r="117" spans="2:12" x14ac:dyDescent="0.25">
      <c r="B117" s="10" t="s">
        <v>23</v>
      </c>
      <c r="C117" s="8">
        <v>452.61679144507502</v>
      </c>
      <c r="D117" s="4">
        <f>VLOOKUP($B117,'Formatted - Scenario1'!$B$4:$L$154,4)</f>
        <v>13000</v>
      </c>
      <c r="E117" s="2">
        <v>15400</v>
      </c>
      <c r="F117" s="6">
        <f>E117-D117</f>
        <v>2400</v>
      </c>
      <c r="G117" s="4">
        <f>VLOOKUP($B117,'Formatted - Scenario1'!$B$4:$L$154,7)</f>
        <v>3600</v>
      </c>
      <c r="H117" s="2">
        <v>7100</v>
      </c>
      <c r="I117" s="2">
        <f>H117-G117</f>
        <v>3500</v>
      </c>
      <c r="J117" s="4">
        <f>VLOOKUP($B117,'Formatted - Scenario1'!$B$4:$L$154,10)</f>
        <v>37</v>
      </c>
      <c r="K117" s="2">
        <v>50</v>
      </c>
      <c r="L117" s="6">
        <f>K117-J117</f>
        <v>13</v>
      </c>
    </row>
    <row r="118" spans="2:12" x14ac:dyDescent="0.25">
      <c r="B118" s="9" t="s">
        <v>112</v>
      </c>
      <c r="C118" s="7">
        <v>116.297622410401</v>
      </c>
      <c r="D118" s="3">
        <f>VLOOKUP($B118,'Formatted - Scenario1'!$B$4:$L$154,4)</f>
        <v>2000</v>
      </c>
      <c r="E118" s="1">
        <v>3500</v>
      </c>
      <c r="F118" s="5">
        <f>E118-D118</f>
        <v>1500</v>
      </c>
      <c r="G118" s="3">
        <f>VLOOKUP($B118,'Formatted - Scenario1'!$B$4:$L$154,7)</f>
        <v>2400</v>
      </c>
      <c r="H118" s="1">
        <v>2400</v>
      </c>
      <c r="I118" s="5">
        <f>H118-G118</f>
        <v>0</v>
      </c>
      <c r="J118" s="3">
        <f>VLOOKUP($B118,'Formatted - Scenario1'!$B$4:$L$154,10)</f>
        <v>38</v>
      </c>
      <c r="K118" s="1">
        <v>50</v>
      </c>
      <c r="L118" s="5">
        <f>K118-J118</f>
        <v>12</v>
      </c>
    </row>
    <row r="119" spans="2:12" x14ac:dyDescent="0.25">
      <c r="B119" s="10" t="s">
        <v>115</v>
      </c>
      <c r="C119" s="8">
        <v>95.711917637985195</v>
      </c>
      <c r="D119" s="4">
        <f>VLOOKUP($B119,'Formatted - Scenario1'!$B$4:$L$154,4)</f>
        <v>1400</v>
      </c>
      <c r="E119" s="2">
        <v>2400</v>
      </c>
      <c r="F119" s="6">
        <f>E119-D119</f>
        <v>1000</v>
      </c>
      <c r="G119" s="4">
        <f>VLOOKUP($B119,'Formatted - Scenario1'!$B$4:$L$154,7)</f>
        <v>1500</v>
      </c>
      <c r="H119" s="2">
        <v>1600</v>
      </c>
      <c r="I119" s="2">
        <f>H119-G119</f>
        <v>100</v>
      </c>
      <c r="J119" s="4">
        <f>VLOOKUP($B119,'Formatted - Scenario1'!$B$4:$L$154,10)</f>
        <v>31</v>
      </c>
      <c r="K119" s="2">
        <v>43</v>
      </c>
      <c r="L119" s="6">
        <f>K119-J119</f>
        <v>12</v>
      </c>
    </row>
    <row r="120" spans="2:12" x14ac:dyDescent="0.25">
      <c r="B120" s="9" t="s">
        <v>123</v>
      </c>
      <c r="C120" s="7">
        <v>33.829419291167298</v>
      </c>
      <c r="D120" s="3">
        <f>VLOOKUP($B120,'Formatted - Scenario1'!$B$4:$L$154,4)</f>
        <v>400</v>
      </c>
      <c r="E120" s="1">
        <v>700</v>
      </c>
      <c r="F120" s="5">
        <f>E120-D120</f>
        <v>300</v>
      </c>
      <c r="G120" s="3">
        <f>VLOOKUP($B120,'Formatted - Scenario1'!$B$4:$L$154,7)</f>
        <v>500</v>
      </c>
      <c r="H120" s="1">
        <v>600</v>
      </c>
      <c r="I120" s="5">
        <f>H120-G120</f>
        <v>100</v>
      </c>
      <c r="J120" s="3">
        <f>VLOOKUP($B120,'Formatted - Scenario1'!$B$4:$L$154,10)</f>
        <v>26</v>
      </c>
      <c r="K120" s="1">
        <v>38</v>
      </c>
      <c r="L120" s="5">
        <f>K120-J120</f>
        <v>12</v>
      </c>
    </row>
    <row r="121" spans="2:12" x14ac:dyDescent="0.25">
      <c r="B121" s="10" t="s">
        <v>41</v>
      </c>
      <c r="C121" s="8">
        <v>339.03193591173402</v>
      </c>
      <c r="D121" s="4">
        <f>VLOOKUP($B121,'Formatted - Scenario1'!$B$4:$L$154,4)</f>
        <v>5800</v>
      </c>
      <c r="E121" s="2">
        <v>7800</v>
      </c>
      <c r="F121" s="6">
        <f>E121-D121</f>
        <v>2000</v>
      </c>
      <c r="G121" s="4">
        <f>VLOOKUP($B121,'Formatted - Scenario1'!$B$4:$L$154,7)</f>
        <v>2100</v>
      </c>
      <c r="H121" s="2">
        <v>4000</v>
      </c>
      <c r="I121" s="2">
        <f>H121-G121</f>
        <v>1900</v>
      </c>
      <c r="J121" s="4">
        <f>VLOOKUP($B121,'Formatted - Scenario1'!$B$4:$L$154,10)</f>
        <v>23</v>
      </c>
      <c r="K121" s="2">
        <v>35</v>
      </c>
      <c r="L121" s="6">
        <f>K121-J121</f>
        <v>12</v>
      </c>
    </row>
    <row r="122" spans="2:12" x14ac:dyDescent="0.25">
      <c r="B122" s="9" t="s">
        <v>113</v>
      </c>
      <c r="C122" s="7">
        <v>27.676562438789301</v>
      </c>
      <c r="D122" s="3">
        <f>VLOOKUP($B122,'Formatted - Scenario1'!$B$4:$L$154,4)</f>
        <v>1100</v>
      </c>
      <c r="E122" s="1">
        <v>1400</v>
      </c>
      <c r="F122" s="5">
        <f>E122-D122</f>
        <v>300</v>
      </c>
      <c r="G122" s="3">
        <f>VLOOKUP($B122,'Formatted - Scenario1'!$B$4:$L$154,7)</f>
        <v>500</v>
      </c>
      <c r="H122" s="1">
        <v>500</v>
      </c>
      <c r="I122" s="5">
        <f>H122-G122</f>
        <v>0</v>
      </c>
      <c r="J122" s="3">
        <f>VLOOKUP($B122,'Formatted - Scenario1'!$B$4:$L$154,10)</f>
        <v>58</v>
      </c>
      <c r="K122" s="1">
        <v>69</v>
      </c>
      <c r="L122" s="5">
        <f>K122-J122</f>
        <v>11</v>
      </c>
    </row>
    <row r="123" spans="2:12" x14ac:dyDescent="0.25">
      <c r="B123" s="10" t="s">
        <v>92</v>
      </c>
      <c r="C123" s="8">
        <v>476.34036359432702</v>
      </c>
      <c r="D123" s="4">
        <f>VLOOKUP($B123,'Formatted - Scenario1'!$B$4:$L$154,4)</f>
        <v>7800</v>
      </c>
      <c r="E123" s="2">
        <v>13300</v>
      </c>
      <c r="F123" s="6">
        <f>E123-D123</f>
        <v>5500</v>
      </c>
      <c r="G123" s="4">
        <f>VLOOKUP($B123,'Formatted - Scenario1'!$B$4:$L$154,7)</f>
        <v>7300</v>
      </c>
      <c r="H123" s="2">
        <v>7300</v>
      </c>
      <c r="I123" s="2">
        <f>H123-G123</f>
        <v>0</v>
      </c>
      <c r="J123" s="4">
        <f>VLOOKUP($B123,'Formatted - Scenario1'!$B$4:$L$154,10)</f>
        <v>32</v>
      </c>
      <c r="K123" s="2">
        <v>43</v>
      </c>
      <c r="L123" s="6">
        <f>K123-J123</f>
        <v>11</v>
      </c>
    </row>
    <row r="124" spans="2:12" x14ac:dyDescent="0.25">
      <c r="B124" s="9" t="s">
        <v>119</v>
      </c>
      <c r="C124" s="7">
        <v>107.65341241807</v>
      </c>
      <c r="D124" s="3">
        <f>VLOOKUP($B124,'Formatted - Scenario1'!$B$4:$L$154,4)</f>
        <v>1500</v>
      </c>
      <c r="E124" s="1">
        <v>2600</v>
      </c>
      <c r="F124" s="5">
        <f>E124-D124</f>
        <v>1100</v>
      </c>
      <c r="G124" s="3">
        <f>VLOOKUP($B124,'Formatted - Scenario1'!$B$4:$L$154,7)</f>
        <v>2100</v>
      </c>
      <c r="H124" s="1">
        <v>2300</v>
      </c>
      <c r="I124" s="5">
        <f>H124-G124</f>
        <v>200</v>
      </c>
      <c r="J124" s="3">
        <f>VLOOKUP($B124,'Formatted - Scenario1'!$B$4:$L$154,10)</f>
        <v>34</v>
      </c>
      <c r="K124" s="1">
        <v>45</v>
      </c>
      <c r="L124" s="5">
        <f>K124-J124</f>
        <v>11</v>
      </c>
    </row>
    <row r="125" spans="2:12" x14ac:dyDescent="0.25">
      <c r="B125" s="10" t="s">
        <v>66</v>
      </c>
      <c r="C125" s="8">
        <v>124.932468750914</v>
      </c>
      <c r="D125" s="4">
        <f>VLOOKUP($B125,'Formatted - Scenario1'!$B$4:$L$154,4)</f>
        <v>4200</v>
      </c>
      <c r="E125" s="2">
        <v>4400</v>
      </c>
      <c r="F125" s="6">
        <f>E125-D125</f>
        <v>200</v>
      </c>
      <c r="G125" s="4">
        <f>VLOOKUP($B125,'Formatted - Scenario1'!$B$4:$L$154,7)</f>
        <v>1200</v>
      </c>
      <c r="H125" s="2">
        <v>2400</v>
      </c>
      <c r="I125" s="2">
        <f>H125-G125</f>
        <v>1200</v>
      </c>
      <c r="J125" s="4">
        <f>VLOOKUP($B125,'Formatted - Scenario1'!$B$4:$L$154,10)</f>
        <v>43</v>
      </c>
      <c r="K125" s="2">
        <v>54</v>
      </c>
      <c r="L125" s="6">
        <f>K125-J125</f>
        <v>11</v>
      </c>
    </row>
    <row r="126" spans="2:12" x14ac:dyDescent="0.25">
      <c r="B126" s="9" t="s">
        <v>143</v>
      </c>
      <c r="C126" s="7">
        <v>34.740374167911497</v>
      </c>
      <c r="D126" s="3">
        <f>VLOOKUP($B126,'Formatted - Scenario1'!$B$4:$L$154,4)</f>
        <v>500</v>
      </c>
      <c r="E126" s="1">
        <v>800</v>
      </c>
      <c r="F126" s="5">
        <f>E126-D126</f>
        <v>300</v>
      </c>
      <c r="G126" s="3">
        <f>VLOOKUP($B126,'Formatted - Scenario1'!$B$4:$L$154,7)</f>
        <v>400</v>
      </c>
      <c r="H126" s="1">
        <v>600</v>
      </c>
      <c r="I126" s="5">
        <f>H126-G126</f>
        <v>200</v>
      </c>
      <c r="J126" s="3">
        <f>VLOOKUP($B126,'Formatted - Scenario1'!$B$4:$L$154,10)</f>
        <v>29</v>
      </c>
      <c r="K126" s="1">
        <v>40</v>
      </c>
      <c r="L126" s="5">
        <f>K126-J126</f>
        <v>11</v>
      </c>
    </row>
    <row r="127" spans="2:12" x14ac:dyDescent="0.25">
      <c r="B127" s="10" t="s">
        <v>127</v>
      </c>
      <c r="C127" s="8">
        <v>110.744573336139</v>
      </c>
      <c r="D127" s="4">
        <f>VLOOKUP($B127,'Formatted - Scenario1'!$B$4:$L$154,4)</f>
        <v>1700</v>
      </c>
      <c r="E127" s="2">
        <v>2300</v>
      </c>
      <c r="F127" s="6">
        <f>E127-D127</f>
        <v>600</v>
      </c>
      <c r="G127" s="4">
        <f>VLOOKUP($B127,'Formatted - Scenario1'!$B$4:$L$154,7)</f>
        <v>1200</v>
      </c>
      <c r="H127" s="2">
        <v>1800</v>
      </c>
      <c r="I127" s="2">
        <f>H127-G127</f>
        <v>600</v>
      </c>
      <c r="J127" s="4">
        <f>VLOOKUP($B127,'Formatted - Scenario1'!$B$4:$L$154,10)</f>
        <v>26</v>
      </c>
      <c r="K127" s="2">
        <v>37</v>
      </c>
      <c r="L127" s="6">
        <f>K127-J127</f>
        <v>11</v>
      </c>
    </row>
    <row r="128" spans="2:12" x14ac:dyDescent="0.25">
      <c r="B128" s="9" t="s">
        <v>138</v>
      </c>
      <c r="C128" s="7">
        <v>74.546396585402107</v>
      </c>
      <c r="D128" s="3">
        <f>VLOOKUP($B128,'Formatted - Scenario1'!$B$4:$L$154,4)</f>
        <v>1700</v>
      </c>
      <c r="E128" s="1">
        <v>1800</v>
      </c>
      <c r="F128" s="5">
        <f>E128-D128</f>
        <v>100</v>
      </c>
      <c r="G128" s="3">
        <f>VLOOKUP($B128,'Formatted - Scenario1'!$B$4:$L$154,7)</f>
        <v>700</v>
      </c>
      <c r="H128" s="1">
        <v>1400</v>
      </c>
      <c r="I128" s="5">
        <f>H128-G128</f>
        <v>700</v>
      </c>
      <c r="J128" s="3">
        <f>VLOOKUP($B128,'Formatted - Scenario1'!$B$4:$L$154,10)</f>
        <v>32</v>
      </c>
      <c r="K128" s="1">
        <v>43</v>
      </c>
      <c r="L128" s="5">
        <f>K128-J128</f>
        <v>11</v>
      </c>
    </row>
    <row r="129" spans="2:12" x14ac:dyDescent="0.25">
      <c r="B129" s="10" t="s">
        <v>42</v>
      </c>
      <c r="C129" s="8">
        <v>23.767310909282902</v>
      </c>
      <c r="D129" s="4">
        <f>VLOOKUP($B129,'Formatted - Scenario1'!$B$4:$L$154,4)</f>
        <v>500</v>
      </c>
      <c r="E129" s="2">
        <v>600</v>
      </c>
      <c r="F129" s="6">
        <f>E129-D129</f>
        <v>100</v>
      </c>
      <c r="G129" s="4">
        <f>VLOOKUP($B129,'Formatted - Scenario1'!$B$4:$L$154,7)</f>
        <v>100</v>
      </c>
      <c r="H129" s="2">
        <v>300</v>
      </c>
      <c r="I129" s="2">
        <f>H129-G129</f>
        <v>200</v>
      </c>
      <c r="J129" s="4">
        <f>VLOOKUP($B129,'Formatted - Scenario1'!$B$4:$L$154,10)</f>
        <v>26</v>
      </c>
      <c r="K129" s="2">
        <v>37</v>
      </c>
      <c r="L129" s="6">
        <f>K129-J129</f>
        <v>11</v>
      </c>
    </row>
    <row r="130" spans="2:12" x14ac:dyDescent="0.25">
      <c r="B130" s="9" t="s">
        <v>150</v>
      </c>
      <c r="C130" s="7">
        <v>28.7521035349451</v>
      </c>
      <c r="D130" s="3">
        <f>VLOOKUP($B130,'Formatted - Scenario1'!$B$4:$L$154,4)</f>
        <v>0</v>
      </c>
      <c r="E130" s="1">
        <v>200</v>
      </c>
      <c r="F130" s="5">
        <f>E130-D130</f>
        <v>200</v>
      </c>
      <c r="G130" s="3">
        <f>VLOOKUP($B130,'Formatted - Scenario1'!$B$4:$L$154,7)</f>
        <v>100</v>
      </c>
      <c r="H130" s="1">
        <v>200</v>
      </c>
      <c r="I130" s="5">
        <f>H130-G130</f>
        <v>100</v>
      </c>
      <c r="J130" s="3">
        <f>VLOOKUP($B130,'Formatted - Scenario1'!$B$4:$L$154,10)</f>
        <v>5</v>
      </c>
      <c r="K130" s="1">
        <v>16</v>
      </c>
      <c r="L130" s="5">
        <f>K130-J130</f>
        <v>11</v>
      </c>
    </row>
    <row r="131" spans="2:12" x14ac:dyDescent="0.25">
      <c r="B131" s="10" t="s">
        <v>79</v>
      </c>
      <c r="C131" s="8">
        <v>773.33737477900399</v>
      </c>
      <c r="D131" s="4">
        <f>VLOOKUP($B131,'Formatted - Scenario1'!$B$4:$L$154,4)</f>
        <v>8300</v>
      </c>
      <c r="E131" s="2">
        <v>14800</v>
      </c>
      <c r="F131" s="6">
        <f>E131-D131</f>
        <v>6500</v>
      </c>
      <c r="G131" s="4">
        <f>VLOOKUP($B131,'Formatted - Scenario1'!$B$4:$L$154,7)</f>
        <v>7100</v>
      </c>
      <c r="H131" s="2">
        <v>8100</v>
      </c>
      <c r="I131" s="2">
        <f>H131-G131</f>
        <v>1000</v>
      </c>
      <c r="J131" s="4">
        <f>VLOOKUP($B131,'Formatted - Scenario1'!$B$4:$L$154,10)</f>
        <v>20</v>
      </c>
      <c r="K131" s="2">
        <v>30</v>
      </c>
      <c r="L131" s="6">
        <f>K131-J131</f>
        <v>10</v>
      </c>
    </row>
    <row r="132" spans="2:12" x14ac:dyDescent="0.25">
      <c r="B132" s="9" t="s">
        <v>122</v>
      </c>
      <c r="C132" s="7">
        <v>170.00440862177601</v>
      </c>
      <c r="D132" s="3">
        <f>VLOOKUP($B132,'Formatted - Scenario1'!$B$4:$L$154,4)</f>
        <v>2700</v>
      </c>
      <c r="E132" s="1">
        <v>4000</v>
      </c>
      <c r="F132" s="5">
        <f>E132-D132</f>
        <v>1300</v>
      </c>
      <c r="G132" s="3">
        <f>VLOOKUP($B132,'Formatted - Scenario1'!$B$4:$L$154,7)</f>
        <v>1500</v>
      </c>
      <c r="H132" s="1">
        <v>1900</v>
      </c>
      <c r="I132" s="5">
        <f>H132-G132</f>
        <v>400</v>
      </c>
      <c r="J132" s="3">
        <f>VLOOKUP($B132,'Formatted - Scenario1'!$B$4:$L$154,10)</f>
        <v>25</v>
      </c>
      <c r="K132" s="1">
        <v>35</v>
      </c>
      <c r="L132" s="5">
        <f>K132-J132</f>
        <v>10</v>
      </c>
    </row>
    <row r="133" spans="2:12" x14ac:dyDescent="0.25">
      <c r="B133" s="10" t="s">
        <v>37</v>
      </c>
      <c r="C133" s="8">
        <v>138.24022353009201</v>
      </c>
      <c r="D133" s="4">
        <f>VLOOKUP($B133,'Formatted - Scenario1'!$B$4:$L$154,4)</f>
        <v>3800</v>
      </c>
      <c r="E133" s="2">
        <v>4900</v>
      </c>
      <c r="F133" s="6">
        <f>E133-D133</f>
        <v>1100</v>
      </c>
      <c r="G133" s="4">
        <f>VLOOKUP($B133,'Formatted - Scenario1'!$B$4:$L$154,7)</f>
        <v>1200</v>
      </c>
      <c r="H133" s="2">
        <v>1600</v>
      </c>
      <c r="I133" s="2">
        <f>H133-G133</f>
        <v>400</v>
      </c>
      <c r="J133" s="4">
        <f>VLOOKUP($B133,'Formatted - Scenario1'!$B$4:$L$154,10)</f>
        <v>37</v>
      </c>
      <c r="K133" s="2">
        <v>47</v>
      </c>
      <c r="L133" s="6">
        <f>K133-J133</f>
        <v>10</v>
      </c>
    </row>
    <row r="134" spans="2:12" x14ac:dyDescent="0.25">
      <c r="B134" s="9" t="s">
        <v>151</v>
      </c>
      <c r="C134" s="7">
        <v>98.052428322630604</v>
      </c>
      <c r="D134" s="3">
        <f>VLOOKUP($B134,'Formatted - Scenario1'!$B$4:$L$154,4)</f>
        <v>100</v>
      </c>
      <c r="E134" s="1">
        <v>700</v>
      </c>
      <c r="F134" s="5">
        <f>E134-D134</f>
        <v>600</v>
      </c>
      <c r="G134" s="3">
        <f>VLOOKUP($B134,'Formatted - Scenario1'!$B$4:$L$154,7)</f>
        <v>400</v>
      </c>
      <c r="H134" s="1">
        <v>700</v>
      </c>
      <c r="I134" s="5">
        <f>H134-G134</f>
        <v>300</v>
      </c>
      <c r="J134" s="3">
        <f>VLOOKUP($B134,'Formatted - Scenario1'!$B$4:$L$154,10)</f>
        <v>5</v>
      </c>
      <c r="K134" s="1">
        <v>15</v>
      </c>
      <c r="L134" s="5">
        <f>K134-J134</f>
        <v>10</v>
      </c>
    </row>
    <row r="135" spans="2:12" x14ac:dyDescent="0.25">
      <c r="B135" s="10" t="s">
        <v>120</v>
      </c>
      <c r="C135" s="8">
        <v>56.508938850792603</v>
      </c>
      <c r="D135" s="4">
        <f>VLOOKUP($B135,'Formatted - Scenario1'!$B$4:$L$154,4)</f>
        <v>1200</v>
      </c>
      <c r="E135" s="2">
        <v>1400</v>
      </c>
      <c r="F135" s="6">
        <f>E135-D135</f>
        <v>200</v>
      </c>
      <c r="G135" s="4">
        <f>VLOOKUP($B135,'Formatted - Scenario1'!$B$4:$L$154,7)</f>
        <v>700</v>
      </c>
      <c r="H135" s="2">
        <v>1000</v>
      </c>
      <c r="I135" s="2">
        <f>H135-G135</f>
        <v>300</v>
      </c>
      <c r="J135" s="4">
        <f>VLOOKUP($B135,'Formatted - Scenario1'!$B$4:$L$154,10)</f>
        <v>34</v>
      </c>
      <c r="K135" s="2">
        <v>43</v>
      </c>
      <c r="L135" s="6">
        <f>K135-J135</f>
        <v>9</v>
      </c>
    </row>
    <row r="136" spans="2:12" x14ac:dyDescent="0.25">
      <c r="B136" s="9" t="s">
        <v>105</v>
      </c>
      <c r="C136" s="7">
        <v>70.611976668679802</v>
      </c>
      <c r="D136" s="3">
        <f>VLOOKUP($B136,'Formatted - Scenario1'!$B$4:$L$154,4)</f>
        <v>2900</v>
      </c>
      <c r="E136" s="1">
        <v>3000</v>
      </c>
      <c r="F136" s="5">
        <f>E136-D136</f>
        <v>100</v>
      </c>
      <c r="G136" s="3">
        <f>VLOOKUP($B136,'Formatted - Scenario1'!$B$4:$L$154,7)</f>
        <v>500</v>
      </c>
      <c r="H136" s="1">
        <v>1100</v>
      </c>
      <c r="I136" s="5">
        <f>H136-G136</f>
        <v>600</v>
      </c>
      <c r="J136" s="3">
        <f>VLOOKUP($B136,'Formatted - Scenario1'!$B$4:$L$154,10)</f>
        <v>48</v>
      </c>
      <c r="K136" s="1">
        <v>57</v>
      </c>
      <c r="L136" s="5">
        <f>K136-J136</f>
        <v>9</v>
      </c>
    </row>
    <row r="137" spans="2:12" x14ac:dyDescent="0.25">
      <c r="B137" s="10" t="s">
        <v>54</v>
      </c>
      <c r="C137" s="8">
        <v>156.62402664258701</v>
      </c>
      <c r="D137" s="4">
        <f>VLOOKUP($B137,'Formatted - Scenario1'!$B$4:$L$154,4)</f>
        <v>4700</v>
      </c>
      <c r="E137" s="2">
        <v>4600</v>
      </c>
      <c r="F137" s="6">
        <f>E137-D137</f>
        <v>-100</v>
      </c>
      <c r="G137" s="4">
        <f>VLOOKUP($B137,'Formatted - Scenario1'!$B$4:$L$154,7)</f>
        <v>800</v>
      </c>
      <c r="H137" s="2">
        <v>2200</v>
      </c>
      <c r="I137" s="2">
        <f>H137-G137</f>
        <v>1400</v>
      </c>
      <c r="J137" s="4">
        <f>VLOOKUP($B137,'Formatted - Scenario1'!$B$4:$L$154,10)</f>
        <v>35</v>
      </c>
      <c r="K137" s="2">
        <v>44</v>
      </c>
      <c r="L137" s="6">
        <f>K137-J137</f>
        <v>9</v>
      </c>
    </row>
    <row r="138" spans="2:12" x14ac:dyDescent="0.25">
      <c r="B138" s="9" t="s">
        <v>156</v>
      </c>
      <c r="C138" s="7">
        <v>98.245093911622106</v>
      </c>
      <c r="D138" s="3">
        <f>VLOOKUP($B138,'Formatted - Scenario1'!$B$4:$L$154,4)</f>
        <v>1600</v>
      </c>
      <c r="E138" s="1">
        <v>2400</v>
      </c>
      <c r="F138" s="5">
        <f>E138-D138</f>
        <v>800</v>
      </c>
      <c r="G138" s="3">
        <f>VLOOKUP($B138,'Formatted - Scenario1'!$B$4:$L$154,7)</f>
        <v>800</v>
      </c>
      <c r="H138" s="1">
        <v>800</v>
      </c>
      <c r="I138" s="5">
        <f>H138-G138</f>
        <v>0</v>
      </c>
      <c r="J138" s="3">
        <f>VLOOKUP($B138,'Formatted - Scenario1'!$B$4:$L$154,10)</f>
        <v>24</v>
      </c>
      <c r="K138" s="1">
        <v>33</v>
      </c>
      <c r="L138" s="5">
        <f>K138-J138</f>
        <v>9</v>
      </c>
    </row>
    <row r="139" spans="2:12" x14ac:dyDescent="0.25">
      <c r="B139" s="10" t="s">
        <v>130</v>
      </c>
      <c r="C139" s="8">
        <v>84.421644650153496</v>
      </c>
      <c r="D139" s="4">
        <f>VLOOKUP($B139,'Formatted - Scenario1'!$B$4:$L$154,4)</f>
        <v>600</v>
      </c>
      <c r="E139" s="2">
        <v>1200</v>
      </c>
      <c r="F139" s="6">
        <f>E139-D139</f>
        <v>600</v>
      </c>
      <c r="G139" s="4">
        <f>VLOOKUP($B139,'Formatted - Scenario1'!$B$4:$L$154,7)</f>
        <v>600</v>
      </c>
      <c r="H139" s="2">
        <v>800</v>
      </c>
      <c r="I139" s="2">
        <f>H139-G139</f>
        <v>200</v>
      </c>
      <c r="J139" s="4">
        <f>VLOOKUP($B139,'Formatted - Scenario1'!$B$4:$L$154,10)</f>
        <v>15</v>
      </c>
      <c r="K139" s="2">
        <v>23</v>
      </c>
      <c r="L139" s="6">
        <f>K139-J139</f>
        <v>8</v>
      </c>
    </row>
    <row r="140" spans="2:12" x14ac:dyDescent="0.25">
      <c r="B140" s="9" t="s">
        <v>139</v>
      </c>
      <c r="C140" s="7">
        <v>41.580517344563702</v>
      </c>
      <c r="D140" s="3">
        <f>VLOOKUP($B140,'Formatted - Scenario1'!$B$4:$L$154,4)</f>
        <v>1000</v>
      </c>
      <c r="E140" s="1">
        <v>1100</v>
      </c>
      <c r="F140" s="5">
        <f>E140-D140</f>
        <v>100</v>
      </c>
      <c r="G140" s="3">
        <f>VLOOKUP($B140,'Formatted - Scenario1'!$B$4:$L$154,7)</f>
        <v>200</v>
      </c>
      <c r="H140" s="1">
        <v>400</v>
      </c>
      <c r="I140" s="5">
        <f>H140-G140</f>
        <v>200</v>
      </c>
      <c r="J140" s="3">
        <f>VLOOKUP($B140,'Formatted - Scenario1'!$B$4:$L$154,10)</f>
        <v>29</v>
      </c>
      <c r="K140" s="1">
        <v>37</v>
      </c>
      <c r="L140" s="5">
        <f>K140-J140</f>
        <v>8</v>
      </c>
    </row>
    <row r="141" spans="2:12" x14ac:dyDescent="0.25">
      <c r="B141" s="10" t="s">
        <v>141</v>
      </c>
      <c r="C141" s="8">
        <v>12.650576132046499</v>
      </c>
      <c r="D141" s="4">
        <f>VLOOKUP($B141,'Formatted - Scenario1'!$B$4:$L$154,4)</f>
        <v>0</v>
      </c>
      <c r="E141" s="2">
        <v>100</v>
      </c>
      <c r="F141" s="6">
        <f>E141-D141</f>
        <v>100</v>
      </c>
      <c r="G141" s="4">
        <f>VLOOKUP($B141,'Formatted - Scenario1'!$B$4:$L$154,7)</f>
        <v>100</v>
      </c>
      <c r="H141" s="2">
        <v>100</v>
      </c>
      <c r="I141" s="2">
        <f>H141-G141</f>
        <v>0</v>
      </c>
      <c r="J141" s="4">
        <f>VLOOKUP($B141,'Formatted - Scenario1'!$B$4:$L$154,10)</f>
        <v>14</v>
      </c>
      <c r="K141" s="2">
        <v>21</v>
      </c>
      <c r="L141" s="6">
        <f>K141-J141</f>
        <v>7</v>
      </c>
    </row>
    <row r="142" spans="2:12" x14ac:dyDescent="0.25">
      <c r="B142" s="9" t="s">
        <v>146</v>
      </c>
      <c r="C142" s="7">
        <v>33.880689348942099</v>
      </c>
      <c r="D142" s="3">
        <f>VLOOKUP($B142,'Formatted - Scenario1'!$B$4:$L$154,4)</f>
        <v>200</v>
      </c>
      <c r="E142" s="1">
        <v>400</v>
      </c>
      <c r="F142" s="5">
        <f>E142-D142</f>
        <v>200</v>
      </c>
      <c r="G142" s="3">
        <f>VLOOKUP($B142,'Formatted - Scenario1'!$B$4:$L$154,7)</f>
        <v>200</v>
      </c>
      <c r="H142" s="1">
        <v>200</v>
      </c>
      <c r="I142" s="5">
        <f>H142-G142</f>
        <v>0</v>
      </c>
      <c r="J142" s="3">
        <f>VLOOKUP($B142,'Formatted - Scenario1'!$B$4:$L$154,10)</f>
        <v>12</v>
      </c>
      <c r="K142" s="1">
        <v>19</v>
      </c>
      <c r="L142" s="5">
        <f>K142-J142</f>
        <v>7</v>
      </c>
    </row>
    <row r="143" spans="2:12" x14ac:dyDescent="0.25">
      <c r="B143" s="10" t="s">
        <v>53</v>
      </c>
      <c r="C143" s="8">
        <v>336.499530098604</v>
      </c>
      <c r="D143" s="4">
        <f>VLOOKUP($B143,'Formatted - Scenario1'!$B$4:$L$154,4)</f>
        <v>15900</v>
      </c>
      <c r="E143" s="2">
        <v>17500</v>
      </c>
      <c r="F143" s="6">
        <f>E143-D143</f>
        <v>1600</v>
      </c>
      <c r="G143" s="4">
        <f>VLOOKUP($B143,'Formatted - Scenario1'!$B$4:$L$154,7)</f>
        <v>900</v>
      </c>
      <c r="H143" s="2">
        <v>1100</v>
      </c>
      <c r="I143" s="2">
        <f>H143-G143</f>
        <v>200</v>
      </c>
      <c r="J143" s="4">
        <f>VLOOKUP($B143,'Formatted - Scenario1'!$B$4:$L$154,10)</f>
        <v>50</v>
      </c>
      <c r="K143" s="2">
        <v>56</v>
      </c>
      <c r="L143" s="6">
        <f>K143-J143</f>
        <v>6</v>
      </c>
    </row>
    <row r="144" spans="2:12" x14ac:dyDescent="0.25">
      <c r="B144" s="9" t="s">
        <v>153</v>
      </c>
      <c r="C144" s="7">
        <v>96.6508128756888</v>
      </c>
      <c r="D144" s="3">
        <f>VLOOKUP($B144,'Formatted - Scenario1'!$B$4:$L$154,4)</f>
        <v>100</v>
      </c>
      <c r="E144" s="1">
        <v>400</v>
      </c>
      <c r="F144" s="5">
        <f>E144-D144</f>
        <v>300</v>
      </c>
      <c r="G144" s="3">
        <f>VLOOKUP($B144,'Formatted - Scenario1'!$B$4:$L$154,7)</f>
        <v>500</v>
      </c>
      <c r="H144" s="1">
        <v>700</v>
      </c>
      <c r="I144" s="5">
        <f>H144-G144</f>
        <v>200</v>
      </c>
      <c r="J144" s="3">
        <f>VLOOKUP($B144,'Formatted - Scenario1'!$B$4:$L$154,10)</f>
        <v>6</v>
      </c>
      <c r="K144" s="1">
        <v>11</v>
      </c>
      <c r="L144" s="5">
        <f>K144-J144</f>
        <v>5</v>
      </c>
    </row>
    <row r="145" spans="2:12" x14ac:dyDescent="0.25">
      <c r="B145" s="10" t="s">
        <v>140</v>
      </c>
      <c r="C145" s="8">
        <v>109.53354959624301</v>
      </c>
      <c r="D145" s="4">
        <f>VLOOKUP($B145,'Formatted - Scenario1'!$B$4:$L$154,4)</f>
        <v>3000</v>
      </c>
      <c r="E145" s="2">
        <v>3100</v>
      </c>
      <c r="F145" s="6">
        <f>E145-D145</f>
        <v>100</v>
      </c>
      <c r="G145" s="4">
        <f>VLOOKUP($B145,'Formatted - Scenario1'!$B$4:$L$154,7)</f>
        <v>600</v>
      </c>
      <c r="H145" s="2">
        <v>1000</v>
      </c>
      <c r="I145" s="2">
        <f>H145-G145</f>
        <v>400</v>
      </c>
      <c r="J145" s="4">
        <f>VLOOKUP($B145,'Formatted - Scenario1'!$B$4:$L$154,10)</f>
        <v>33</v>
      </c>
      <c r="K145" s="2">
        <v>37</v>
      </c>
      <c r="L145" s="6">
        <f>K145-J145</f>
        <v>4</v>
      </c>
    </row>
    <row r="146" spans="2:12" x14ac:dyDescent="0.25">
      <c r="B146" s="9" t="s">
        <v>149</v>
      </c>
      <c r="C146" s="7">
        <v>72.453487665738805</v>
      </c>
      <c r="D146" s="3">
        <f>VLOOKUP($B146,'Formatted - Scenario1'!$B$4:$L$154,4)</f>
        <v>1800</v>
      </c>
      <c r="E146" s="1">
        <v>1800</v>
      </c>
      <c r="F146" s="5">
        <f>E146-D146</f>
        <v>0</v>
      </c>
      <c r="G146" s="3">
        <f>VLOOKUP($B146,'Formatted - Scenario1'!$B$4:$L$154,7)</f>
        <v>1200</v>
      </c>
      <c r="H146" s="1">
        <v>1500</v>
      </c>
      <c r="I146" s="5">
        <f>H146-G146</f>
        <v>300</v>
      </c>
      <c r="J146" s="3">
        <f>VLOOKUP($B146,'Formatted - Scenario1'!$B$4:$L$154,10)</f>
        <v>42</v>
      </c>
      <c r="K146" s="1">
        <v>46</v>
      </c>
      <c r="L146" s="5">
        <f>K146-J146</f>
        <v>4</v>
      </c>
    </row>
    <row r="147" spans="2:12" x14ac:dyDescent="0.25">
      <c r="B147" s="10" t="s">
        <v>27</v>
      </c>
      <c r="C147" s="8">
        <v>126.848809376349</v>
      </c>
      <c r="D147" s="4">
        <f>VLOOKUP($B147,'Formatted - Scenario1'!$B$4:$L$154,4)</f>
        <v>3100</v>
      </c>
      <c r="E147" s="2">
        <v>3000</v>
      </c>
      <c r="F147" s="6">
        <f>E147-D147</f>
        <v>-100</v>
      </c>
      <c r="G147" s="4">
        <f>VLOOKUP($B147,'Formatted - Scenario1'!$B$4:$L$154,7)</f>
        <v>800</v>
      </c>
      <c r="H147" s="2">
        <v>1400</v>
      </c>
      <c r="I147" s="2">
        <f>H147-G147</f>
        <v>600</v>
      </c>
      <c r="J147" s="4">
        <f>VLOOKUP($B147,'Formatted - Scenario1'!$B$4:$L$154,10)</f>
        <v>31</v>
      </c>
      <c r="K147" s="2">
        <v>35</v>
      </c>
      <c r="L147" s="6">
        <f>K147-J147</f>
        <v>4</v>
      </c>
    </row>
    <row r="148" spans="2:12" x14ac:dyDescent="0.25">
      <c r="B148" s="9" t="s">
        <v>128</v>
      </c>
      <c r="C148" s="7">
        <v>55.628335301250502</v>
      </c>
      <c r="D148" s="3">
        <f>VLOOKUP($B148,'Formatted - Scenario1'!$B$4:$L$154,4)</f>
        <v>500</v>
      </c>
      <c r="E148" s="1">
        <v>600</v>
      </c>
      <c r="F148" s="5">
        <f>E148-D148</f>
        <v>100</v>
      </c>
      <c r="G148" s="3">
        <f>VLOOKUP($B148,'Formatted - Scenario1'!$B$4:$L$154,7)</f>
        <v>300</v>
      </c>
      <c r="H148" s="1">
        <v>300</v>
      </c>
      <c r="I148" s="5">
        <f>H148-G148</f>
        <v>0</v>
      </c>
      <c r="J148" s="3">
        <f>VLOOKUP($B148,'Formatted - Scenario1'!$B$4:$L$154,10)</f>
        <v>13</v>
      </c>
      <c r="K148" s="1">
        <v>16</v>
      </c>
      <c r="L148" s="5">
        <f>K148-J148</f>
        <v>3</v>
      </c>
    </row>
    <row r="149" spans="2:12" x14ac:dyDescent="0.25">
      <c r="B149" s="10" t="s">
        <v>154</v>
      </c>
      <c r="C149" s="8">
        <v>53.9411229196741</v>
      </c>
      <c r="D149" s="4">
        <f>VLOOKUP($B149,'Formatted - Scenario1'!$B$4:$L$154,4)</f>
        <v>100</v>
      </c>
      <c r="E149" s="2">
        <v>100</v>
      </c>
      <c r="F149" s="6">
        <f>E149-D149</f>
        <v>0</v>
      </c>
      <c r="G149" s="4">
        <f>VLOOKUP($B149,'Formatted - Scenario1'!$B$4:$L$154,7)</f>
        <v>200</v>
      </c>
      <c r="H149" s="2">
        <v>200</v>
      </c>
      <c r="I149" s="2">
        <f>H149-G149</f>
        <v>0</v>
      </c>
      <c r="J149" s="4">
        <f>VLOOKUP($B149,'Formatted - Scenario1'!$B$4:$L$154,10)</f>
        <v>4</v>
      </c>
      <c r="K149" s="2">
        <v>6</v>
      </c>
      <c r="L149" s="6">
        <f>K149-J149</f>
        <v>2</v>
      </c>
    </row>
    <row r="150" spans="2:12" x14ac:dyDescent="0.25">
      <c r="B150" s="9" t="s">
        <v>152</v>
      </c>
      <c r="C150" s="7">
        <v>8.2216910735482198</v>
      </c>
      <c r="D150" s="3">
        <f>VLOOKUP($B150,'Formatted - Scenario1'!$B$4:$L$154,4)</f>
        <v>0</v>
      </c>
      <c r="E150" s="1">
        <v>0</v>
      </c>
      <c r="F150" s="5">
        <f>E150-D150</f>
        <v>0</v>
      </c>
      <c r="G150" s="3">
        <f>VLOOKUP($B150,'Formatted - Scenario1'!$B$4:$L$154,7)</f>
        <v>100</v>
      </c>
      <c r="H150" s="1">
        <v>100</v>
      </c>
      <c r="I150" s="5">
        <f>H150-G150</f>
        <v>0</v>
      </c>
      <c r="J150" s="3">
        <f>VLOOKUP($B150,'Formatted - Scenario1'!$B$4:$L$154,10)</f>
        <v>18</v>
      </c>
      <c r="K150" s="1">
        <v>19</v>
      </c>
      <c r="L150" s="5">
        <f>K150-J150</f>
        <v>1</v>
      </c>
    </row>
    <row r="151" spans="2:12" x14ac:dyDescent="0.25">
      <c r="B151" s="10" t="s">
        <v>85</v>
      </c>
      <c r="C151" s="8">
        <v>845.68579825562199</v>
      </c>
      <c r="D151" s="4">
        <f>VLOOKUP($B151,'Formatted - Scenario1'!$B$4:$L$154,4)</f>
        <v>500</v>
      </c>
      <c r="E151" s="2">
        <v>900</v>
      </c>
      <c r="F151" s="6">
        <f>E151-D151</f>
        <v>400</v>
      </c>
      <c r="G151" s="4">
        <f>VLOOKUP($B151,'Formatted - Scenario1'!$B$4:$L$154,7)</f>
        <v>500</v>
      </c>
      <c r="H151" s="2">
        <v>500</v>
      </c>
      <c r="I151" s="2">
        <f>H151-G151</f>
        <v>0</v>
      </c>
      <c r="J151" s="4">
        <f>VLOOKUP($B151,'Formatted - Scenario1'!$B$4:$L$154,10)</f>
        <v>1</v>
      </c>
      <c r="K151" s="2">
        <v>2</v>
      </c>
      <c r="L151" s="6">
        <f>K151-J151</f>
        <v>1</v>
      </c>
    </row>
    <row r="152" spans="2:12" x14ac:dyDescent="0.25">
      <c r="B152" s="9" t="s">
        <v>104</v>
      </c>
      <c r="C152" s="7">
        <v>65.625240951786495</v>
      </c>
      <c r="D152" s="3">
        <f>VLOOKUP($B152,'Formatted - Scenario1'!$B$4:$L$154,4)</f>
        <v>0</v>
      </c>
      <c r="E152" s="1">
        <v>100</v>
      </c>
      <c r="F152" s="5">
        <f>E152-D152</f>
        <v>100</v>
      </c>
      <c r="G152" s="3">
        <f>VLOOKUP($B152,'Formatted - Scenario1'!$B$4:$L$154,7)</f>
        <v>0</v>
      </c>
      <c r="H152" s="1">
        <v>100</v>
      </c>
      <c r="I152" s="5">
        <f>H152-G152</f>
        <v>100</v>
      </c>
      <c r="J152" s="3">
        <f>VLOOKUP($B152,'Formatted - Scenario1'!$B$4:$L$154,10)</f>
        <v>1</v>
      </c>
      <c r="K152" s="1">
        <v>2</v>
      </c>
      <c r="L152" s="5">
        <f>K152-J152</f>
        <v>1</v>
      </c>
    </row>
    <row r="153" spans="2:12" x14ac:dyDescent="0.25">
      <c r="B153" s="10" t="s">
        <v>155</v>
      </c>
      <c r="C153" s="8">
        <v>125.609566144543</v>
      </c>
      <c r="D153" s="4">
        <f>VLOOKUP($B153,'Formatted - Scenario1'!$B$4:$L$154,4)</f>
        <v>4700</v>
      </c>
      <c r="E153" s="2">
        <v>4700</v>
      </c>
      <c r="F153" s="6">
        <f>E153-D153</f>
        <v>0</v>
      </c>
      <c r="G153" s="4">
        <f>VLOOKUP($B153,'Formatted - Scenario1'!$B$4:$L$154,7)</f>
        <v>0</v>
      </c>
      <c r="H153" s="2">
        <v>0</v>
      </c>
      <c r="I153" s="2">
        <f>H153-G153</f>
        <v>0</v>
      </c>
      <c r="J153" s="4">
        <f>VLOOKUP($B153,'Formatted - Scenario1'!$B$4:$L$154,10)</f>
        <v>37</v>
      </c>
      <c r="K153" s="2">
        <v>37</v>
      </c>
      <c r="L153" s="6">
        <f>K153-J153</f>
        <v>0</v>
      </c>
    </row>
    <row r="154" spans="2:12" x14ac:dyDescent="0.25">
      <c r="B154" s="9" t="s">
        <v>157</v>
      </c>
      <c r="C154" s="7">
        <v>303.504072514754</v>
      </c>
      <c r="D154" s="3">
        <f>VLOOKUP($B154,'Formatted - Scenario1'!$B$4:$L$154,4)</f>
        <v>13300</v>
      </c>
      <c r="E154" s="1">
        <v>13300</v>
      </c>
      <c r="F154" s="5">
        <f>E154-D154</f>
        <v>0</v>
      </c>
      <c r="G154" s="3">
        <f>VLOOKUP($B154,'Formatted - Scenario1'!$B$4:$L$154,7)</f>
        <v>100</v>
      </c>
      <c r="H154" s="1">
        <v>100</v>
      </c>
      <c r="I154" s="5">
        <f>H154-G154</f>
        <v>0</v>
      </c>
      <c r="J154" s="3">
        <f>VLOOKUP($B154,'Formatted - Scenario1'!$B$4:$L$154,10)</f>
        <v>44</v>
      </c>
      <c r="K154" s="1">
        <v>44</v>
      </c>
      <c r="L154" s="5">
        <f>K154-J154</f>
        <v>0</v>
      </c>
    </row>
    <row r="155" spans="2:12" x14ac:dyDescent="0.25">
      <c r="B155" s="11"/>
      <c r="C155" s="12">
        <v>36374.373110575601</v>
      </c>
      <c r="D155" s="13">
        <f>SUM(D4:D154)</f>
        <v>1010300</v>
      </c>
      <c r="E155" s="14">
        <v>2192900</v>
      </c>
      <c r="F155" s="15">
        <f t="shared" ref="F155:I155" si="0">SUM(F4:F154)</f>
        <v>1182700</v>
      </c>
      <c r="G155" s="13">
        <f t="shared" si="0"/>
        <v>437600</v>
      </c>
      <c r="H155" s="14">
        <v>703900</v>
      </c>
      <c r="I155" s="15">
        <f t="shared" si="0"/>
        <v>266900</v>
      </c>
      <c r="J155" s="13">
        <v>16</v>
      </c>
      <c r="K155" s="14">
        <v>80</v>
      </c>
      <c r="L155" s="15">
        <v>59</v>
      </c>
    </row>
  </sheetData>
  <sortState xmlns:xlrd2="http://schemas.microsoft.com/office/spreadsheetml/2017/richdata2" ref="B4:L154">
    <sortCondition descending="1" ref="L4:L154"/>
  </sortState>
  <mergeCells count="5">
    <mergeCell ref="C2:C3"/>
    <mergeCell ref="B2:B3"/>
    <mergeCell ref="D2:F2"/>
    <mergeCell ref="G2:I2"/>
    <mergeCell ref="J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5B8A-FAF2-4454-AE9B-11DE533B53F1}">
  <dimension ref="B2:L155"/>
  <sheetViews>
    <sheetView showGridLines="0" zoomScale="150" zoomScaleNormal="150" workbookViewId="0">
      <selection activeCell="B4" sqref="B4:L154"/>
    </sheetView>
  </sheetViews>
  <sheetFormatPr defaultRowHeight="15" x14ac:dyDescent="0.25"/>
  <cols>
    <col min="2" max="2" width="30.5703125" customWidth="1"/>
    <col min="3" max="3" width="8" customWidth="1"/>
    <col min="4" max="9" width="10.7109375" customWidth="1"/>
    <col min="10" max="12" width="9.5703125" customWidth="1"/>
  </cols>
  <sheetData>
    <row r="2" spans="2:12" ht="15.75" x14ac:dyDescent="0.25">
      <c r="B2" s="31" t="s">
        <v>111</v>
      </c>
      <c r="C2" s="29" t="s">
        <v>0</v>
      </c>
      <c r="D2" s="33" t="s">
        <v>4</v>
      </c>
      <c r="E2" s="34"/>
      <c r="F2" s="35"/>
      <c r="G2" s="33" t="s">
        <v>2</v>
      </c>
      <c r="H2" s="34"/>
      <c r="I2" s="34"/>
      <c r="J2" s="33" t="s">
        <v>6</v>
      </c>
      <c r="K2" s="34"/>
      <c r="L2" s="35"/>
    </row>
    <row r="3" spans="2:12" ht="15.75" x14ac:dyDescent="0.25">
      <c r="B3" s="32"/>
      <c r="C3" s="30"/>
      <c r="D3" s="16" t="s">
        <v>5</v>
      </c>
      <c r="E3" s="17" t="s">
        <v>3</v>
      </c>
      <c r="F3" s="18" t="s">
        <v>1</v>
      </c>
      <c r="G3" s="16" t="s">
        <v>5</v>
      </c>
      <c r="H3" s="17" t="s">
        <v>3</v>
      </c>
      <c r="I3" s="17" t="s">
        <v>1</v>
      </c>
      <c r="J3" s="16" t="s">
        <v>5</v>
      </c>
      <c r="K3" s="17" t="s">
        <v>3</v>
      </c>
      <c r="L3" s="18" t="s">
        <v>1</v>
      </c>
    </row>
    <row r="4" spans="2:12" x14ac:dyDescent="0.25">
      <c r="B4" s="23" t="s">
        <v>110</v>
      </c>
      <c r="C4" s="22">
        <v>78.918319133637993</v>
      </c>
      <c r="D4" s="21">
        <v>1400</v>
      </c>
      <c r="E4" s="20">
        <v>1900</v>
      </c>
      <c r="F4" s="19">
        <v>500</v>
      </c>
      <c r="G4" s="21">
        <v>0</v>
      </c>
      <c r="H4" s="20">
        <v>700</v>
      </c>
      <c r="I4" s="20">
        <v>700</v>
      </c>
      <c r="J4" s="21">
        <v>18</v>
      </c>
      <c r="K4" s="20">
        <v>33</v>
      </c>
      <c r="L4" s="19">
        <v>15</v>
      </c>
    </row>
    <row r="5" spans="2:12" x14ac:dyDescent="0.25">
      <c r="B5" s="28" t="s">
        <v>120</v>
      </c>
      <c r="C5" s="27">
        <v>56.508938850792603</v>
      </c>
      <c r="D5" s="26">
        <v>700</v>
      </c>
      <c r="E5" s="25">
        <v>1200</v>
      </c>
      <c r="F5" s="24">
        <v>500</v>
      </c>
      <c r="G5" s="26">
        <v>200</v>
      </c>
      <c r="H5" s="25">
        <v>700</v>
      </c>
      <c r="I5" s="25">
        <v>500</v>
      </c>
      <c r="J5" s="26">
        <v>15</v>
      </c>
      <c r="K5" s="25">
        <v>34</v>
      </c>
      <c r="L5" s="24">
        <v>19</v>
      </c>
    </row>
    <row r="6" spans="2:12" x14ac:dyDescent="0.25">
      <c r="B6" s="28" t="s">
        <v>109</v>
      </c>
      <c r="C6" s="27">
        <v>267.92622124632402</v>
      </c>
      <c r="D6" s="26">
        <v>3400</v>
      </c>
      <c r="E6" s="25">
        <v>4500</v>
      </c>
      <c r="F6" s="24">
        <v>1100</v>
      </c>
      <c r="G6" s="26">
        <v>500</v>
      </c>
      <c r="H6" s="25">
        <v>2000</v>
      </c>
      <c r="I6" s="25">
        <v>1500</v>
      </c>
      <c r="J6" s="26">
        <v>15</v>
      </c>
      <c r="K6" s="25">
        <v>24</v>
      </c>
      <c r="L6" s="24">
        <v>9</v>
      </c>
    </row>
    <row r="7" spans="2:12" x14ac:dyDescent="0.25">
      <c r="B7" s="28" t="s">
        <v>151</v>
      </c>
      <c r="C7" s="27">
        <v>98.052428322630504</v>
      </c>
      <c r="D7" s="26">
        <v>0</v>
      </c>
      <c r="E7" s="25">
        <v>100</v>
      </c>
      <c r="F7" s="24">
        <v>100</v>
      </c>
      <c r="G7" s="26">
        <v>300</v>
      </c>
      <c r="H7" s="25">
        <v>400</v>
      </c>
      <c r="I7" s="25">
        <v>100</v>
      </c>
      <c r="J7" s="26">
        <v>3</v>
      </c>
      <c r="K7" s="25">
        <v>5</v>
      </c>
      <c r="L7" s="24">
        <v>2</v>
      </c>
    </row>
    <row r="8" spans="2:12" x14ac:dyDescent="0.25">
      <c r="B8" s="28" t="s">
        <v>121</v>
      </c>
      <c r="C8" s="27">
        <v>124.16426071444999</v>
      </c>
      <c r="D8" s="26">
        <v>100</v>
      </c>
      <c r="E8" s="25">
        <v>900</v>
      </c>
      <c r="F8" s="24">
        <v>800</v>
      </c>
      <c r="G8" s="26">
        <v>0</v>
      </c>
      <c r="H8" s="25">
        <v>1000</v>
      </c>
      <c r="I8" s="25">
        <v>1000</v>
      </c>
      <c r="J8" s="26">
        <v>1</v>
      </c>
      <c r="K8" s="25">
        <v>16</v>
      </c>
      <c r="L8" s="24">
        <v>15</v>
      </c>
    </row>
    <row r="9" spans="2:12" x14ac:dyDescent="0.25">
      <c r="B9" s="23" t="s">
        <v>138</v>
      </c>
      <c r="C9" s="22">
        <v>74.546396585402107</v>
      </c>
      <c r="D9" s="21">
        <v>1500</v>
      </c>
      <c r="E9" s="20">
        <v>1700</v>
      </c>
      <c r="F9" s="19">
        <v>200</v>
      </c>
      <c r="G9" s="21">
        <v>400</v>
      </c>
      <c r="H9" s="20">
        <v>700</v>
      </c>
      <c r="I9" s="20">
        <v>300</v>
      </c>
      <c r="J9" s="21">
        <v>25</v>
      </c>
      <c r="K9" s="20">
        <v>32</v>
      </c>
      <c r="L9" s="19">
        <v>7</v>
      </c>
    </row>
    <row r="10" spans="2:12" x14ac:dyDescent="0.25">
      <c r="B10" s="23" t="s">
        <v>155</v>
      </c>
      <c r="C10" s="22">
        <v>125.609566144543</v>
      </c>
      <c r="D10" s="21">
        <v>4700</v>
      </c>
      <c r="E10" s="20">
        <v>4700</v>
      </c>
      <c r="F10" s="19">
        <v>0</v>
      </c>
      <c r="G10" s="21">
        <v>0</v>
      </c>
      <c r="H10" s="20">
        <v>0</v>
      </c>
      <c r="I10" s="20">
        <v>0</v>
      </c>
      <c r="J10" s="21">
        <v>37</v>
      </c>
      <c r="K10" s="20">
        <v>37</v>
      </c>
      <c r="L10" s="19">
        <v>0</v>
      </c>
    </row>
    <row r="11" spans="2:12" x14ac:dyDescent="0.25">
      <c r="B11" s="23" t="s">
        <v>117</v>
      </c>
      <c r="C11" s="22">
        <v>64.243849065308396</v>
      </c>
      <c r="D11" s="21">
        <v>0</v>
      </c>
      <c r="E11" s="20">
        <v>700</v>
      </c>
      <c r="F11" s="19">
        <v>700</v>
      </c>
      <c r="G11" s="21">
        <v>0</v>
      </c>
      <c r="H11" s="20">
        <v>800</v>
      </c>
      <c r="I11" s="20">
        <v>800</v>
      </c>
      <c r="J11" s="21">
        <v>0</v>
      </c>
      <c r="K11" s="20">
        <v>23</v>
      </c>
      <c r="L11" s="19">
        <v>23</v>
      </c>
    </row>
    <row r="12" spans="2:12" x14ac:dyDescent="0.25">
      <c r="B12" s="28" t="s">
        <v>108</v>
      </c>
      <c r="C12" s="27">
        <v>56.771371363901501</v>
      </c>
      <c r="D12" s="26">
        <v>600</v>
      </c>
      <c r="E12" s="25">
        <v>1100</v>
      </c>
      <c r="F12" s="24">
        <v>500</v>
      </c>
      <c r="G12" s="26">
        <v>100</v>
      </c>
      <c r="H12" s="25">
        <v>700</v>
      </c>
      <c r="I12" s="25">
        <v>600</v>
      </c>
      <c r="J12" s="26">
        <v>12</v>
      </c>
      <c r="K12" s="25">
        <v>32</v>
      </c>
      <c r="L12" s="24">
        <v>20</v>
      </c>
    </row>
    <row r="13" spans="2:12" x14ac:dyDescent="0.25">
      <c r="B13" s="28" t="s">
        <v>132</v>
      </c>
      <c r="C13" s="27">
        <v>65.353562356640495</v>
      </c>
      <c r="D13" s="26">
        <v>700</v>
      </c>
      <c r="E13" s="25">
        <v>900</v>
      </c>
      <c r="F13" s="24">
        <v>200</v>
      </c>
      <c r="G13" s="26">
        <v>200</v>
      </c>
      <c r="H13" s="25">
        <v>600</v>
      </c>
      <c r="I13" s="25">
        <v>400</v>
      </c>
      <c r="J13" s="26">
        <v>14</v>
      </c>
      <c r="K13" s="25">
        <v>23</v>
      </c>
      <c r="L13" s="24">
        <v>9</v>
      </c>
    </row>
    <row r="14" spans="2:12" x14ac:dyDescent="0.25">
      <c r="B14" s="28" t="s">
        <v>107</v>
      </c>
      <c r="C14" s="27">
        <v>499.03605247411099</v>
      </c>
      <c r="D14" s="26">
        <v>2800</v>
      </c>
      <c r="E14" s="25">
        <v>10000</v>
      </c>
      <c r="F14" s="24">
        <v>7200</v>
      </c>
      <c r="G14" s="26">
        <v>1100</v>
      </c>
      <c r="H14" s="25">
        <v>7400</v>
      </c>
      <c r="I14" s="25">
        <v>6300</v>
      </c>
      <c r="J14" s="26">
        <v>8</v>
      </c>
      <c r="K14" s="25">
        <v>35</v>
      </c>
      <c r="L14" s="24">
        <v>27</v>
      </c>
    </row>
    <row r="15" spans="2:12" x14ac:dyDescent="0.25">
      <c r="B15" s="23" t="s">
        <v>152</v>
      </c>
      <c r="C15" s="22">
        <v>8.2216910735482198</v>
      </c>
      <c r="D15" s="21">
        <v>0</v>
      </c>
      <c r="E15" s="20">
        <v>0</v>
      </c>
      <c r="F15" s="19">
        <v>0</v>
      </c>
      <c r="G15" s="21">
        <v>100</v>
      </c>
      <c r="H15" s="20">
        <v>100</v>
      </c>
      <c r="I15" s="20">
        <v>0</v>
      </c>
      <c r="J15" s="21">
        <v>17</v>
      </c>
      <c r="K15" s="20">
        <v>18</v>
      </c>
      <c r="L15" s="19">
        <v>1</v>
      </c>
    </row>
    <row r="16" spans="2:12" x14ac:dyDescent="0.25">
      <c r="B16" s="23" t="s">
        <v>106</v>
      </c>
      <c r="C16" s="22">
        <v>32.189503917227</v>
      </c>
      <c r="D16" s="21">
        <v>500</v>
      </c>
      <c r="E16" s="20">
        <v>600</v>
      </c>
      <c r="F16" s="19">
        <v>100</v>
      </c>
      <c r="G16" s="21">
        <v>100</v>
      </c>
      <c r="H16" s="20">
        <v>300</v>
      </c>
      <c r="I16" s="20">
        <v>200</v>
      </c>
      <c r="J16" s="21">
        <v>20</v>
      </c>
      <c r="K16" s="20">
        <v>28</v>
      </c>
      <c r="L16" s="19">
        <v>8</v>
      </c>
    </row>
    <row r="17" spans="2:12" x14ac:dyDescent="0.25">
      <c r="B17" s="23" t="s">
        <v>105</v>
      </c>
      <c r="C17" s="22">
        <v>70.611976668679802</v>
      </c>
      <c r="D17" s="21">
        <v>2600</v>
      </c>
      <c r="E17" s="20">
        <v>2900</v>
      </c>
      <c r="F17" s="19">
        <v>300</v>
      </c>
      <c r="G17" s="21">
        <v>200</v>
      </c>
      <c r="H17" s="20">
        <v>500</v>
      </c>
      <c r="I17" s="20">
        <v>300</v>
      </c>
      <c r="J17" s="21">
        <v>39</v>
      </c>
      <c r="K17" s="20">
        <v>48</v>
      </c>
      <c r="L17" s="19">
        <v>9</v>
      </c>
    </row>
    <row r="18" spans="2:12" x14ac:dyDescent="0.25">
      <c r="B18" s="28" t="s">
        <v>104</v>
      </c>
      <c r="C18" s="27">
        <v>65.625240951786495</v>
      </c>
      <c r="D18" s="26">
        <v>0</v>
      </c>
      <c r="E18" s="25">
        <v>0</v>
      </c>
      <c r="F18" s="24">
        <v>0</v>
      </c>
      <c r="G18" s="26">
        <v>0</v>
      </c>
      <c r="H18" s="25">
        <v>0</v>
      </c>
      <c r="I18" s="25">
        <v>0</v>
      </c>
      <c r="J18" s="26">
        <v>1</v>
      </c>
      <c r="K18" s="25">
        <v>1</v>
      </c>
      <c r="L18" s="24">
        <v>0</v>
      </c>
    </row>
    <row r="19" spans="2:12" x14ac:dyDescent="0.25">
      <c r="B19" s="23" t="s">
        <v>103</v>
      </c>
      <c r="C19" s="22">
        <v>99.749783688097097</v>
      </c>
      <c r="D19" s="21">
        <v>300</v>
      </c>
      <c r="E19" s="20">
        <v>1100</v>
      </c>
      <c r="F19" s="19">
        <v>800</v>
      </c>
      <c r="G19" s="21">
        <v>100</v>
      </c>
      <c r="H19" s="20">
        <v>900</v>
      </c>
      <c r="I19" s="20">
        <v>800</v>
      </c>
      <c r="J19" s="21">
        <v>4</v>
      </c>
      <c r="K19" s="20">
        <v>20</v>
      </c>
      <c r="L19" s="19">
        <v>16</v>
      </c>
    </row>
    <row r="20" spans="2:12" x14ac:dyDescent="0.25">
      <c r="B20" s="28" t="s">
        <v>142</v>
      </c>
      <c r="C20" s="27">
        <v>219.93961435708101</v>
      </c>
      <c r="D20" s="26">
        <v>1100</v>
      </c>
      <c r="E20" s="25">
        <v>1600</v>
      </c>
      <c r="F20" s="24">
        <v>500</v>
      </c>
      <c r="G20" s="26">
        <v>1200</v>
      </c>
      <c r="H20" s="25">
        <v>2100</v>
      </c>
      <c r="I20" s="25">
        <v>900</v>
      </c>
      <c r="J20" s="26">
        <v>10</v>
      </c>
      <c r="K20" s="25">
        <v>17</v>
      </c>
      <c r="L20" s="24">
        <v>7</v>
      </c>
    </row>
    <row r="21" spans="2:12" x14ac:dyDescent="0.25">
      <c r="B21" s="28" t="s">
        <v>114</v>
      </c>
      <c r="C21" s="27">
        <v>120.846324603498</v>
      </c>
      <c r="D21" s="26">
        <v>300</v>
      </c>
      <c r="E21" s="25">
        <v>1800</v>
      </c>
      <c r="F21" s="24">
        <v>1500</v>
      </c>
      <c r="G21" s="26">
        <v>100</v>
      </c>
      <c r="H21" s="25">
        <v>2300</v>
      </c>
      <c r="I21" s="25">
        <v>2200</v>
      </c>
      <c r="J21" s="26">
        <v>4</v>
      </c>
      <c r="K21" s="25">
        <v>34</v>
      </c>
      <c r="L21" s="24">
        <v>30</v>
      </c>
    </row>
    <row r="22" spans="2:12" x14ac:dyDescent="0.25">
      <c r="B22" s="23" t="s">
        <v>102</v>
      </c>
      <c r="C22" s="22">
        <v>55.5967114829064</v>
      </c>
      <c r="D22" s="21">
        <v>1100</v>
      </c>
      <c r="E22" s="20">
        <v>1200</v>
      </c>
      <c r="F22" s="19">
        <v>100</v>
      </c>
      <c r="G22" s="21">
        <v>100</v>
      </c>
      <c r="H22" s="20">
        <v>300</v>
      </c>
      <c r="I22" s="20">
        <v>200</v>
      </c>
      <c r="J22" s="21">
        <v>22</v>
      </c>
      <c r="K22" s="20">
        <v>26</v>
      </c>
      <c r="L22" s="19">
        <v>4</v>
      </c>
    </row>
    <row r="23" spans="2:12" x14ac:dyDescent="0.25">
      <c r="B23" s="28" t="s">
        <v>101</v>
      </c>
      <c r="C23" s="27">
        <v>30.938149542212098</v>
      </c>
      <c r="D23" s="26">
        <v>600</v>
      </c>
      <c r="E23" s="25">
        <v>700</v>
      </c>
      <c r="F23" s="24">
        <v>100</v>
      </c>
      <c r="G23" s="26">
        <v>100</v>
      </c>
      <c r="H23" s="25">
        <v>100</v>
      </c>
      <c r="I23" s="25">
        <v>0</v>
      </c>
      <c r="J23" s="26">
        <v>23</v>
      </c>
      <c r="K23" s="25">
        <v>25</v>
      </c>
      <c r="L23" s="24">
        <v>2</v>
      </c>
    </row>
    <row r="24" spans="2:12" x14ac:dyDescent="0.25">
      <c r="B24" s="28" t="s">
        <v>153</v>
      </c>
      <c r="C24" s="27">
        <v>96.6508128756888</v>
      </c>
      <c r="D24" s="26">
        <v>0</v>
      </c>
      <c r="E24" s="25">
        <v>100</v>
      </c>
      <c r="F24" s="24">
        <v>100</v>
      </c>
      <c r="G24" s="26">
        <v>400</v>
      </c>
      <c r="H24" s="25">
        <v>500</v>
      </c>
      <c r="I24" s="25">
        <v>100</v>
      </c>
      <c r="J24" s="26">
        <v>4</v>
      </c>
      <c r="K24" s="25">
        <v>6</v>
      </c>
      <c r="L24" s="24">
        <v>2</v>
      </c>
    </row>
    <row r="25" spans="2:12" x14ac:dyDescent="0.25">
      <c r="B25" s="28" t="s">
        <v>100</v>
      </c>
      <c r="C25" s="27">
        <v>511.617326053608</v>
      </c>
      <c r="D25" s="26">
        <v>300</v>
      </c>
      <c r="E25" s="25">
        <v>9500</v>
      </c>
      <c r="F25" s="24">
        <v>9200</v>
      </c>
      <c r="G25" s="26">
        <v>200</v>
      </c>
      <c r="H25" s="25">
        <v>8700</v>
      </c>
      <c r="I25" s="25">
        <v>8500</v>
      </c>
      <c r="J25" s="26">
        <v>1</v>
      </c>
      <c r="K25" s="25">
        <v>35</v>
      </c>
      <c r="L25" s="24">
        <v>34</v>
      </c>
    </row>
    <row r="26" spans="2:12" x14ac:dyDescent="0.25">
      <c r="B26" s="28" t="s">
        <v>99</v>
      </c>
      <c r="C26" s="27">
        <v>494.63289052801701</v>
      </c>
      <c r="D26" s="26">
        <v>0</v>
      </c>
      <c r="E26" s="25">
        <v>11300</v>
      </c>
      <c r="F26" s="24">
        <v>11300</v>
      </c>
      <c r="G26" s="26">
        <v>100</v>
      </c>
      <c r="H26" s="25">
        <v>9500</v>
      </c>
      <c r="I26" s="25">
        <v>9400</v>
      </c>
      <c r="J26" s="26">
        <v>0</v>
      </c>
      <c r="K26" s="25">
        <v>42</v>
      </c>
      <c r="L26" s="24">
        <v>42</v>
      </c>
    </row>
    <row r="27" spans="2:12" x14ac:dyDescent="0.25">
      <c r="B27" s="28" t="s">
        <v>127</v>
      </c>
      <c r="C27" s="27">
        <v>110.744573336139</v>
      </c>
      <c r="D27" s="26">
        <v>1200</v>
      </c>
      <c r="E27" s="25">
        <v>1700</v>
      </c>
      <c r="F27" s="24">
        <v>500</v>
      </c>
      <c r="G27" s="26">
        <v>500</v>
      </c>
      <c r="H27" s="25">
        <v>1200</v>
      </c>
      <c r="I27" s="25">
        <v>700</v>
      </c>
      <c r="J27" s="26">
        <v>16</v>
      </c>
      <c r="K27" s="25">
        <v>26</v>
      </c>
      <c r="L27" s="24">
        <v>10</v>
      </c>
    </row>
    <row r="28" spans="2:12" x14ac:dyDescent="0.25">
      <c r="B28" s="23" t="s">
        <v>98</v>
      </c>
      <c r="C28" s="22">
        <v>290.31166828585901</v>
      </c>
      <c r="D28" s="21">
        <v>3500</v>
      </c>
      <c r="E28" s="20">
        <v>7000</v>
      </c>
      <c r="F28" s="19">
        <v>3500</v>
      </c>
      <c r="G28" s="21">
        <v>800</v>
      </c>
      <c r="H28" s="20">
        <v>3600</v>
      </c>
      <c r="I28" s="20">
        <v>2800</v>
      </c>
      <c r="J28" s="21">
        <v>15</v>
      </c>
      <c r="K28" s="20">
        <v>37</v>
      </c>
      <c r="L28" s="19">
        <v>22</v>
      </c>
    </row>
    <row r="29" spans="2:12" x14ac:dyDescent="0.25">
      <c r="B29" s="28" t="s">
        <v>97</v>
      </c>
      <c r="C29" s="27">
        <v>1391.8515591001401</v>
      </c>
      <c r="D29" s="26">
        <v>36500</v>
      </c>
      <c r="E29" s="25">
        <v>55800</v>
      </c>
      <c r="F29" s="24">
        <v>19300</v>
      </c>
      <c r="G29" s="26">
        <v>10300</v>
      </c>
      <c r="H29" s="25">
        <v>19900</v>
      </c>
      <c r="I29" s="25">
        <v>9600</v>
      </c>
      <c r="J29" s="26">
        <v>34</v>
      </c>
      <c r="K29" s="25">
        <v>54</v>
      </c>
      <c r="L29" s="24">
        <v>20</v>
      </c>
    </row>
    <row r="30" spans="2:12" x14ac:dyDescent="0.25">
      <c r="B30" s="28" t="s">
        <v>96</v>
      </c>
      <c r="C30" s="27">
        <v>205.980426932803</v>
      </c>
      <c r="D30" s="26">
        <v>1800</v>
      </c>
      <c r="E30" s="25">
        <v>3300</v>
      </c>
      <c r="F30" s="24">
        <v>1500</v>
      </c>
      <c r="G30" s="26">
        <v>300</v>
      </c>
      <c r="H30" s="25">
        <v>1700</v>
      </c>
      <c r="I30" s="25">
        <v>1400</v>
      </c>
      <c r="J30" s="26">
        <v>10</v>
      </c>
      <c r="K30" s="25">
        <v>24</v>
      </c>
      <c r="L30" s="24">
        <v>14</v>
      </c>
    </row>
    <row r="31" spans="2:12" x14ac:dyDescent="0.25">
      <c r="B31" s="23" t="s">
        <v>95</v>
      </c>
      <c r="C31" s="22">
        <v>164.162641224277</v>
      </c>
      <c r="D31" s="21">
        <v>5700</v>
      </c>
      <c r="E31" s="20">
        <v>7900</v>
      </c>
      <c r="F31" s="19">
        <v>2200</v>
      </c>
      <c r="G31" s="21">
        <v>200</v>
      </c>
      <c r="H31" s="20">
        <v>2200</v>
      </c>
      <c r="I31" s="20">
        <v>2000</v>
      </c>
      <c r="J31" s="21">
        <v>36</v>
      </c>
      <c r="K31" s="20">
        <v>61</v>
      </c>
      <c r="L31" s="19">
        <v>25</v>
      </c>
    </row>
    <row r="32" spans="2:12" x14ac:dyDescent="0.25">
      <c r="B32" s="23" t="s">
        <v>94</v>
      </c>
      <c r="C32" s="22">
        <v>331.15227926952599</v>
      </c>
      <c r="D32" s="21">
        <v>2600</v>
      </c>
      <c r="E32" s="20">
        <v>6100</v>
      </c>
      <c r="F32" s="19">
        <v>3500</v>
      </c>
      <c r="G32" s="21">
        <v>600</v>
      </c>
      <c r="H32" s="20">
        <v>3900</v>
      </c>
      <c r="I32" s="20">
        <v>3300</v>
      </c>
      <c r="J32" s="21">
        <v>10</v>
      </c>
      <c r="K32" s="20">
        <v>30</v>
      </c>
      <c r="L32" s="19">
        <v>20</v>
      </c>
    </row>
    <row r="33" spans="2:12" x14ac:dyDescent="0.25">
      <c r="B33" s="23" t="s">
        <v>93</v>
      </c>
      <c r="C33" s="22">
        <v>107.922986825775</v>
      </c>
      <c r="D33" s="21">
        <v>1400</v>
      </c>
      <c r="E33" s="20">
        <v>3000</v>
      </c>
      <c r="F33" s="19">
        <v>1600</v>
      </c>
      <c r="G33" s="21">
        <v>0</v>
      </c>
      <c r="H33" s="20">
        <v>1500</v>
      </c>
      <c r="I33" s="20">
        <v>1500</v>
      </c>
      <c r="J33" s="21">
        <v>14</v>
      </c>
      <c r="K33" s="20">
        <v>42</v>
      </c>
      <c r="L33" s="19">
        <v>28</v>
      </c>
    </row>
    <row r="34" spans="2:12" x14ac:dyDescent="0.25">
      <c r="B34" s="28" t="s">
        <v>148</v>
      </c>
      <c r="C34" s="27">
        <v>68.478376805279595</v>
      </c>
      <c r="D34" s="26">
        <v>0</v>
      </c>
      <c r="E34" s="25">
        <v>200</v>
      </c>
      <c r="F34" s="24">
        <v>200</v>
      </c>
      <c r="G34" s="26">
        <v>100</v>
      </c>
      <c r="H34" s="25">
        <v>300</v>
      </c>
      <c r="I34" s="25">
        <v>200</v>
      </c>
      <c r="J34" s="26">
        <v>2</v>
      </c>
      <c r="K34" s="25">
        <v>7</v>
      </c>
      <c r="L34" s="24">
        <v>5</v>
      </c>
    </row>
    <row r="35" spans="2:12" x14ac:dyDescent="0.25">
      <c r="B35" s="28" t="s">
        <v>139</v>
      </c>
      <c r="C35" s="27">
        <v>41.580517344563702</v>
      </c>
      <c r="D35" s="26">
        <v>900</v>
      </c>
      <c r="E35" s="25">
        <v>1000</v>
      </c>
      <c r="F35" s="24">
        <v>100</v>
      </c>
      <c r="G35" s="26">
        <v>0</v>
      </c>
      <c r="H35" s="25">
        <v>200</v>
      </c>
      <c r="I35" s="25">
        <v>200</v>
      </c>
      <c r="J35" s="26">
        <v>22</v>
      </c>
      <c r="K35" s="25">
        <v>29</v>
      </c>
      <c r="L35" s="24">
        <v>7</v>
      </c>
    </row>
    <row r="36" spans="2:12" x14ac:dyDescent="0.25">
      <c r="B36" s="28" t="s">
        <v>92</v>
      </c>
      <c r="C36" s="27">
        <v>476.34036359432702</v>
      </c>
      <c r="D36" s="26">
        <v>200</v>
      </c>
      <c r="E36" s="25">
        <v>7800</v>
      </c>
      <c r="F36" s="24">
        <v>7600</v>
      </c>
      <c r="G36" s="26">
        <v>200</v>
      </c>
      <c r="H36" s="25">
        <v>7300</v>
      </c>
      <c r="I36" s="25">
        <v>7100</v>
      </c>
      <c r="J36" s="26">
        <v>1</v>
      </c>
      <c r="K36" s="25">
        <v>32</v>
      </c>
      <c r="L36" s="24">
        <v>31</v>
      </c>
    </row>
    <row r="37" spans="2:12" x14ac:dyDescent="0.25">
      <c r="B37" s="23" t="s">
        <v>91</v>
      </c>
      <c r="C37" s="22">
        <v>491.65592965925202</v>
      </c>
      <c r="D37" s="21">
        <v>4800</v>
      </c>
      <c r="E37" s="20">
        <v>8500</v>
      </c>
      <c r="F37" s="19">
        <v>3700</v>
      </c>
      <c r="G37" s="21">
        <v>1000</v>
      </c>
      <c r="H37" s="20">
        <v>4500</v>
      </c>
      <c r="I37" s="20">
        <v>3500</v>
      </c>
      <c r="J37" s="21">
        <v>12</v>
      </c>
      <c r="K37" s="20">
        <v>26</v>
      </c>
      <c r="L37" s="19">
        <v>14</v>
      </c>
    </row>
    <row r="38" spans="2:12" x14ac:dyDescent="0.25">
      <c r="B38" s="28" t="s">
        <v>90</v>
      </c>
      <c r="C38" s="27">
        <v>101.364205283625</v>
      </c>
      <c r="D38" s="26">
        <v>100</v>
      </c>
      <c r="E38" s="25">
        <v>2000</v>
      </c>
      <c r="F38" s="24">
        <v>1900</v>
      </c>
      <c r="G38" s="26">
        <v>0</v>
      </c>
      <c r="H38" s="25">
        <v>1800</v>
      </c>
      <c r="I38" s="25">
        <v>1800</v>
      </c>
      <c r="J38" s="26">
        <v>1</v>
      </c>
      <c r="K38" s="25">
        <v>37</v>
      </c>
      <c r="L38" s="24">
        <v>36</v>
      </c>
    </row>
    <row r="39" spans="2:12" x14ac:dyDescent="0.25">
      <c r="B39" s="28" t="s">
        <v>89</v>
      </c>
      <c r="C39" s="27">
        <v>216.967153513938</v>
      </c>
      <c r="D39" s="26">
        <v>5100</v>
      </c>
      <c r="E39" s="25">
        <v>11500</v>
      </c>
      <c r="F39" s="24">
        <v>6400</v>
      </c>
      <c r="G39" s="26">
        <v>1000</v>
      </c>
      <c r="H39" s="25">
        <v>4800</v>
      </c>
      <c r="I39" s="25">
        <v>3800</v>
      </c>
      <c r="J39" s="26">
        <v>28</v>
      </c>
      <c r="K39" s="25">
        <v>75</v>
      </c>
      <c r="L39" s="24">
        <v>47</v>
      </c>
    </row>
    <row r="40" spans="2:12" x14ac:dyDescent="0.25">
      <c r="B40" s="23" t="s">
        <v>128</v>
      </c>
      <c r="C40" s="22">
        <v>55.628335301250502</v>
      </c>
      <c r="D40" s="21">
        <v>200</v>
      </c>
      <c r="E40" s="20">
        <v>500</v>
      </c>
      <c r="F40" s="19">
        <v>300</v>
      </c>
      <c r="G40" s="21">
        <v>0</v>
      </c>
      <c r="H40" s="20">
        <v>300</v>
      </c>
      <c r="I40" s="20">
        <v>300</v>
      </c>
      <c r="J40" s="21">
        <v>4</v>
      </c>
      <c r="K40" s="20">
        <v>13</v>
      </c>
      <c r="L40" s="19">
        <v>9</v>
      </c>
    </row>
    <row r="41" spans="2:12" x14ac:dyDescent="0.25">
      <c r="B41" s="28" t="s">
        <v>129</v>
      </c>
      <c r="C41" s="27">
        <v>83.228908110546499</v>
      </c>
      <c r="D41" s="26">
        <v>500</v>
      </c>
      <c r="E41" s="25">
        <v>900</v>
      </c>
      <c r="F41" s="24">
        <v>400</v>
      </c>
      <c r="G41" s="26">
        <v>100</v>
      </c>
      <c r="H41" s="25">
        <v>800</v>
      </c>
      <c r="I41" s="25">
        <v>700</v>
      </c>
      <c r="J41" s="26">
        <v>7</v>
      </c>
      <c r="K41" s="25">
        <v>20</v>
      </c>
      <c r="L41" s="24">
        <v>13</v>
      </c>
    </row>
    <row r="42" spans="2:12" x14ac:dyDescent="0.25">
      <c r="B42" s="28" t="s">
        <v>88</v>
      </c>
      <c r="C42" s="27">
        <v>271.81388938152202</v>
      </c>
      <c r="D42" s="26">
        <v>2600</v>
      </c>
      <c r="E42" s="25">
        <v>3800</v>
      </c>
      <c r="F42" s="24">
        <v>1200</v>
      </c>
      <c r="G42" s="26">
        <v>1000</v>
      </c>
      <c r="H42" s="25">
        <v>2000</v>
      </c>
      <c r="I42" s="25">
        <v>1000</v>
      </c>
      <c r="J42" s="26">
        <v>13</v>
      </c>
      <c r="K42" s="25">
        <v>21</v>
      </c>
      <c r="L42" s="24">
        <v>8</v>
      </c>
    </row>
    <row r="43" spans="2:12" x14ac:dyDescent="0.25">
      <c r="B43" s="28" t="s">
        <v>87</v>
      </c>
      <c r="C43" s="27">
        <v>200.18027099615401</v>
      </c>
      <c r="D43" s="26">
        <v>600</v>
      </c>
      <c r="E43" s="25">
        <v>2200</v>
      </c>
      <c r="F43" s="24">
        <v>1600</v>
      </c>
      <c r="G43" s="26">
        <v>200</v>
      </c>
      <c r="H43" s="25">
        <v>1600</v>
      </c>
      <c r="I43" s="25">
        <v>1400</v>
      </c>
      <c r="J43" s="26">
        <v>4</v>
      </c>
      <c r="K43" s="25">
        <v>19</v>
      </c>
      <c r="L43" s="24">
        <v>15</v>
      </c>
    </row>
    <row r="44" spans="2:12" x14ac:dyDescent="0.25">
      <c r="B44" s="23" t="s">
        <v>86</v>
      </c>
      <c r="C44" s="22">
        <v>92.424345096758302</v>
      </c>
      <c r="D44" s="21">
        <v>800</v>
      </c>
      <c r="E44" s="20">
        <v>1300</v>
      </c>
      <c r="F44" s="19">
        <v>500</v>
      </c>
      <c r="G44" s="21">
        <v>200</v>
      </c>
      <c r="H44" s="20">
        <v>700</v>
      </c>
      <c r="I44" s="20">
        <v>500</v>
      </c>
      <c r="J44" s="21">
        <v>11</v>
      </c>
      <c r="K44" s="20">
        <v>22</v>
      </c>
      <c r="L44" s="19">
        <v>11</v>
      </c>
    </row>
    <row r="45" spans="2:12" x14ac:dyDescent="0.25">
      <c r="B45" s="23" t="s">
        <v>85</v>
      </c>
      <c r="C45" s="22">
        <v>845.68579825562199</v>
      </c>
      <c r="D45" s="21">
        <v>0</v>
      </c>
      <c r="E45" s="20">
        <v>500</v>
      </c>
      <c r="F45" s="19">
        <v>500</v>
      </c>
      <c r="G45" s="21">
        <v>0</v>
      </c>
      <c r="H45" s="20">
        <v>500</v>
      </c>
      <c r="I45" s="20">
        <v>500</v>
      </c>
      <c r="J45" s="21">
        <v>0</v>
      </c>
      <c r="K45" s="20">
        <v>1</v>
      </c>
      <c r="L45" s="19">
        <v>1</v>
      </c>
    </row>
    <row r="46" spans="2:12" x14ac:dyDescent="0.25">
      <c r="B46" s="28" t="s">
        <v>84</v>
      </c>
      <c r="C46" s="27">
        <v>117.397956373951</v>
      </c>
      <c r="D46" s="26">
        <v>0</v>
      </c>
      <c r="E46" s="25">
        <v>2300</v>
      </c>
      <c r="F46" s="24">
        <v>2300</v>
      </c>
      <c r="G46" s="26">
        <v>0</v>
      </c>
      <c r="H46" s="25">
        <v>2100</v>
      </c>
      <c r="I46" s="25">
        <v>2100</v>
      </c>
      <c r="J46" s="26">
        <v>0</v>
      </c>
      <c r="K46" s="25">
        <v>37</v>
      </c>
      <c r="L46" s="24">
        <v>37</v>
      </c>
    </row>
    <row r="47" spans="2:12" x14ac:dyDescent="0.25">
      <c r="B47" s="28" t="s">
        <v>83</v>
      </c>
      <c r="C47" s="27">
        <v>344.27239858806701</v>
      </c>
      <c r="D47" s="26">
        <v>500</v>
      </c>
      <c r="E47" s="25">
        <v>5800</v>
      </c>
      <c r="F47" s="24">
        <v>5300</v>
      </c>
      <c r="G47" s="26">
        <v>500</v>
      </c>
      <c r="H47" s="25">
        <v>5400</v>
      </c>
      <c r="I47" s="25">
        <v>4900</v>
      </c>
      <c r="J47" s="26">
        <v>3</v>
      </c>
      <c r="K47" s="25">
        <v>32</v>
      </c>
      <c r="L47" s="24">
        <v>29</v>
      </c>
    </row>
    <row r="48" spans="2:12" x14ac:dyDescent="0.25">
      <c r="B48" s="23" t="s">
        <v>82</v>
      </c>
      <c r="C48" s="22">
        <v>151.979673540373</v>
      </c>
      <c r="D48" s="21">
        <v>0</v>
      </c>
      <c r="E48" s="20">
        <v>2500</v>
      </c>
      <c r="F48" s="19">
        <v>2500</v>
      </c>
      <c r="G48" s="21">
        <v>0</v>
      </c>
      <c r="H48" s="20">
        <v>2300</v>
      </c>
      <c r="I48" s="20">
        <v>2300</v>
      </c>
      <c r="J48" s="21">
        <v>0</v>
      </c>
      <c r="K48" s="20">
        <v>31</v>
      </c>
      <c r="L48" s="19">
        <v>31</v>
      </c>
    </row>
    <row r="49" spans="2:12" x14ac:dyDescent="0.25">
      <c r="B49" s="23" t="s">
        <v>81</v>
      </c>
      <c r="C49" s="22">
        <v>426.38742595105401</v>
      </c>
      <c r="D49" s="21">
        <v>3800</v>
      </c>
      <c r="E49" s="20">
        <v>5000</v>
      </c>
      <c r="F49" s="19">
        <v>1200</v>
      </c>
      <c r="G49" s="21">
        <v>2700</v>
      </c>
      <c r="H49" s="20">
        <v>3800</v>
      </c>
      <c r="I49" s="20">
        <v>1100</v>
      </c>
      <c r="J49" s="21">
        <v>15</v>
      </c>
      <c r="K49" s="20">
        <v>21</v>
      </c>
      <c r="L49" s="19">
        <v>6</v>
      </c>
    </row>
    <row r="50" spans="2:12" x14ac:dyDescent="0.25">
      <c r="B50" s="23" t="s">
        <v>115</v>
      </c>
      <c r="C50" s="22">
        <v>95.711917637985195</v>
      </c>
      <c r="D50" s="21">
        <v>200</v>
      </c>
      <c r="E50" s="20">
        <v>1400</v>
      </c>
      <c r="F50" s="19">
        <v>1200</v>
      </c>
      <c r="G50" s="21">
        <v>0</v>
      </c>
      <c r="H50" s="20">
        <v>1500</v>
      </c>
      <c r="I50" s="20">
        <v>1500</v>
      </c>
      <c r="J50" s="21">
        <v>2</v>
      </c>
      <c r="K50" s="20">
        <v>31</v>
      </c>
      <c r="L50" s="19">
        <v>29</v>
      </c>
    </row>
    <row r="51" spans="2:12" x14ac:dyDescent="0.25">
      <c r="B51" s="23" t="s">
        <v>133</v>
      </c>
      <c r="C51" s="22">
        <v>85.215944153242106</v>
      </c>
      <c r="D51" s="21">
        <v>300</v>
      </c>
      <c r="E51" s="20">
        <v>800</v>
      </c>
      <c r="F51" s="19">
        <v>500</v>
      </c>
      <c r="G51" s="21">
        <v>300</v>
      </c>
      <c r="H51" s="20">
        <v>900</v>
      </c>
      <c r="I51" s="20">
        <v>600</v>
      </c>
      <c r="J51" s="21">
        <v>8</v>
      </c>
      <c r="K51" s="20">
        <v>19</v>
      </c>
      <c r="L51" s="19">
        <v>11</v>
      </c>
    </row>
    <row r="52" spans="2:12" x14ac:dyDescent="0.25">
      <c r="B52" s="28" t="s">
        <v>80</v>
      </c>
      <c r="C52" s="27">
        <v>157.88652454704501</v>
      </c>
      <c r="D52" s="26">
        <v>2700</v>
      </c>
      <c r="E52" s="25">
        <v>3900</v>
      </c>
      <c r="F52" s="24">
        <v>1200</v>
      </c>
      <c r="G52" s="26">
        <v>400</v>
      </c>
      <c r="H52" s="25">
        <v>2000</v>
      </c>
      <c r="I52" s="25">
        <v>1600</v>
      </c>
      <c r="J52" s="26">
        <v>19</v>
      </c>
      <c r="K52" s="25">
        <v>38</v>
      </c>
      <c r="L52" s="24">
        <v>19</v>
      </c>
    </row>
    <row r="53" spans="2:12" x14ac:dyDescent="0.25">
      <c r="B53" s="28" t="s">
        <v>79</v>
      </c>
      <c r="C53" s="27">
        <v>773.33737477900399</v>
      </c>
      <c r="D53" s="26">
        <v>1600</v>
      </c>
      <c r="E53" s="25">
        <v>8300</v>
      </c>
      <c r="F53" s="24">
        <v>6700</v>
      </c>
      <c r="G53" s="26">
        <v>800</v>
      </c>
      <c r="H53" s="25">
        <v>7100</v>
      </c>
      <c r="I53" s="25">
        <v>6300</v>
      </c>
      <c r="J53" s="26">
        <v>3</v>
      </c>
      <c r="K53" s="25">
        <v>20</v>
      </c>
      <c r="L53" s="24">
        <v>17</v>
      </c>
    </row>
    <row r="54" spans="2:12" x14ac:dyDescent="0.25">
      <c r="B54" s="28" t="s">
        <v>130</v>
      </c>
      <c r="C54" s="27">
        <v>84.421644650153496</v>
      </c>
      <c r="D54" s="26">
        <v>200</v>
      </c>
      <c r="E54" s="25">
        <v>600</v>
      </c>
      <c r="F54" s="24">
        <v>400</v>
      </c>
      <c r="G54" s="26">
        <v>100</v>
      </c>
      <c r="H54" s="25">
        <v>600</v>
      </c>
      <c r="I54" s="25">
        <v>500</v>
      </c>
      <c r="J54" s="26">
        <v>4</v>
      </c>
      <c r="K54" s="25">
        <v>15</v>
      </c>
      <c r="L54" s="24">
        <v>11</v>
      </c>
    </row>
    <row r="55" spans="2:12" x14ac:dyDescent="0.25">
      <c r="B55" s="23" t="s">
        <v>78</v>
      </c>
      <c r="C55" s="22">
        <v>202.028360907456</v>
      </c>
      <c r="D55" s="21">
        <v>0</v>
      </c>
      <c r="E55" s="20">
        <v>4600</v>
      </c>
      <c r="F55" s="19">
        <v>4600</v>
      </c>
      <c r="G55" s="21">
        <v>0</v>
      </c>
      <c r="H55" s="20">
        <v>4300</v>
      </c>
      <c r="I55" s="20">
        <v>4300</v>
      </c>
      <c r="J55" s="21">
        <v>0</v>
      </c>
      <c r="K55" s="20">
        <v>44</v>
      </c>
      <c r="L55" s="19">
        <v>44</v>
      </c>
    </row>
    <row r="56" spans="2:12" x14ac:dyDescent="0.25">
      <c r="B56" s="23" t="s">
        <v>77</v>
      </c>
      <c r="C56" s="22">
        <v>419.92495847443502</v>
      </c>
      <c r="D56" s="21">
        <v>5900</v>
      </c>
      <c r="E56" s="20">
        <v>7900</v>
      </c>
      <c r="F56" s="19">
        <v>2000</v>
      </c>
      <c r="G56" s="21">
        <v>600</v>
      </c>
      <c r="H56" s="20">
        <v>2400</v>
      </c>
      <c r="I56" s="20">
        <v>1800</v>
      </c>
      <c r="J56" s="21">
        <v>15</v>
      </c>
      <c r="K56" s="20">
        <v>24</v>
      </c>
      <c r="L56" s="19">
        <v>9</v>
      </c>
    </row>
    <row r="57" spans="2:12" x14ac:dyDescent="0.25">
      <c r="B57" s="23" t="s">
        <v>76</v>
      </c>
      <c r="C57" s="22">
        <v>125.58237485286701</v>
      </c>
      <c r="D57" s="21">
        <v>400</v>
      </c>
      <c r="E57" s="20">
        <v>2800</v>
      </c>
      <c r="F57" s="19">
        <v>2400</v>
      </c>
      <c r="G57" s="21">
        <v>200</v>
      </c>
      <c r="H57" s="20">
        <v>2000</v>
      </c>
      <c r="I57" s="20">
        <v>1800</v>
      </c>
      <c r="J57" s="21">
        <v>5</v>
      </c>
      <c r="K57" s="20">
        <v>38</v>
      </c>
      <c r="L57" s="19">
        <v>33</v>
      </c>
    </row>
    <row r="58" spans="2:12" x14ac:dyDescent="0.25">
      <c r="B58" s="28" t="s">
        <v>124</v>
      </c>
      <c r="C58" s="27">
        <v>43.134278765713397</v>
      </c>
      <c r="D58" s="26">
        <v>200</v>
      </c>
      <c r="E58" s="25">
        <v>400</v>
      </c>
      <c r="F58" s="24">
        <v>200</v>
      </c>
      <c r="G58" s="26">
        <v>0</v>
      </c>
      <c r="H58" s="25">
        <v>300</v>
      </c>
      <c r="I58" s="25">
        <v>300</v>
      </c>
      <c r="J58" s="26">
        <v>5</v>
      </c>
      <c r="K58" s="25">
        <v>18</v>
      </c>
      <c r="L58" s="24">
        <v>13</v>
      </c>
    </row>
    <row r="59" spans="2:12" x14ac:dyDescent="0.25">
      <c r="B59" s="28" t="s">
        <v>75</v>
      </c>
      <c r="C59" s="27">
        <v>100.992624610916</v>
      </c>
      <c r="D59" s="26">
        <v>900</v>
      </c>
      <c r="E59" s="25">
        <v>1100</v>
      </c>
      <c r="F59" s="24">
        <v>200</v>
      </c>
      <c r="G59" s="26">
        <v>200</v>
      </c>
      <c r="H59" s="25">
        <v>600</v>
      </c>
      <c r="I59" s="25">
        <v>400</v>
      </c>
      <c r="J59" s="26">
        <v>11</v>
      </c>
      <c r="K59" s="25">
        <v>17</v>
      </c>
      <c r="L59" s="24">
        <v>6</v>
      </c>
    </row>
    <row r="60" spans="2:12" x14ac:dyDescent="0.25">
      <c r="B60" s="28" t="s">
        <v>125</v>
      </c>
      <c r="C60" s="27">
        <v>110.58451637028099</v>
      </c>
      <c r="D60" s="26">
        <v>200</v>
      </c>
      <c r="E60" s="25">
        <v>800</v>
      </c>
      <c r="F60" s="24">
        <v>600</v>
      </c>
      <c r="G60" s="26">
        <v>300</v>
      </c>
      <c r="H60" s="25">
        <v>1100</v>
      </c>
      <c r="I60" s="25">
        <v>800</v>
      </c>
      <c r="J60" s="26">
        <v>4</v>
      </c>
      <c r="K60" s="25">
        <v>17</v>
      </c>
      <c r="L60" s="24">
        <v>13</v>
      </c>
    </row>
    <row r="61" spans="2:12" x14ac:dyDescent="0.25">
      <c r="B61" s="23" t="s">
        <v>134</v>
      </c>
      <c r="C61" s="22">
        <v>21.507384993370302</v>
      </c>
      <c r="D61" s="21">
        <v>0</v>
      </c>
      <c r="E61" s="20">
        <v>100</v>
      </c>
      <c r="F61" s="19">
        <v>100</v>
      </c>
      <c r="G61" s="21">
        <v>100</v>
      </c>
      <c r="H61" s="20">
        <v>200</v>
      </c>
      <c r="I61" s="20">
        <v>100</v>
      </c>
      <c r="J61" s="21">
        <v>4</v>
      </c>
      <c r="K61" s="20">
        <v>13</v>
      </c>
      <c r="L61" s="19">
        <v>9</v>
      </c>
    </row>
    <row r="62" spans="2:12" x14ac:dyDescent="0.25">
      <c r="B62" s="23" t="s">
        <v>74</v>
      </c>
      <c r="C62" s="22">
        <v>330.36080234194799</v>
      </c>
      <c r="D62" s="21">
        <v>1600</v>
      </c>
      <c r="E62" s="20">
        <v>12700</v>
      </c>
      <c r="F62" s="19">
        <v>11100</v>
      </c>
      <c r="G62" s="21">
        <v>1000</v>
      </c>
      <c r="H62" s="20">
        <v>6700</v>
      </c>
      <c r="I62" s="20">
        <v>5700</v>
      </c>
      <c r="J62" s="21">
        <v>8</v>
      </c>
      <c r="K62" s="20">
        <v>59</v>
      </c>
      <c r="L62" s="19">
        <v>51</v>
      </c>
    </row>
    <row r="63" spans="2:12" x14ac:dyDescent="0.25">
      <c r="B63" s="23" t="s">
        <v>73</v>
      </c>
      <c r="C63" s="22">
        <v>52.753586155478899</v>
      </c>
      <c r="D63" s="21">
        <v>400</v>
      </c>
      <c r="E63" s="20">
        <v>700</v>
      </c>
      <c r="F63" s="19">
        <v>300</v>
      </c>
      <c r="G63" s="21">
        <v>200</v>
      </c>
      <c r="H63" s="20">
        <v>500</v>
      </c>
      <c r="I63" s="20">
        <v>300</v>
      </c>
      <c r="J63" s="21">
        <v>11</v>
      </c>
      <c r="K63" s="20">
        <v>23</v>
      </c>
      <c r="L63" s="19">
        <v>12</v>
      </c>
    </row>
    <row r="64" spans="2:12" x14ac:dyDescent="0.25">
      <c r="B64" s="23" t="s">
        <v>72</v>
      </c>
      <c r="C64" s="22">
        <v>1307.23784973538</v>
      </c>
      <c r="D64" s="21">
        <v>17400</v>
      </c>
      <c r="E64" s="20">
        <v>35700</v>
      </c>
      <c r="F64" s="19">
        <v>18300</v>
      </c>
      <c r="G64" s="21">
        <v>4200</v>
      </c>
      <c r="H64" s="20">
        <v>13700</v>
      </c>
      <c r="I64" s="20">
        <v>9500</v>
      </c>
      <c r="J64" s="21">
        <v>17</v>
      </c>
      <c r="K64" s="20">
        <v>38</v>
      </c>
      <c r="L64" s="19">
        <v>21</v>
      </c>
    </row>
    <row r="65" spans="2:12" x14ac:dyDescent="0.25">
      <c r="B65" s="28" t="s">
        <v>154</v>
      </c>
      <c r="C65" s="27">
        <v>53.9411229196741</v>
      </c>
      <c r="D65" s="26">
        <v>0</v>
      </c>
      <c r="E65" s="25">
        <v>100</v>
      </c>
      <c r="F65" s="24">
        <v>100</v>
      </c>
      <c r="G65" s="26">
        <v>100</v>
      </c>
      <c r="H65" s="25">
        <v>200</v>
      </c>
      <c r="I65" s="25">
        <v>100</v>
      </c>
      <c r="J65" s="26">
        <v>2</v>
      </c>
      <c r="K65" s="25">
        <v>4</v>
      </c>
      <c r="L65" s="24">
        <v>2</v>
      </c>
    </row>
    <row r="66" spans="2:12" x14ac:dyDescent="0.25">
      <c r="B66" s="28" t="s">
        <v>143</v>
      </c>
      <c r="C66" s="27">
        <v>34.740374167911497</v>
      </c>
      <c r="D66" s="26">
        <v>400</v>
      </c>
      <c r="E66" s="25">
        <v>500</v>
      </c>
      <c r="F66" s="24">
        <v>100</v>
      </c>
      <c r="G66" s="26">
        <v>200</v>
      </c>
      <c r="H66" s="25">
        <v>400</v>
      </c>
      <c r="I66" s="25">
        <v>200</v>
      </c>
      <c r="J66" s="26">
        <v>18</v>
      </c>
      <c r="K66" s="25">
        <v>29</v>
      </c>
      <c r="L66" s="24">
        <v>11</v>
      </c>
    </row>
    <row r="67" spans="2:12" x14ac:dyDescent="0.25">
      <c r="B67" s="23" t="s">
        <v>71</v>
      </c>
      <c r="C67" s="22">
        <v>145.93119999578801</v>
      </c>
      <c r="D67" s="21">
        <v>1900</v>
      </c>
      <c r="E67" s="20">
        <v>4000</v>
      </c>
      <c r="F67" s="19">
        <v>2100</v>
      </c>
      <c r="G67" s="21">
        <v>500</v>
      </c>
      <c r="H67" s="20">
        <v>2500</v>
      </c>
      <c r="I67" s="20">
        <v>2000</v>
      </c>
      <c r="J67" s="21">
        <v>17</v>
      </c>
      <c r="K67" s="20">
        <v>45</v>
      </c>
      <c r="L67" s="19">
        <v>28</v>
      </c>
    </row>
    <row r="68" spans="2:12" x14ac:dyDescent="0.25">
      <c r="B68" s="23" t="s">
        <v>70</v>
      </c>
      <c r="C68" s="22">
        <v>411.95410230322199</v>
      </c>
      <c r="D68" s="21">
        <v>5600</v>
      </c>
      <c r="E68" s="20">
        <v>9400</v>
      </c>
      <c r="F68" s="19">
        <v>3800</v>
      </c>
      <c r="G68" s="21">
        <v>200</v>
      </c>
      <c r="H68" s="20">
        <v>3300</v>
      </c>
      <c r="I68" s="20">
        <v>3100</v>
      </c>
      <c r="J68" s="21">
        <v>14</v>
      </c>
      <c r="K68" s="20">
        <v>31</v>
      </c>
      <c r="L68" s="19">
        <v>17</v>
      </c>
    </row>
    <row r="69" spans="2:12" x14ac:dyDescent="0.25">
      <c r="B69" s="28" t="s">
        <v>69</v>
      </c>
      <c r="C69" s="27">
        <v>235.44144687327801</v>
      </c>
      <c r="D69" s="26">
        <v>700</v>
      </c>
      <c r="E69" s="25">
        <v>2100</v>
      </c>
      <c r="F69" s="24">
        <v>1400</v>
      </c>
      <c r="G69" s="26">
        <v>500</v>
      </c>
      <c r="H69" s="25">
        <v>1700</v>
      </c>
      <c r="I69" s="25">
        <v>1200</v>
      </c>
      <c r="J69" s="26">
        <v>5</v>
      </c>
      <c r="K69" s="25">
        <v>16</v>
      </c>
      <c r="L69" s="24">
        <v>11</v>
      </c>
    </row>
    <row r="70" spans="2:12" x14ac:dyDescent="0.25">
      <c r="B70" s="23" t="s">
        <v>135</v>
      </c>
      <c r="C70" s="22">
        <v>103.55758268594499</v>
      </c>
      <c r="D70" s="21">
        <v>400</v>
      </c>
      <c r="E70" s="20">
        <v>900</v>
      </c>
      <c r="F70" s="19">
        <v>500</v>
      </c>
      <c r="G70" s="21">
        <v>400</v>
      </c>
      <c r="H70" s="20">
        <v>1200</v>
      </c>
      <c r="I70" s="20">
        <v>800</v>
      </c>
      <c r="J70" s="21">
        <v>8</v>
      </c>
      <c r="K70" s="20">
        <v>20</v>
      </c>
      <c r="L70" s="19">
        <v>12</v>
      </c>
    </row>
    <row r="71" spans="2:12" x14ac:dyDescent="0.25">
      <c r="B71" s="28" t="s">
        <v>144</v>
      </c>
      <c r="C71" s="27">
        <v>115.35180092047899</v>
      </c>
      <c r="D71" s="26">
        <v>1500</v>
      </c>
      <c r="E71" s="25">
        <v>1900</v>
      </c>
      <c r="F71" s="24">
        <v>400</v>
      </c>
      <c r="G71" s="26">
        <v>200</v>
      </c>
      <c r="H71" s="25">
        <v>900</v>
      </c>
      <c r="I71" s="25">
        <v>700</v>
      </c>
      <c r="J71" s="26">
        <v>15</v>
      </c>
      <c r="K71" s="25">
        <v>25</v>
      </c>
      <c r="L71" s="24">
        <v>10</v>
      </c>
    </row>
    <row r="72" spans="2:12" x14ac:dyDescent="0.25">
      <c r="B72" s="23" t="s">
        <v>68</v>
      </c>
      <c r="C72" s="22">
        <v>21.8307668974875</v>
      </c>
      <c r="D72" s="21">
        <v>300</v>
      </c>
      <c r="E72" s="20">
        <v>500</v>
      </c>
      <c r="F72" s="19">
        <v>200</v>
      </c>
      <c r="G72" s="21">
        <v>100</v>
      </c>
      <c r="H72" s="20">
        <v>200</v>
      </c>
      <c r="I72" s="20">
        <v>100</v>
      </c>
      <c r="J72" s="21">
        <v>18</v>
      </c>
      <c r="K72" s="20">
        <v>34</v>
      </c>
      <c r="L72" s="19">
        <v>16</v>
      </c>
    </row>
    <row r="73" spans="2:12" x14ac:dyDescent="0.25">
      <c r="B73" s="23" t="s">
        <v>67</v>
      </c>
      <c r="C73" s="22">
        <v>299.04491646500099</v>
      </c>
      <c r="D73" s="21">
        <v>3900</v>
      </c>
      <c r="E73" s="20">
        <v>4600</v>
      </c>
      <c r="F73" s="19">
        <v>700</v>
      </c>
      <c r="G73" s="21">
        <v>1200</v>
      </c>
      <c r="H73" s="20">
        <v>2200</v>
      </c>
      <c r="I73" s="20">
        <v>1000</v>
      </c>
      <c r="J73" s="21">
        <v>17</v>
      </c>
      <c r="K73" s="20">
        <v>23</v>
      </c>
      <c r="L73" s="19">
        <v>6</v>
      </c>
    </row>
    <row r="74" spans="2:12" x14ac:dyDescent="0.25">
      <c r="B74" s="23" t="s">
        <v>66</v>
      </c>
      <c r="C74" s="22">
        <v>124.932468750914</v>
      </c>
      <c r="D74" s="21">
        <v>3400</v>
      </c>
      <c r="E74" s="20">
        <v>4200</v>
      </c>
      <c r="F74" s="19">
        <v>800</v>
      </c>
      <c r="G74" s="21">
        <v>300</v>
      </c>
      <c r="H74" s="20">
        <v>1200</v>
      </c>
      <c r="I74" s="20">
        <v>900</v>
      </c>
      <c r="J74" s="21">
        <v>30</v>
      </c>
      <c r="K74" s="20">
        <v>43</v>
      </c>
      <c r="L74" s="19">
        <v>13</v>
      </c>
    </row>
    <row r="75" spans="2:12" x14ac:dyDescent="0.25">
      <c r="B75" s="23" t="s">
        <v>131</v>
      </c>
      <c r="C75" s="22">
        <v>101.73044050137101</v>
      </c>
      <c r="D75" s="21">
        <v>1700</v>
      </c>
      <c r="E75" s="20">
        <v>2200</v>
      </c>
      <c r="F75" s="19">
        <v>500</v>
      </c>
      <c r="G75" s="21">
        <v>200</v>
      </c>
      <c r="H75" s="20">
        <v>1100</v>
      </c>
      <c r="I75" s="20">
        <v>900</v>
      </c>
      <c r="J75" s="21">
        <v>19</v>
      </c>
      <c r="K75" s="20">
        <v>33</v>
      </c>
      <c r="L75" s="19">
        <v>14</v>
      </c>
    </row>
    <row r="76" spans="2:12" x14ac:dyDescent="0.25">
      <c r="B76" s="23" t="s">
        <v>65</v>
      </c>
      <c r="C76" s="22">
        <v>483.53114811865299</v>
      </c>
      <c r="D76" s="21">
        <v>400</v>
      </c>
      <c r="E76" s="20">
        <v>9800</v>
      </c>
      <c r="F76" s="19">
        <v>9400</v>
      </c>
      <c r="G76" s="21">
        <v>100</v>
      </c>
      <c r="H76" s="20">
        <v>8800</v>
      </c>
      <c r="I76" s="20">
        <v>8700</v>
      </c>
      <c r="J76" s="21">
        <v>1</v>
      </c>
      <c r="K76" s="20">
        <v>38</v>
      </c>
      <c r="L76" s="19">
        <v>37</v>
      </c>
    </row>
    <row r="77" spans="2:12" x14ac:dyDescent="0.25">
      <c r="B77" s="23" t="s">
        <v>64</v>
      </c>
      <c r="C77" s="22">
        <v>496.188406426987</v>
      </c>
      <c r="D77" s="21">
        <v>16900</v>
      </c>
      <c r="E77" s="20">
        <v>30100</v>
      </c>
      <c r="F77" s="19">
        <v>13200</v>
      </c>
      <c r="G77" s="21">
        <v>700</v>
      </c>
      <c r="H77" s="20">
        <v>8000</v>
      </c>
      <c r="I77" s="20">
        <v>7300</v>
      </c>
      <c r="J77" s="21">
        <v>35</v>
      </c>
      <c r="K77" s="20">
        <v>77</v>
      </c>
      <c r="L77" s="19">
        <v>42</v>
      </c>
    </row>
    <row r="78" spans="2:12" x14ac:dyDescent="0.25">
      <c r="B78" s="28" t="s">
        <v>116</v>
      </c>
      <c r="C78" s="27">
        <v>1.1859149762649099</v>
      </c>
      <c r="D78" s="26">
        <v>0</v>
      </c>
      <c r="E78" s="25">
        <v>0</v>
      </c>
      <c r="F78" s="24">
        <v>0</v>
      </c>
      <c r="G78" s="26">
        <v>0</v>
      </c>
      <c r="H78" s="25">
        <v>0</v>
      </c>
      <c r="I78" s="25">
        <v>0</v>
      </c>
      <c r="J78" s="26">
        <v>5</v>
      </c>
      <c r="K78" s="25">
        <v>34</v>
      </c>
      <c r="L78" s="24">
        <v>29</v>
      </c>
    </row>
    <row r="79" spans="2:12" x14ac:dyDescent="0.25">
      <c r="B79" s="28" t="s">
        <v>119</v>
      </c>
      <c r="C79" s="27">
        <v>107.65341241807</v>
      </c>
      <c r="D79" s="26">
        <v>500</v>
      </c>
      <c r="E79" s="25">
        <v>1500</v>
      </c>
      <c r="F79" s="24">
        <v>1000</v>
      </c>
      <c r="G79" s="26">
        <v>600</v>
      </c>
      <c r="H79" s="25">
        <v>2100</v>
      </c>
      <c r="I79" s="25">
        <v>1500</v>
      </c>
      <c r="J79" s="26">
        <v>10</v>
      </c>
      <c r="K79" s="25">
        <v>34</v>
      </c>
      <c r="L79" s="24">
        <v>24</v>
      </c>
    </row>
    <row r="80" spans="2:12" x14ac:dyDescent="0.25">
      <c r="B80" s="23" t="s">
        <v>63</v>
      </c>
      <c r="C80" s="22">
        <v>39.194420614384498</v>
      </c>
      <c r="D80" s="21">
        <v>400</v>
      </c>
      <c r="E80" s="20">
        <v>700</v>
      </c>
      <c r="F80" s="19">
        <v>300</v>
      </c>
      <c r="G80" s="21">
        <v>0</v>
      </c>
      <c r="H80" s="20">
        <v>300</v>
      </c>
      <c r="I80" s="20">
        <v>300</v>
      </c>
      <c r="J80" s="21">
        <v>11</v>
      </c>
      <c r="K80" s="20">
        <v>27</v>
      </c>
      <c r="L80" s="19">
        <v>16</v>
      </c>
    </row>
    <row r="81" spans="2:12" x14ac:dyDescent="0.25">
      <c r="B81" s="28" t="s">
        <v>62</v>
      </c>
      <c r="C81" s="27">
        <v>22.9246785522</v>
      </c>
      <c r="D81" s="26">
        <v>300</v>
      </c>
      <c r="E81" s="25">
        <v>400</v>
      </c>
      <c r="F81" s="24">
        <v>100</v>
      </c>
      <c r="G81" s="26">
        <v>0</v>
      </c>
      <c r="H81" s="25">
        <v>100</v>
      </c>
      <c r="I81" s="25">
        <v>100</v>
      </c>
      <c r="J81" s="26">
        <v>14</v>
      </c>
      <c r="K81" s="25">
        <v>24</v>
      </c>
      <c r="L81" s="24">
        <v>10</v>
      </c>
    </row>
    <row r="82" spans="2:12" x14ac:dyDescent="0.25">
      <c r="B82" s="28" t="s">
        <v>61</v>
      </c>
      <c r="C82" s="27">
        <v>115.338209119553</v>
      </c>
      <c r="D82" s="26">
        <v>2700</v>
      </c>
      <c r="E82" s="25">
        <v>3700</v>
      </c>
      <c r="F82" s="24">
        <v>1000</v>
      </c>
      <c r="G82" s="26">
        <v>0</v>
      </c>
      <c r="H82" s="25">
        <v>900</v>
      </c>
      <c r="I82" s="25">
        <v>900</v>
      </c>
      <c r="J82" s="26">
        <v>24</v>
      </c>
      <c r="K82" s="25">
        <v>40</v>
      </c>
      <c r="L82" s="24">
        <v>16</v>
      </c>
    </row>
    <row r="83" spans="2:12" x14ac:dyDescent="0.25">
      <c r="B83" s="28" t="s">
        <v>60</v>
      </c>
      <c r="C83" s="27">
        <v>210.54261478070401</v>
      </c>
      <c r="D83" s="26">
        <v>1000</v>
      </c>
      <c r="E83" s="25">
        <v>2800</v>
      </c>
      <c r="F83" s="24">
        <v>1800</v>
      </c>
      <c r="G83" s="26">
        <v>500</v>
      </c>
      <c r="H83" s="25">
        <v>2300</v>
      </c>
      <c r="I83" s="25">
        <v>1800</v>
      </c>
      <c r="J83" s="26">
        <v>7</v>
      </c>
      <c r="K83" s="25">
        <v>24</v>
      </c>
      <c r="L83" s="24">
        <v>17</v>
      </c>
    </row>
    <row r="84" spans="2:12" x14ac:dyDescent="0.25">
      <c r="B84" s="23" t="s">
        <v>123</v>
      </c>
      <c r="C84" s="22">
        <v>33.829419291167298</v>
      </c>
      <c r="D84" s="21">
        <v>200</v>
      </c>
      <c r="E84" s="20">
        <v>400</v>
      </c>
      <c r="F84" s="19">
        <v>200</v>
      </c>
      <c r="G84" s="21">
        <v>200</v>
      </c>
      <c r="H84" s="20">
        <v>500</v>
      </c>
      <c r="I84" s="20">
        <v>300</v>
      </c>
      <c r="J84" s="21">
        <v>12</v>
      </c>
      <c r="K84" s="20">
        <v>26</v>
      </c>
      <c r="L84" s="19">
        <v>14</v>
      </c>
    </row>
    <row r="85" spans="2:12" x14ac:dyDescent="0.25">
      <c r="B85" s="28" t="s">
        <v>59</v>
      </c>
      <c r="C85" s="27">
        <v>197.00882046739301</v>
      </c>
      <c r="D85" s="26">
        <v>4300</v>
      </c>
      <c r="E85" s="25">
        <v>8500</v>
      </c>
      <c r="F85" s="24">
        <v>4200</v>
      </c>
      <c r="G85" s="26">
        <v>400</v>
      </c>
      <c r="H85" s="25">
        <v>3500</v>
      </c>
      <c r="I85" s="25">
        <v>3100</v>
      </c>
      <c r="J85" s="26">
        <v>24</v>
      </c>
      <c r="K85" s="25">
        <v>61</v>
      </c>
      <c r="L85" s="24">
        <v>37</v>
      </c>
    </row>
    <row r="86" spans="2:12" x14ac:dyDescent="0.25">
      <c r="B86" s="23" t="s">
        <v>58</v>
      </c>
      <c r="C86" s="22">
        <v>25.478251634623199</v>
      </c>
      <c r="D86" s="21">
        <v>400</v>
      </c>
      <c r="E86" s="20">
        <v>500</v>
      </c>
      <c r="F86" s="19">
        <v>100</v>
      </c>
      <c r="G86" s="21">
        <v>0</v>
      </c>
      <c r="H86" s="20">
        <v>100</v>
      </c>
      <c r="I86" s="20">
        <v>100</v>
      </c>
      <c r="J86" s="21">
        <v>16</v>
      </c>
      <c r="K86" s="20">
        <v>23</v>
      </c>
      <c r="L86" s="19">
        <v>7</v>
      </c>
    </row>
    <row r="87" spans="2:12" x14ac:dyDescent="0.25">
      <c r="B87" s="28" t="s">
        <v>57</v>
      </c>
      <c r="C87" s="27">
        <v>363.135024368833</v>
      </c>
      <c r="D87" s="26">
        <v>3800</v>
      </c>
      <c r="E87" s="25">
        <v>6100</v>
      </c>
      <c r="F87" s="24">
        <v>2300</v>
      </c>
      <c r="G87" s="26">
        <v>400</v>
      </c>
      <c r="H87" s="25">
        <v>2500</v>
      </c>
      <c r="I87" s="25">
        <v>2100</v>
      </c>
      <c r="J87" s="26">
        <v>12</v>
      </c>
      <c r="K87" s="25">
        <v>24</v>
      </c>
      <c r="L87" s="24">
        <v>12</v>
      </c>
    </row>
    <row r="88" spans="2:12" x14ac:dyDescent="0.25">
      <c r="B88" s="28" t="s">
        <v>56</v>
      </c>
      <c r="C88" s="27">
        <v>53.453818442418303</v>
      </c>
      <c r="D88" s="26">
        <v>200</v>
      </c>
      <c r="E88" s="25">
        <v>500</v>
      </c>
      <c r="F88" s="24">
        <v>300</v>
      </c>
      <c r="G88" s="26">
        <v>400</v>
      </c>
      <c r="H88" s="25">
        <v>500</v>
      </c>
      <c r="I88" s="25">
        <v>100</v>
      </c>
      <c r="J88" s="26">
        <v>11</v>
      </c>
      <c r="K88" s="25">
        <v>20</v>
      </c>
      <c r="L88" s="24">
        <v>9</v>
      </c>
    </row>
    <row r="89" spans="2:12" x14ac:dyDescent="0.25">
      <c r="B89" s="28" t="s">
        <v>55</v>
      </c>
      <c r="C89" s="27">
        <v>1890.31308806021</v>
      </c>
      <c r="D89" s="26">
        <v>20800</v>
      </c>
      <c r="E89" s="25">
        <v>50100</v>
      </c>
      <c r="F89" s="24">
        <v>29300</v>
      </c>
      <c r="G89" s="26">
        <v>3300</v>
      </c>
      <c r="H89" s="25">
        <v>17500</v>
      </c>
      <c r="I89" s="25">
        <v>14200</v>
      </c>
      <c r="J89" s="26">
        <v>13</v>
      </c>
      <c r="K89" s="25">
        <v>36</v>
      </c>
      <c r="L89" s="24">
        <v>23</v>
      </c>
    </row>
    <row r="90" spans="2:12" x14ac:dyDescent="0.25">
      <c r="B90" s="23" t="s">
        <v>54</v>
      </c>
      <c r="C90" s="22">
        <v>156.62402664258701</v>
      </c>
      <c r="D90" s="21">
        <v>4500</v>
      </c>
      <c r="E90" s="20">
        <v>4700</v>
      </c>
      <c r="F90" s="19">
        <v>200</v>
      </c>
      <c r="G90" s="21">
        <v>600</v>
      </c>
      <c r="H90" s="20">
        <v>800</v>
      </c>
      <c r="I90" s="20">
        <v>200</v>
      </c>
      <c r="J90" s="21">
        <v>32</v>
      </c>
      <c r="K90" s="20">
        <v>35</v>
      </c>
      <c r="L90" s="19">
        <v>3</v>
      </c>
    </row>
    <row r="91" spans="2:12" x14ac:dyDescent="0.25">
      <c r="B91" s="23" t="s">
        <v>53</v>
      </c>
      <c r="C91" s="22">
        <v>336.499530098604</v>
      </c>
      <c r="D91" s="21">
        <v>14300</v>
      </c>
      <c r="E91" s="20">
        <v>15900</v>
      </c>
      <c r="F91" s="19">
        <v>1600</v>
      </c>
      <c r="G91" s="21">
        <v>100</v>
      </c>
      <c r="H91" s="20">
        <v>900</v>
      </c>
      <c r="I91" s="20">
        <v>800</v>
      </c>
      <c r="J91" s="21">
        <v>43</v>
      </c>
      <c r="K91" s="20">
        <v>50</v>
      </c>
      <c r="L91" s="19">
        <v>7</v>
      </c>
    </row>
    <row r="92" spans="2:12" x14ac:dyDescent="0.25">
      <c r="B92" s="23" t="s">
        <v>52</v>
      </c>
      <c r="C92" s="22">
        <v>14.4952248380496</v>
      </c>
      <c r="D92" s="21">
        <v>400</v>
      </c>
      <c r="E92" s="20">
        <v>400</v>
      </c>
      <c r="F92" s="19">
        <v>0</v>
      </c>
      <c r="G92" s="21">
        <v>0</v>
      </c>
      <c r="H92" s="20">
        <v>200</v>
      </c>
      <c r="I92" s="20">
        <v>200</v>
      </c>
      <c r="J92" s="21">
        <v>31</v>
      </c>
      <c r="K92" s="20">
        <v>44</v>
      </c>
      <c r="L92" s="19">
        <v>13</v>
      </c>
    </row>
    <row r="93" spans="2:12" x14ac:dyDescent="0.25">
      <c r="B93" s="28" t="s">
        <v>122</v>
      </c>
      <c r="C93" s="27">
        <v>170.00440862177601</v>
      </c>
      <c r="D93" s="26">
        <v>1500</v>
      </c>
      <c r="E93" s="25">
        <v>2700</v>
      </c>
      <c r="F93" s="24">
        <v>1200</v>
      </c>
      <c r="G93" s="26">
        <v>100</v>
      </c>
      <c r="H93" s="25">
        <v>1500</v>
      </c>
      <c r="I93" s="25">
        <v>1400</v>
      </c>
      <c r="J93" s="26">
        <v>9</v>
      </c>
      <c r="K93" s="25">
        <v>25</v>
      </c>
      <c r="L93" s="24">
        <v>16</v>
      </c>
    </row>
    <row r="94" spans="2:12" x14ac:dyDescent="0.25">
      <c r="B94" s="28" t="s">
        <v>51</v>
      </c>
      <c r="C94" s="27">
        <v>154.44815879192299</v>
      </c>
      <c r="D94" s="26">
        <v>2700</v>
      </c>
      <c r="E94" s="25">
        <v>3400</v>
      </c>
      <c r="F94" s="24">
        <v>700</v>
      </c>
      <c r="G94" s="26">
        <v>600</v>
      </c>
      <c r="H94" s="25">
        <v>1200</v>
      </c>
      <c r="I94" s="25">
        <v>600</v>
      </c>
      <c r="J94" s="26">
        <v>21</v>
      </c>
      <c r="K94" s="25">
        <v>30</v>
      </c>
      <c r="L94" s="24">
        <v>9</v>
      </c>
    </row>
    <row r="95" spans="2:12" x14ac:dyDescent="0.25">
      <c r="B95" s="23" t="s">
        <v>50</v>
      </c>
      <c r="C95" s="22">
        <v>207.29117773237601</v>
      </c>
      <c r="D95" s="21">
        <v>4100</v>
      </c>
      <c r="E95" s="20">
        <v>4800</v>
      </c>
      <c r="F95" s="19">
        <v>700</v>
      </c>
      <c r="G95" s="21">
        <v>700</v>
      </c>
      <c r="H95" s="20">
        <v>1300</v>
      </c>
      <c r="I95" s="20">
        <v>600</v>
      </c>
      <c r="J95" s="21">
        <v>23</v>
      </c>
      <c r="K95" s="20">
        <v>29</v>
      </c>
      <c r="L95" s="19">
        <v>6</v>
      </c>
    </row>
    <row r="96" spans="2:12" x14ac:dyDescent="0.25">
      <c r="B96" s="28" t="s">
        <v>49</v>
      </c>
      <c r="C96" s="27">
        <v>102.697425287353</v>
      </c>
      <c r="D96" s="26">
        <v>2600</v>
      </c>
      <c r="E96" s="25">
        <v>2800</v>
      </c>
      <c r="F96" s="24">
        <v>200</v>
      </c>
      <c r="G96" s="26">
        <v>0</v>
      </c>
      <c r="H96" s="25">
        <v>500</v>
      </c>
      <c r="I96" s="25">
        <v>500</v>
      </c>
      <c r="J96" s="26">
        <v>25</v>
      </c>
      <c r="K96" s="25">
        <v>32</v>
      </c>
      <c r="L96" s="24">
        <v>7</v>
      </c>
    </row>
    <row r="97" spans="2:12" x14ac:dyDescent="0.25">
      <c r="B97" s="23" t="s">
        <v>48</v>
      </c>
      <c r="C97" s="22">
        <v>213.140723166008</v>
      </c>
      <c r="D97" s="21">
        <v>1900</v>
      </c>
      <c r="E97" s="20">
        <v>4400</v>
      </c>
      <c r="F97" s="19">
        <v>2500</v>
      </c>
      <c r="G97" s="21">
        <v>200</v>
      </c>
      <c r="H97" s="20">
        <v>2400</v>
      </c>
      <c r="I97" s="20">
        <v>2200</v>
      </c>
      <c r="J97" s="21">
        <v>10</v>
      </c>
      <c r="K97" s="20">
        <v>32</v>
      </c>
      <c r="L97" s="19">
        <v>22</v>
      </c>
    </row>
    <row r="98" spans="2:12" x14ac:dyDescent="0.25">
      <c r="B98" s="28" t="s">
        <v>47</v>
      </c>
      <c r="C98" s="27">
        <v>124.54350029075</v>
      </c>
      <c r="D98" s="26">
        <v>2200</v>
      </c>
      <c r="E98" s="25">
        <v>7000</v>
      </c>
      <c r="F98" s="24">
        <v>4800</v>
      </c>
      <c r="G98" s="26">
        <v>100</v>
      </c>
      <c r="H98" s="25">
        <v>2800</v>
      </c>
      <c r="I98" s="25">
        <v>2700</v>
      </c>
      <c r="J98" s="26">
        <v>18</v>
      </c>
      <c r="K98" s="25">
        <v>79</v>
      </c>
      <c r="L98" s="24">
        <v>61</v>
      </c>
    </row>
    <row r="99" spans="2:12" x14ac:dyDescent="0.25">
      <c r="B99" s="23" t="s">
        <v>46</v>
      </c>
      <c r="C99" s="22">
        <v>155.042279693214</v>
      </c>
      <c r="D99" s="21">
        <v>0</v>
      </c>
      <c r="E99" s="20">
        <v>1600</v>
      </c>
      <c r="F99" s="19">
        <v>1600</v>
      </c>
      <c r="G99" s="21">
        <v>100</v>
      </c>
      <c r="H99" s="20">
        <v>1500</v>
      </c>
      <c r="I99" s="20">
        <v>1400</v>
      </c>
      <c r="J99" s="21">
        <v>1</v>
      </c>
      <c r="K99" s="20">
        <v>20</v>
      </c>
      <c r="L99" s="19">
        <v>19</v>
      </c>
    </row>
    <row r="100" spans="2:12" x14ac:dyDescent="0.25">
      <c r="B100" s="28" t="s">
        <v>118</v>
      </c>
      <c r="C100" s="27">
        <v>59.345403981058297</v>
      </c>
      <c r="D100" s="26">
        <v>500</v>
      </c>
      <c r="E100" s="25">
        <v>1100</v>
      </c>
      <c r="F100" s="24">
        <v>600</v>
      </c>
      <c r="G100" s="26">
        <v>0</v>
      </c>
      <c r="H100" s="25">
        <v>700</v>
      </c>
      <c r="I100" s="25">
        <v>700</v>
      </c>
      <c r="J100" s="26">
        <v>9</v>
      </c>
      <c r="K100" s="25">
        <v>30</v>
      </c>
      <c r="L100" s="24">
        <v>21</v>
      </c>
    </row>
    <row r="101" spans="2:12" x14ac:dyDescent="0.25">
      <c r="B101" s="28" t="s">
        <v>45</v>
      </c>
      <c r="C101" s="27">
        <v>854.719517679349</v>
      </c>
      <c r="D101" s="26">
        <v>2100</v>
      </c>
      <c r="E101" s="25">
        <v>12700</v>
      </c>
      <c r="F101" s="24">
        <v>10600</v>
      </c>
      <c r="G101" s="26">
        <v>0</v>
      </c>
      <c r="H101" s="25">
        <v>5500</v>
      </c>
      <c r="I101" s="25">
        <v>5500</v>
      </c>
      <c r="J101" s="26">
        <v>2</v>
      </c>
      <c r="K101" s="25">
        <v>21</v>
      </c>
      <c r="L101" s="24">
        <v>19</v>
      </c>
    </row>
    <row r="102" spans="2:12" x14ac:dyDescent="0.25">
      <c r="B102" s="28" t="s">
        <v>136</v>
      </c>
      <c r="C102" s="27">
        <v>46.743100400889098</v>
      </c>
      <c r="D102" s="26">
        <v>300</v>
      </c>
      <c r="E102" s="25">
        <v>500</v>
      </c>
      <c r="F102" s="24">
        <v>200</v>
      </c>
      <c r="G102" s="26">
        <v>200</v>
      </c>
      <c r="H102" s="25">
        <v>400</v>
      </c>
      <c r="I102" s="25">
        <v>200</v>
      </c>
      <c r="J102" s="26">
        <v>11</v>
      </c>
      <c r="K102" s="25">
        <v>20</v>
      </c>
      <c r="L102" s="24">
        <v>9</v>
      </c>
    </row>
    <row r="103" spans="2:12" x14ac:dyDescent="0.25">
      <c r="B103" s="23" t="s">
        <v>145</v>
      </c>
      <c r="C103" s="22">
        <v>35.907902480713702</v>
      </c>
      <c r="D103" s="21">
        <v>800</v>
      </c>
      <c r="E103" s="20">
        <v>900</v>
      </c>
      <c r="F103" s="19">
        <v>100</v>
      </c>
      <c r="G103" s="21">
        <v>0</v>
      </c>
      <c r="H103" s="20">
        <v>200</v>
      </c>
      <c r="I103" s="20">
        <v>200</v>
      </c>
      <c r="J103" s="21">
        <v>24</v>
      </c>
      <c r="K103" s="20">
        <v>31</v>
      </c>
      <c r="L103" s="19">
        <v>7</v>
      </c>
    </row>
    <row r="104" spans="2:12" x14ac:dyDescent="0.25">
      <c r="B104" s="23" t="s">
        <v>140</v>
      </c>
      <c r="C104" s="22">
        <v>109.53354959624301</v>
      </c>
      <c r="D104" s="21">
        <v>2600</v>
      </c>
      <c r="E104" s="20">
        <v>3000</v>
      </c>
      <c r="F104" s="19">
        <v>400</v>
      </c>
      <c r="G104" s="21">
        <v>0</v>
      </c>
      <c r="H104" s="20">
        <v>600</v>
      </c>
      <c r="I104" s="20">
        <v>600</v>
      </c>
      <c r="J104" s="21">
        <v>24</v>
      </c>
      <c r="K104" s="20">
        <v>33</v>
      </c>
      <c r="L104" s="19">
        <v>9</v>
      </c>
    </row>
    <row r="105" spans="2:12" x14ac:dyDescent="0.25">
      <c r="B105" s="28" t="s">
        <v>44</v>
      </c>
      <c r="C105" s="27">
        <v>380.71160928159202</v>
      </c>
      <c r="D105" s="26">
        <v>2300</v>
      </c>
      <c r="E105" s="25">
        <v>4300</v>
      </c>
      <c r="F105" s="24">
        <v>2000</v>
      </c>
      <c r="G105" s="26">
        <v>400</v>
      </c>
      <c r="H105" s="25">
        <v>2200</v>
      </c>
      <c r="I105" s="25">
        <v>1800</v>
      </c>
      <c r="J105" s="26">
        <v>7</v>
      </c>
      <c r="K105" s="25">
        <v>17</v>
      </c>
      <c r="L105" s="24">
        <v>10</v>
      </c>
    </row>
    <row r="106" spans="2:12" x14ac:dyDescent="0.25">
      <c r="B106" s="23" t="s">
        <v>43</v>
      </c>
      <c r="C106" s="22">
        <v>85.568222862049893</v>
      </c>
      <c r="D106" s="21">
        <v>0</v>
      </c>
      <c r="E106" s="20">
        <v>1700</v>
      </c>
      <c r="F106" s="19">
        <v>1700</v>
      </c>
      <c r="G106" s="21">
        <v>0</v>
      </c>
      <c r="H106" s="20">
        <v>1600</v>
      </c>
      <c r="I106" s="20">
        <v>1600</v>
      </c>
      <c r="J106" s="21">
        <v>0</v>
      </c>
      <c r="K106" s="20">
        <v>38</v>
      </c>
      <c r="L106" s="19">
        <v>38</v>
      </c>
    </row>
    <row r="107" spans="2:12" x14ac:dyDescent="0.25">
      <c r="B107" s="23" t="s">
        <v>42</v>
      </c>
      <c r="C107" s="22">
        <v>23.767310909282902</v>
      </c>
      <c r="D107" s="21">
        <v>400</v>
      </c>
      <c r="E107" s="20">
        <v>500</v>
      </c>
      <c r="F107" s="19">
        <v>100</v>
      </c>
      <c r="G107" s="21">
        <v>100</v>
      </c>
      <c r="H107" s="20">
        <v>100</v>
      </c>
      <c r="I107" s="20">
        <v>0</v>
      </c>
      <c r="J107" s="21">
        <v>22</v>
      </c>
      <c r="K107" s="20">
        <v>26</v>
      </c>
      <c r="L107" s="19">
        <v>4</v>
      </c>
    </row>
    <row r="108" spans="2:12" x14ac:dyDescent="0.25">
      <c r="B108" s="28" t="s">
        <v>137</v>
      </c>
      <c r="C108" s="27">
        <v>182.81284189375199</v>
      </c>
      <c r="D108" s="26">
        <v>100</v>
      </c>
      <c r="E108" s="25">
        <v>700</v>
      </c>
      <c r="F108" s="24">
        <v>600</v>
      </c>
      <c r="G108" s="26">
        <v>700</v>
      </c>
      <c r="H108" s="25">
        <v>1400</v>
      </c>
      <c r="I108" s="25">
        <v>700</v>
      </c>
      <c r="J108" s="26">
        <v>4</v>
      </c>
      <c r="K108" s="25">
        <v>12</v>
      </c>
      <c r="L108" s="24">
        <v>8</v>
      </c>
    </row>
    <row r="109" spans="2:12" x14ac:dyDescent="0.25">
      <c r="B109" s="23" t="s">
        <v>41</v>
      </c>
      <c r="C109" s="22">
        <v>339.03193591173402</v>
      </c>
      <c r="D109" s="21">
        <v>4000</v>
      </c>
      <c r="E109" s="20">
        <v>5800</v>
      </c>
      <c r="F109" s="19">
        <v>1800</v>
      </c>
      <c r="G109" s="21">
        <v>400</v>
      </c>
      <c r="H109" s="20">
        <v>2100</v>
      </c>
      <c r="I109" s="20">
        <v>1700</v>
      </c>
      <c r="J109" s="21">
        <v>13</v>
      </c>
      <c r="K109" s="20">
        <v>23</v>
      </c>
      <c r="L109" s="19">
        <v>10</v>
      </c>
    </row>
    <row r="110" spans="2:12" x14ac:dyDescent="0.25">
      <c r="B110" s="23" t="s">
        <v>40</v>
      </c>
      <c r="C110" s="22">
        <v>95.884863479733795</v>
      </c>
      <c r="D110" s="21">
        <v>300</v>
      </c>
      <c r="E110" s="20">
        <v>1000</v>
      </c>
      <c r="F110" s="19">
        <v>700</v>
      </c>
      <c r="G110" s="21">
        <v>500</v>
      </c>
      <c r="H110" s="20">
        <v>1100</v>
      </c>
      <c r="I110" s="20">
        <v>600</v>
      </c>
      <c r="J110" s="21">
        <v>8</v>
      </c>
      <c r="K110" s="20">
        <v>22</v>
      </c>
      <c r="L110" s="19">
        <v>14</v>
      </c>
    </row>
    <row r="111" spans="2:12" x14ac:dyDescent="0.25">
      <c r="B111" s="23" t="s">
        <v>39</v>
      </c>
      <c r="C111" s="22">
        <v>933.46952034663798</v>
      </c>
      <c r="D111" s="21">
        <v>73600</v>
      </c>
      <c r="E111" s="20">
        <v>170600</v>
      </c>
      <c r="F111" s="19">
        <v>97000</v>
      </c>
      <c r="G111" s="21">
        <v>6400</v>
      </c>
      <c r="H111" s="20">
        <v>41000</v>
      </c>
      <c r="I111" s="20">
        <v>34600</v>
      </c>
      <c r="J111" s="21">
        <v>86</v>
      </c>
      <c r="K111" s="20">
        <v>227</v>
      </c>
      <c r="L111" s="19">
        <v>141</v>
      </c>
    </row>
    <row r="112" spans="2:12" x14ac:dyDescent="0.25">
      <c r="B112" s="23" t="s">
        <v>38</v>
      </c>
      <c r="C112" s="22">
        <v>316.212062185295</v>
      </c>
      <c r="D112" s="21">
        <v>15100</v>
      </c>
      <c r="E112" s="20">
        <v>19200</v>
      </c>
      <c r="F112" s="19">
        <v>4100</v>
      </c>
      <c r="G112" s="21">
        <v>5000</v>
      </c>
      <c r="H112" s="20">
        <v>7800</v>
      </c>
      <c r="I112" s="20">
        <v>2800</v>
      </c>
      <c r="J112" s="21">
        <v>64</v>
      </c>
      <c r="K112" s="20">
        <v>85</v>
      </c>
      <c r="L112" s="19">
        <v>21</v>
      </c>
    </row>
    <row r="113" spans="2:12" x14ac:dyDescent="0.25">
      <c r="B113" s="23" t="s">
        <v>150</v>
      </c>
      <c r="C113" s="22">
        <v>28.7521035349451</v>
      </c>
      <c r="D113" s="21">
        <v>0</v>
      </c>
      <c r="E113" s="20">
        <v>0</v>
      </c>
      <c r="F113" s="19">
        <v>0</v>
      </c>
      <c r="G113" s="21">
        <v>100</v>
      </c>
      <c r="H113" s="20">
        <v>100</v>
      </c>
      <c r="I113" s="20">
        <v>0</v>
      </c>
      <c r="J113" s="21">
        <v>3</v>
      </c>
      <c r="K113" s="20">
        <v>5</v>
      </c>
      <c r="L113" s="19">
        <v>2</v>
      </c>
    </row>
    <row r="114" spans="2:12" x14ac:dyDescent="0.25">
      <c r="B114" s="28" t="s">
        <v>146</v>
      </c>
      <c r="C114" s="27">
        <v>33.880689348942099</v>
      </c>
      <c r="D114" s="26">
        <v>200</v>
      </c>
      <c r="E114" s="25">
        <v>200</v>
      </c>
      <c r="F114" s="24">
        <v>0</v>
      </c>
      <c r="G114" s="26">
        <v>100</v>
      </c>
      <c r="H114" s="25">
        <v>200</v>
      </c>
      <c r="I114" s="25">
        <v>100</v>
      </c>
      <c r="J114" s="26">
        <v>6</v>
      </c>
      <c r="K114" s="25">
        <v>12</v>
      </c>
      <c r="L114" s="24">
        <v>6</v>
      </c>
    </row>
    <row r="115" spans="2:12" x14ac:dyDescent="0.25">
      <c r="B115" s="28" t="s">
        <v>37</v>
      </c>
      <c r="C115" s="27">
        <v>138.24022353009201</v>
      </c>
      <c r="D115" s="26">
        <v>3100</v>
      </c>
      <c r="E115" s="25">
        <v>3800</v>
      </c>
      <c r="F115" s="24">
        <v>700</v>
      </c>
      <c r="G115" s="26">
        <v>600</v>
      </c>
      <c r="H115" s="25">
        <v>1200</v>
      </c>
      <c r="I115" s="25">
        <v>600</v>
      </c>
      <c r="J115" s="26">
        <v>27</v>
      </c>
      <c r="K115" s="25">
        <v>37</v>
      </c>
      <c r="L115" s="24">
        <v>10</v>
      </c>
    </row>
    <row r="116" spans="2:12" x14ac:dyDescent="0.25">
      <c r="B116" s="23" t="s">
        <v>113</v>
      </c>
      <c r="C116" s="22">
        <v>27.676562438789301</v>
      </c>
      <c r="D116" s="21">
        <v>700</v>
      </c>
      <c r="E116" s="20">
        <v>1100</v>
      </c>
      <c r="F116" s="19">
        <v>400</v>
      </c>
      <c r="G116" s="21">
        <v>0</v>
      </c>
      <c r="H116" s="20">
        <v>500</v>
      </c>
      <c r="I116" s="20">
        <v>500</v>
      </c>
      <c r="J116" s="21">
        <v>26</v>
      </c>
      <c r="K116" s="20">
        <v>58</v>
      </c>
      <c r="L116" s="19">
        <v>32</v>
      </c>
    </row>
    <row r="117" spans="2:12" x14ac:dyDescent="0.25">
      <c r="B117" s="23" t="s">
        <v>112</v>
      </c>
      <c r="C117" s="22">
        <v>116.297622410401</v>
      </c>
      <c r="D117" s="21">
        <v>0</v>
      </c>
      <c r="E117" s="20">
        <v>2000</v>
      </c>
      <c r="F117" s="19">
        <v>2000</v>
      </c>
      <c r="G117" s="21">
        <v>0</v>
      </c>
      <c r="H117" s="20">
        <v>2400</v>
      </c>
      <c r="I117" s="20">
        <v>2400</v>
      </c>
      <c r="J117" s="21">
        <v>0</v>
      </c>
      <c r="K117" s="20">
        <v>38</v>
      </c>
      <c r="L117" s="19">
        <v>38</v>
      </c>
    </row>
    <row r="118" spans="2:12" x14ac:dyDescent="0.25">
      <c r="B118" s="23" t="s">
        <v>36</v>
      </c>
      <c r="C118" s="22">
        <v>155.16676243044901</v>
      </c>
      <c r="D118" s="21">
        <v>1200</v>
      </c>
      <c r="E118" s="20">
        <v>2500</v>
      </c>
      <c r="F118" s="19">
        <v>1300</v>
      </c>
      <c r="G118" s="21">
        <v>100</v>
      </c>
      <c r="H118" s="20">
        <v>1300</v>
      </c>
      <c r="I118" s="20">
        <v>1200</v>
      </c>
      <c r="J118" s="21">
        <v>8</v>
      </c>
      <c r="K118" s="20">
        <v>24</v>
      </c>
      <c r="L118" s="19">
        <v>16</v>
      </c>
    </row>
    <row r="119" spans="2:12" x14ac:dyDescent="0.25">
      <c r="B119" s="23" t="s">
        <v>156</v>
      </c>
      <c r="C119" s="22">
        <v>98.245093911622106</v>
      </c>
      <c r="D119" s="21">
        <v>1500</v>
      </c>
      <c r="E119" s="20">
        <v>1600</v>
      </c>
      <c r="F119" s="19">
        <v>100</v>
      </c>
      <c r="G119" s="21">
        <v>800</v>
      </c>
      <c r="H119" s="20">
        <v>800</v>
      </c>
      <c r="I119" s="20">
        <v>0</v>
      </c>
      <c r="J119" s="21">
        <v>24</v>
      </c>
      <c r="K119" s="20">
        <v>24</v>
      </c>
      <c r="L119" s="19">
        <v>0</v>
      </c>
    </row>
    <row r="120" spans="2:12" x14ac:dyDescent="0.25">
      <c r="B120" s="23" t="s">
        <v>35</v>
      </c>
      <c r="C120" s="22">
        <v>928.81910401452899</v>
      </c>
      <c r="D120" s="21">
        <v>25000</v>
      </c>
      <c r="E120" s="20">
        <v>29100</v>
      </c>
      <c r="F120" s="19">
        <v>4100</v>
      </c>
      <c r="G120" s="21">
        <v>3700</v>
      </c>
      <c r="H120" s="20">
        <v>9900</v>
      </c>
      <c r="I120" s="20">
        <v>6200</v>
      </c>
      <c r="J120" s="21">
        <v>31</v>
      </c>
      <c r="K120" s="20">
        <v>42</v>
      </c>
      <c r="L120" s="19">
        <v>11</v>
      </c>
    </row>
    <row r="121" spans="2:12" x14ac:dyDescent="0.25">
      <c r="B121" s="23" t="s">
        <v>34</v>
      </c>
      <c r="C121" s="22">
        <v>825.74286737377497</v>
      </c>
      <c r="D121" s="21">
        <v>2500</v>
      </c>
      <c r="E121" s="20">
        <v>32700</v>
      </c>
      <c r="F121" s="19">
        <v>30200</v>
      </c>
      <c r="G121" s="21">
        <v>200</v>
      </c>
      <c r="H121" s="20">
        <v>15600</v>
      </c>
      <c r="I121" s="20">
        <v>15400</v>
      </c>
      <c r="J121" s="21">
        <v>3</v>
      </c>
      <c r="K121" s="20">
        <v>58</v>
      </c>
      <c r="L121" s="19">
        <v>55</v>
      </c>
    </row>
    <row r="122" spans="2:12" x14ac:dyDescent="0.25">
      <c r="B122" s="23" t="s">
        <v>147</v>
      </c>
      <c r="C122" s="22">
        <v>114.989185312942</v>
      </c>
      <c r="D122" s="21">
        <v>100</v>
      </c>
      <c r="E122" s="20">
        <v>400</v>
      </c>
      <c r="F122" s="19">
        <v>300</v>
      </c>
      <c r="G122" s="21">
        <v>200</v>
      </c>
      <c r="H122" s="20">
        <v>600</v>
      </c>
      <c r="I122" s="20">
        <v>400</v>
      </c>
      <c r="J122" s="21">
        <v>3</v>
      </c>
      <c r="K122" s="20">
        <v>9</v>
      </c>
      <c r="L122" s="19">
        <v>6</v>
      </c>
    </row>
    <row r="123" spans="2:12" x14ac:dyDescent="0.25">
      <c r="B123" s="23" t="s">
        <v>33</v>
      </c>
      <c r="C123" s="22">
        <v>260.394231304941</v>
      </c>
      <c r="D123" s="21">
        <v>7100</v>
      </c>
      <c r="E123" s="20">
        <v>9600</v>
      </c>
      <c r="F123" s="19">
        <v>2500</v>
      </c>
      <c r="G123" s="21">
        <v>1300</v>
      </c>
      <c r="H123" s="20">
        <v>2600</v>
      </c>
      <c r="I123" s="20">
        <v>1300</v>
      </c>
      <c r="J123" s="21">
        <v>32</v>
      </c>
      <c r="K123" s="20">
        <v>47</v>
      </c>
      <c r="L123" s="19">
        <v>15</v>
      </c>
    </row>
    <row r="124" spans="2:12" x14ac:dyDescent="0.25">
      <c r="B124" s="28" t="s">
        <v>32</v>
      </c>
      <c r="C124" s="27">
        <v>167.55890278623099</v>
      </c>
      <c r="D124" s="26">
        <v>2200</v>
      </c>
      <c r="E124" s="25">
        <v>2900</v>
      </c>
      <c r="F124" s="24">
        <v>700</v>
      </c>
      <c r="G124" s="26">
        <v>300</v>
      </c>
      <c r="H124" s="25">
        <v>1100</v>
      </c>
      <c r="I124" s="25">
        <v>800</v>
      </c>
      <c r="J124" s="26">
        <v>15</v>
      </c>
      <c r="K124" s="25">
        <v>24</v>
      </c>
      <c r="L124" s="24">
        <v>9</v>
      </c>
    </row>
    <row r="125" spans="2:12" x14ac:dyDescent="0.25">
      <c r="B125" s="23" t="s">
        <v>31</v>
      </c>
      <c r="C125" s="22">
        <v>137.00541351475999</v>
      </c>
      <c r="D125" s="21">
        <v>400</v>
      </c>
      <c r="E125" s="20">
        <v>1200</v>
      </c>
      <c r="F125" s="19">
        <v>800</v>
      </c>
      <c r="G125" s="21">
        <v>300</v>
      </c>
      <c r="H125" s="20">
        <v>1000</v>
      </c>
      <c r="I125" s="20">
        <v>700</v>
      </c>
      <c r="J125" s="21">
        <v>5</v>
      </c>
      <c r="K125" s="20">
        <v>16</v>
      </c>
      <c r="L125" s="19">
        <v>11</v>
      </c>
    </row>
    <row r="126" spans="2:12" x14ac:dyDescent="0.25">
      <c r="B126" s="28" t="s">
        <v>30</v>
      </c>
      <c r="C126" s="27">
        <v>23.086442578497</v>
      </c>
      <c r="D126" s="26">
        <v>0</v>
      </c>
      <c r="E126" s="25">
        <v>0</v>
      </c>
      <c r="F126" s="24">
        <v>0</v>
      </c>
      <c r="G126" s="26">
        <v>100</v>
      </c>
      <c r="H126" s="25">
        <v>100</v>
      </c>
      <c r="I126" s="25">
        <v>0</v>
      </c>
      <c r="J126" s="26">
        <v>3</v>
      </c>
      <c r="K126" s="25">
        <v>5</v>
      </c>
      <c r="L126" s="24">
        <v>2</v>
      </c>
    </row>
    <row r="127" spans="2:12" x14ac:dyDescent="0.25">
      <c r="B127" s="23" t="s">
        <v>29</v>
      </c>
      <c r="C127" s="22">
        <v>139.22995567624099</v>
      </c>
      <c r="D127" s="21">
        <v>900</v>
      </c>
      <c r="E127" s="20">
        <v>1400</v>
      </c>
      <c r="F127" s="19">
        <v>500</v>
      </c>
      <c r="G127" s="21">
        <v>100</v>
      </c>
      <c r="H127" s="20">
        <v>500</v>
      </c>
      <c r="I127" s="20">
        <v>400</v>
      </c>
      <c r="J127" s="21">
        <v>7</v>
      </c>
      <c r="K127" s="20">
        <v>13</v>
      </c>
      <c r="L127" s="19">
        <v>6</v>
      </c>
    </row>
    <row r="128" spans="2:12" x14ac:dyDescent="0.25">
      <c r="B128" s="28" t="s">
        <v>28</v>
      </c>
      <c r="C128" s="27">
        <v>530.84962783518495</v>
      </c>
      <c r="D128" s="26">
        <v>0</v>
      </c>
      <c r="E128" s="25">
        <v>7200</v>
      </c>
      <c r="F128" s="24">
        <v>7200</v>
      </c>
      <c r="G128" s="26">
        <v>100</v>
      </c>
      <c r="H128" s="25">
        <v>6800</v>
      </c>
      <c r="I128" s="25">
        <v>6700</v>
      </c>
      <c r="J128" s="26">
        <v>0</v>
      </c>
      <c r="K128" s="25">
        <v>26</v>
      </c>
      <c r="L128" s="24">
        <v>26</v>
      </c>
    </row>
    <row r="129" spans="2:12" x14ac:dyDescent="0.25">
      <c r="B129" s="23" t="s">
        <v>27</v>
      </c>
      <c r="C129" s="22">
        <v>126.848809376349</v>
      </c>
      <c r="D129" s="21">
        <v>3000</v>
      </c>
      <c r="E129" s="20">
        <v>3100</v>
      </c>
      <c r="F129" s="19">
        <v>100</v>
      </c>
      <c r="G129" s="21">
        <v>600</v>
      </c>
      <c r="H129" s="20">
        <v>800</v>
      </c>
      <c r="I129" s="20">
        <v>200</v>
      </c>
      <c r="J129" s="21">
        <v>28</v>
      </c>
      <c r="K129" s="20">
        <v>31</v>
      </c>
      <c r="L129" s="19">
        <v>3</v>
      </c>
    </row>
    <row r="130" spans="2:12" x14ac:dyDescent="0.25">
      <c r="B130" s="28" t="s">
        <v>26</v>
      </c>
      <c r="C130" s="27">
        <v>700.20815985119896</v>
      </c>
      <c r="D130" s="26">
        <v>9500</v>
      </c>
      <c r="E130" s="25">
        <v>34400</v>
      </c>
      <c r="F130" s="24">
        <v>24900</v>
      </c>
      <c r="G130" s="26">
        <v>900</v>
      </c>
      <c r="H130" s="25">
        <v>13600</v>
      </c>
      <c r="I130" s="25">
        <v>12700</v>
      </c>
      <c r="J130" s="26">
        <v>15</v>
      </c>
      <c r="K130" s="25">
        <v>68</v>
      </c>
      <c r="L130" s="24">
        <v>53</v>
      </c>
    </row>
    <row r="131" spans="2:12" x14ac:dyDescent="0.25">
      <c r="B131" s="23" t="s">
        <v>25</v>
      </c>
      <c r="C131" s="22">
        <v>1406.49380087586</v>
      </c>
      <c r="D131" s="21">
        <v>26000</v>
      </c>
      <c r="E131" s="20">
        <v>60900</v>
      </c>
      <c r="F131" s="19">
        <v>34900</v>
      </c>
      <c r="G131" s="21">
        <v>2200</v>
      </c>
      <c r="H131" s="20">
        <v>20500</v>
      </c>
      <c r="I131" s="20">
        <v>18300</v>
      </c>
      <c r="J131" s="21">
        <v>20</v>
      </c>
      <c r="K131" s="20">
        <v>58</v>
      </c>
      <c r="L131" s="19">
        <v>38</v>
      </c>
    </row>
    <row r="132" spans="2:12" x14ac:dyDescent="0.25">
      <c r="B132" s="28" t="s">
        <v>24</v>
      </c>
      <c r="C132" s="27">
        <v>509.72929670403499</v>
      </c>
      <c r="D132" s="26">
        <v>3200</v>
      </c>
      <c r="E132" s="25">
        <v>11400</v>
      </c>
      <c r="F132" s="24">
        <v>8200</v>
      </c>
      <c r="G132" s="26">
        <v>0</v>
      </c>
      <c r="H132" s="25">
        <v>7600</v>
      </c>
      <c r="I132" s="25">
        <v>7600</v>
      </c>
      <c r="J132" s="26">
        <v>6</v>
      </c>
      <c r="K132" s="25">
        <v>37</v>
      </c>
      <c r="L132" s="24">
        <v>31</v>
      </c>
    </row>
    <row r="133" spans="2:12" x14ac:dyDescent="0.25">
      <c r="B133" s="28" t="s">
        <v>149</v>
      </c>
      <c r="C133" s="27">
        <v>72.453487665738805</v>
      </c>
      <c r="D133" s="26">
        <v>1600</v>
      </c>
      <c r="E133" s="25">
        <v>1800</v>
      </c>
      <c r="F133" s="24">
        <v>200</v>
      </c>
      <c r="G133" s="26">
        <v>1000</v>
      </c>
      <c r="H133" s="25">
        <v>1200</v>
      </c>
      <c r="I133" s="25">
        <v>200</v>
      </c>
      <c r="J133" s="26">
        <v>37</v>
      </c>
      <c r="K133" s="25">
        <v>42</v>
      </c>
      <c r="L133" s="24">
        <v>5</v>
      </c>
    </row>
    <row r="134" spans="2:12" x14ac:dyDescent="0.25">
      <c r="B134" s="23" t="s">
        <v>23</v>
      </c>
      <c r="C134" s="22">
        <v>452.61679144507599</v>
      </c>
      <c r="D134" s="21">
        <v>12200</v>
      </c>
      <c r="E134" s="20">
        <v>13000</v>
      </c>
      <c r="F134" s="19">
        <v>800</v>
      </c>
      <c r="G134" s="21">
        <v>2600</v>
      </c>
      <c r="H134" s="20">
        <v>3600</v>
      </c>
      <c r="I134" s="20">
        <v>1000</v>
      </c>
      <c r="J134" s="21">
        <v>33</v>
      </c>
      <c r="K134" s="20">
        <v>37</v>
      </c>
      <c r="L134" s="19">
        <v>4</v>
      </c>
    </row>
    <row r="135" spans="2:12" x14ac:dyDescent="0.25">
      <c r="B135" s="28" t="s">
        <v>22</v>
      </c>
      <c r="C135" s="27">
        <v>577.43037372527101</v>
      </c>
      <c r="D135" s="26">
        <v>14600</v>
      </c>
      <c r="E135" s="25">
        <v>20700</v>
      </c>
      <c r="F135" s="24">
        <v>6100</v>
      </c>
      <c r="G135" s="26">
        <v>1500</v>
      </c>
      <c r="H135" s="25">
        <v>4600</v>
      </c>
      <c r="I135" s="25">
        <v>3100</v>
      </c>
      <c r="J135" s="26">
        <v>28</v>
      </c>
      <c r="K135" s="25">
        <v>44</v>
      </c>
      <c r="L135" s="24">
        <v>16</v>
      </c>
    </row>
    <row r="136" spans="2:12" x14ac:dyDescent="0.25">
      <c r="B136" s="28" t="s">
        <v>157</v>
      </c>
      <c r="C136" s="27">
        <v>303.504072514754</v>
      </c>
      <c r="D136" s="26">
        <v>13300</v>
      </c>
      <c r="E136" s="25">
        <v>13300</v>
      </c>
      <c r="F136" s="24">
        <v>0</v>
      </c>
      <c r="G136" s="26">
        <v>100</v>
      </c>
      <c r="H136" s="25">
        <v>100</v>
      </c>
      <c r="I136" s="25">
        <v>0</v>
      </c>
      <c r="J136" s="26">
        <v>44</v>
      </c>
      <c r="K136" s="25">
        <v>44</v>
      </c>
      <c r="L136" s="24">
        <v>0</v>
      </c>
    </row>
    <row r="137" spans="2:12" x14ac:dyDescent="0.25">
      <c r="B137" s="28" t="s">
        <v>21</v>
      </c>
      <c r="C137" s="27">
        <v>413.19362160859401</v>
      </c>
      <c r="D137" s="26">
        <v>100</v>
      </c>
      <c r="E137" s="25">
        <v>7300</v>
      </c>
      <c r="F137" s="24">
        <v>7200</v>
      </c>
      <c r="G137" s="26">
        <v>0</v>
      </c>
      <c r="H137" s="25">
        <v>6700</v>
      </c>
      <c r="I137" s="25">
        <v>6700</v>
      </c>
      <c r="J137" s="26">
        <v>0</v>
      </c>
      <c r="K137" s="25">
        <v>34</v>
      </c>
      <c r="L137" s="24">
        <v>34</v>
      </c>
    </row>
    <row r="138" spans="2:12" x14ac:dyDescent="0.25">
      <c r="B138" s="28" t="s">
        <v>20</v>
      </c>
      <c r="C138" s="27">
        <v>339.87759333421099</v>
      </c>
      <c r="D138" s="26">
        <v>900</v>
      </c>
      <c r="E138" s="25">
        <v>9400</v>
      </c>
      <c r="F138" s="24">
        <v>8500</v>
      </c>
      <c r="G138" s="26">
        <v>400</v>
      </c>
      <c r="H138" s="25">
        <v>7200</v>
      </c>
      <c r="I138" s="25">
        <v>6800</v>
      </c>
      <c r="J138" s="26">
        <v>4</v>
      </c>
      <c r="K138" s="25">
        <v>49</v>
      </c>
      <c r="L138" s="24">
        <v>45</v>
      </c>
    </row>
    <row r="139" spans="2:12" x14ac:dyDescent="0.25">
      <c r="B139" s="28" t="s">
        <v>19</v>
      </c>
      <c r="C139" s="27">
        <v>4.4064962869784701</v>
      </c>
      <c r="D139" s="26">
        <v>0</v>
      </c>
      <c r="E139" s="25">
        <v>0</v>
      </c>
      <c r="F139" s="24">
        <v>0</v>
      </c>
      <c r="G139" s="26">
        <v>0</v>
      </c>
      <c r="H139" s="25">
        <v>0</v>
      </c>
      <c r="I139" s="25">
        <v>0</v>
      </c>
      <c r="J139" s="26">
        <v>8</v>
      </c>
      <c r="K139" s="25">
        <v>12</v>
      </c>
      <c r="L139" s="24">
        <v>4</v>
      </c>
    </row>
    <row r="140" spans="2:12" x14ac:dyDescent="0.25">
      <c r="B140" s="23" t="s">
        <v>18</v>
      </c>
      <c r="C140" s="22">
        <v>64.762034715930596</v>
      </c>
      <c r="D140" s="21">
        <v>100</v>
      </c>
      <c r="E140" s="20">
        <v>400</v>
      </c>
      <c r="F140" s="19">
        <v>300</v>
      </c>
      <c r="G140" s="21">
        <v>100</v>
      </c>
      <c r="H140" s="20">
        <v>400</v>
      </c>
      <c r="I140" s="20">
        <v>300</v>
      </c>
      <c r="J140" s="21">
        <v>3</v>
      </c>
      <c r="K140" s="20">
        <v>11</v>
      </c>
      <c r="L140" s="19">
        <v>8</v>
      </c>
    </row>
    <row r="141" spans="2:12" x14ac:dyDescent="0.25">
      <c r="B141" s="28" t="s">
        <v>17</v>
      </c>
      <c r="C141" s="27">
        <v>114.845879044046</v>
      </c>
      <c r="D141" s="26">
        <v>200</v>
      </c>
      <c r="E141" s="25">
        <v>1900</v>
      </c>
      <c r="F141" s="24">
        <v>1700</v>
      </c>
      <c r="G141" s="26">
        <v>100</v>
      </c>
      <c r="H141" s="25">
        <v>1700</v>
      </c>
      <c r="I141" s="25">
        <v>1600</v>
      </c>
      <c r="J141" s="26">
        <v>3</v>
      </c>
      <c r="K141" s="25">
        <v>31</v>
      </c>
      <c r="L141" s="24">
        <v>28</v>
      </c>
    </row>
    <row r="142" spans="2:12" x14ac:dyDescent="0.25">
      <c r="B142" s="28" t="s">
        <v>16</v>
      </c>
      <c r="C142" s="27">
        <v>512.70618747568994</v>
      </c>
      <c r="D142" s="26">
        <v>700</v>
      </c>
      <c r="E142" s="25">
        <v>6400</v>
      </c>
      <c r="F142" s="24">
        <v>5700</v>
      </c>
      <c r="G142" s="26">
        <v>400</v>
      </c>
      <c r="H142" s="25">
        <v>5600</v>
      </c>
      <c r="I142" s="25">
        <v>5200</v>
      </c>
      <c r="J142" s="26">
        <v>2</v>
      </c>
      <c r="K142" s="25">
        <v>23</v>
      </c>
      <c r="L142" s="24">
        <v>21</v>
      </c>
    </row>
    <row r="143" spans="2:12" x14ac:dyDescent="0.25">
      <c r="B143" s="28" t="s">
        <v>15</v>
      </c>
      <c r="C143" s="27">
        <v>80.270260120692399</v>
      </c>
      <c r="D143" s="26">
        <v>0</v>
      </c>
      <c r="E143" s="25">
        <v>500</v>
      </c>
      <c r="F143" s="24">
        <v>500</v>
      </c>
      <c r="G143" s="26">
        <v>300</v>
      </c>
      <c r="H143" s="25">
        <v>700</v>
      </c>
      <c r="I143" s="25">
        <v>400</v>
      </c>
      <c r="J143" s="26">
        <v>4</v>
      </c>
      <c r="K143" s="25">
        <v>14</v>
      </c>
      <c r="L143" s="24">
        <v>10</v>
      </c>
    </row>
    <row r="144" spans="2:12" x14ac:dyDescent="0.25">
      <c r="B144" s="23" t="s">
        <v>14</v>
      </c>
      <c r="C144" s="22">
        <v>89.766708746868602</v>
      </c>
      <c r="D144" s="21">
        <v>1100</v>
      </c>
      <c r="E144" s="20">
        <v>2200</v>
      </c>
      <c r="F144" s="19">
        <v>1100</v>
      </c>
      <c r="G144" s="21">
        <v>100</v>
      </c>
      <c r="H144" s="20">
        <v>1300</v>
      </c>
      <c r="I144" s="20">
        <v>1200</v>
      </c>
      <c r="J144" s="21">
        <v>13</v>
      </c>
      <c r="K144" s="20">
        <v>39</v>
      </c>
      <c r="L144" s="19">
        <v>26</v>
      </c>
    </row>
    <row r="145" spans="2:12" x14ac:dyDescent="0.25">
      <c r="B145" s="23" t="s">
        <v>13</v>
      </c>
      <c r="C145" s="22">
        <v>430.64664990306301</v>
      </c>
      <c r="D145" s="21">
        <v>2900</v>
      </c>
      <c r="E145" s="20">
        <v>7100</v>
      </c>
      <c r="F145" s="19">
        <v>4200</v>
      </c>
      <c r="G145" s="21">
        <v>800</v>
      </c>
      <c r="H145" s="20">
        <v>5000</v>
      </c>
      <c r="I145" s="20">
        <v>4200</v>
      </c>
      <c r="J145" s="21">
        <v>9</v>
      </c>
      <c r="K145" s="20">
        <v>28</v>
      </c>
      <c r="L145" s="19">
        <v>19</v>
      </c>
    </row>
    <row r="146" spans="2:12" x14ac:dyDescent="0.25">
      <c r="B146" s="28" t="s">
        <v>141</v>
      </c>
      <c r="C146" s="27">
        <v>12.650576132046499</v>
      </c>
      <c r="D146" s="26">
        <v>0</v>
      </c>
      <c r="E146" s="25">
        <v>0</v>
      </c>
      <c r="F146" s="24">
        <v>0</v>
      </c>
      <c r="G146" s="26">
        <v>100</v>
      </c>
      <c r="H146" s="25">
        <v>100</v>
      </c>
      <c r="I146" s="25">
        <v>0</v>
      </c>
      <c r="J146" s="26">
        <v>6</v>
      </c>
      <c r="K146" s="25">
        <v>14</v>
      </c>
      <c r="L146" s="24">
        <v>8</v>
      </c>
    </row>
    <row r="147" spans="2:12" x14ac:dyDescent="0.25">
      <c r="B147" s="28" t="s">
        <v>12</v>
      </c>
      <c r="C147" s="27">
        <v>111.987511316007</v>
      </c>
      <c r="D147" s="26">
        <v>1300</v>
      </c>
      <c r="E147" s="25">
        <v>2200</v>
      </c>
      <c r="F147" s="24">
        <v>900</v>
      </c>
      <c r="G147" s="26">
        <v>200</v>
      </c>
      <c r="H147" s="25">
        <v>1000</v>
      </c>
      <c r="I147" s="25">
        <v>800</v>
      </c>
      <c r="J147" s="26">
        <v>13</v>
      </c>
      <c r="K147" s="25">
        <v>29</v>
      </c>
      <c r="L147" s="24">
        <v>16</v>
      </c>
    </row>
    <row r="148" spans="2:12" x14ac:dyDescent="0.25">
      <c r="B148" s="23" t="s">
        <v>11</v>
      </c>
      <c r="C148" s="22">
        <v>148.11595587360699</v>
      </c>
      <c r="D148" s="21">
        <v>100</v>
      </c>
      <c r="E148" s="20">
        <v>700</v>
      </c>
      <c r="F148" s="19">
        <v>600</v>
      </c>
      <c r="G148" s="21">
        <v>300</v>
      </c>
      <c r="H148" s="20">
        <v>900</v>
      </c>
      <c r="I148" s="20">
        <v>600</v>
      </c>
      <c r="J148" s="21">
        <v>2</v>
      </c>
      <c r="K148" s="20">
        <v>10</v>
      </c>
      <c r="L148" s="19">
        <v>8</v>
      </c>
    </row>
    <row r="149" spans="2:12" x14ac:dyDescent="0.25">
      <c r="B149" s="23" t="s">
        <v>10</v>
      </c>
      <c r="C149" s="22">
        <v>57.2227915107473</v>
      </c>
      <c r="D149" s="21">
        <v>0</v>
      </c>
      <c r="E149" s="20">
        <v>1000</v>
      </c>
      <c r="F149" s="19">
        <v>1000</v>
      </c>
      <c r="G149" s="21">
        <v>100</v>
      </c>
      <c r="H149" s="20">
        <v>1000</v>
      </c>
      <c r="I149" s="20">
        <v>900</v>
      </c>
      <c r="J149" s="21">
        <v>1</v>
      </c>
      <c r="K149" s="20">
        <v>34</v>
      </c>
      <c r="L149" s="19">
        <v>33</v>
      </c>
    </row>
    <row r="150" spans="2:12" x14ac:dyDescent="0.25">
      <c r="B150" s="28" t="s">
        <v>9</v>
      </c>
      <c r="C150" s="27">
        <v>149.907469235696</v>
      </c>
      <c r="D150" s="26">
        <v>600</v>
      </c>
      <c r="E150" s="25">
        <v>700</v>
      </c>
      <c r="F150" s="24">
        <v>100</v>
      </c>
      <c r="G150" s="26">
        <v>300</v>
      </c>
      <c r="H150" s="25">
        <v>400</v>
      </c>
      <c r="I150" s="25">
        <v>100</v>
      </c>
      <c r="J150" s="26">
        <v>6</v>
      </c>
      <c r="K150" s="25">
        <v>7</v>
      </c>
      <c r="L150" s="24">
        <v>1</v>
      </c>
    </row>
    <row r="151" spans="2:12" x14ac:dyDescent="0.25">
      <c r="B151" s="23" t="s">
        <v>8</v>
      </c>
      <c r="C151" s="22">
        <v>447.42111316211299</v>
      </c>
      <c r="D151" s="21">
        <v>3100</v>
      </c>
      <c r="E151" s="20">
        <v>7100</v>
      </c>
      <c r="F151" s="19">
        <v>4000</v>
      </c>
      <c r="G151" s="21">
        <v>800</v>
      </c>
      <c r="H151" s="20">
        <v>4800</v>
      </c>
      <c r="I151" s="20">
        <v>4000</v>
      </c>
      <c r="J151" s="21">
        <v>9</v>
      </c>
      <c r="K151" s="20">
        <v>27</v>
      </c>
      <c r="L151" s="19">
        <v>18</v>
      </c>
    </row>
    <row r="152" spans="2:12" x14ac:dyDescent="0.25">
      <c r="B152" s="23" t="s">
        <v>158</v>
      </c>
      <c r="C152" s="22">
        <v>2.7386570445659402</v>
      </c>
      <c r="D152" s="21">
        <v>0</v>
      </c>
      <c r="E152" s="20">
        <v>0</v>
      </c>
      <c r="F152" s="19">
        <v>0</v>
      </c>
      <c r="G152" s="21">
        <v>0</v>
      </c>
      <c r="H152" s="20">
        <v>0</v>
      </c>
      <c r="I152" s="20">
        <v>0</v>
      </c>
      <c r="J152" s="21">
        <v>4</v>
      </c>
      <c r="K152" s="20">
        <v>4</v>
      </c>
      <c r="L152" s="19">
        <v>0</v>
      </c>
    </row>
    <row r="153" spans="2:12" x14ac:dyDescent="0.25">
      <c r="B153" s="28" t="s">
        <v>7</v>
      </c>
      <c r="C153" s="27">
        <v>739.19016457215798</v>
      </c>
      <c r="D153" s="26">
        <v>8000</v>
      </c>
      <c r="E153" s="25">
        <v>11200</v>
      </c>
      <c r="F153" s="24">
        <v>3200</v>
      </c>
      <c r="G153" s="26">
        <v>2500</v>
      </c>
      <c r="H153" s="25">
        <v>6100</v>
      </c>
      <c r="I153" s="25">
        <v>3600</v>
      </c>
      <c r="J153" s="26">
        <v>14</v>
      </c>
      <c r="K153" s="25">
        <v>24</v>
      </c>
      <c r="L153" s="24">
        <v>10</v>
      </c>
    </row>
    <row r="154" spans="2:12" x14ac:dyDescent="0.25">
      <c r="B154" s="23" t="s">
        <v>126</v>
      </c>
      <c r="C154" s="22">
        <v>176.77329204288799</v>
      </c>
      <c r="D154" s="21">
        <v>800</v>
      </c>
      <c r="E154" s="20">
        <v>1800</v>
      </c>
      <c r="F154" s="19">
        <v>1000</v>
      </c>
      <c r="G154" s="21">
        <v>400</v>
      </c>
      <c r="H154" s="20">
        <v>1600</v>
      </c>
      <c r="I154" s="20">
        <v>1200</v>
      </c>
      <c r="J154" s="21">
        <v>7</v>
      </c>
      <c r="K154" s="20">
        <v>19</v>
      </c>
      <c r="L154" s="19">
        <v>12</v>
      </c>
    </row>
    <row r="155" spans="2:12" x14ac:dyDescent="0.25">
      <c r="B155" s="11"/>
      <c r="C155" s="12">
        <v>36374.3731105755</v>
      </c>
      <c r="D155" s="13">
        <v>483900</v>
      </c>
      <c r="E155" s="14">
        <v>1009900</v>
      </c>
      <c r="F155" s="15">
        <v>526000</v>
      </c>
      <c r="G155" s="13">
        <v>84000</v>
      </c>
      <c r="H155" s="14">
        <v>341800</v>
      </c>
      <c r="I155" s="14">
        <v>257800</v>
      </c>
      <c r="J155" s="13">
        <v>16</v>
      </c>
      <c r="K155" s="14">
        <v>37</v>
      </c>
      <c r="L155" s="15">
        <v>21</v>
      </c>
    </row>
  </sheetData>
  <sortState xmlns:xlrd2="http://schemas.microsoft.com/office/spreadsheetml/2017/richdata2" ref="B4:L154">
    <sortCondition ref="B4:B154"/>
  </sortState>
  <mergeCells count="5">
    <mergeCell ref="C2:C3"/>
    <mergeCell ref="B2:B3"/>
    <mergeCell ref="D2:F2"/>
    <mergeCell ref="G2:I2"/>
    <mergeCell ref="J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 - Scenario 2</vt:lpstr>
      <vt:lpstr>Formatted - Scenario1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2021-02-17T20:33:11Z</dcterms:created>
  <dcterms:modified xsi:type="dcterms:W3CDTF">2021-06-10T20:52:52Z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689a0b3e-7de4-4022-b3bc-cf482ec99f8b</vt:lpwstr>
  </property>
</Properties>
</file>