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enters-Capacity-Tool\results\"/>
    </mc:Choice>
  </mc:AlternateContent>
  <xr:revisionPtr revIDLastSave="0" documentId="13_ncr:1_{E74F839E-8B08-4AB0-9085-BA19D170F81A}" xr6:coauthVersionLast="45" xr6:coauthVersionMax="45" xr10:uidLastSave="{00000000-0000-0000-0000-000000000000}"/>
  <bookViews>
    <workbookView xWindow="15630" yWindow="-120" windowWidth="29040" windowHeight="16440" xr2:uid="{00000000-000D-0000-FFFF-FFFF00000000}"/>
  </bookViews>
  <sheets>
    <sheet name="UnitsDensity" sheetId="1" r:id="rId1"/>
    <sheet name="Distribution" sheetId="3" r:id="rId2"/>
    <sheet name="SummaryTable_Class_wTotals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4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I4" i="3"/>
  <c r="H4" i="3"/>
  <c r="G4" i="3"/>
  <c r="G5" i="3"/>
  <c r="G6" i="3"/>
  <c r="G7" i="3"/>
  <c r="G8" i="3"/>
  <c r="G9" i="3"/>
  <c r="G10" i="3"/>
  <c r="G11" i="3"/>
  <c r="F5" i="3"/>
  <c r="F6" i="3"/>
  <c r="F7" i="3"/>
  <c r="F8" i="3"/>
  <c r="F9" i="3"/>
  <c r="F10" i="3"/>
  <c r="F11" i="3"/>
  <c r="F4" i="3"/>
  <c r="D11" i="3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4" i="3"/>
  <c r="D4" i="3" s="1"/>
  <c r="B10" i="3"/>
  <c r="B9" i="3"/>
  <c r="B8" i="3"/>
  <c r="B7" i="3"/>
  <c r="B6" i="3"/>
  <c r="B5" i="3"/>
  <c r="B4" i="3"/>
  <c r="N11" i="1"/>
  <c r="M11" i="1"/>
  <c r="L11" i="1"/>
  <c r="K11" i="1"/>
  <c r="J11" i="1"/>
  <c r="I11" i="1"/>
  <c r="H11" i="1"/>
  <c r="E11" i="1" s="1"/>
  <c r="G11" i="1"/>
  <c r="F11" i="1"/>
  <c r="N10" i="1"/>
  <c r="M10" i="1"/>
  <c r="L10" i="1"/>
  <c r="K10" i="1"/>
  <c r="J10" i="1"/>
  <c r="I10" i="1"/>
  <c r="H10" i="1"/>
  <c r="G10" i="1"/>
  <c r="F10" i="1"/>
  <c r="N9" i="1"/>
  <c r="M9" i="1"/>
  <c r="L9" i="1"/>
  <c r="K9" i="1"/>
  <c r="J9" i="1"/>
  <c r="I9" i="1"/>
  <c r="H9" i="1"/>
  <c r="G9" i="1"/>
  <c r="F9" i="1"/>
  <c r="N8" i="1"/>
  <c r="M8" i="1"/>
  <c r="L8" i="1"/>
  <c r="K8" i="1"/>
  <c r="J8" i="1"/>
  <c r="I8" i="1"/>
  <c r="H8" i="1"/>
  <c r="G8" i="1"/>
  <c r="F8" i="1"/>
  <c r="N7" i="1"/>
  <c r="M7" i="1"/>
  <c r="L7" i="1"/>
  <c r="K7" i="1"/>
  <c r="J7" i="1"/>
  <c r="I7" i="1"/>
  <c r="H7" i="1"/>
  <c r="E7" i="1" s="1"/>
  <c r="G7" i="1"/>
  <c r="F7" i="1"/>
  <c r="N6" i="1"/>
  <c r="M6" i="1"/>
  <c r="L6" i="1"/>
  <c r="K6" i="1"/>
  <c r="J6" i="1"/>
  <c r="I6" i="1"/>
  <c r="H6" i="1"/>
  <c r="E6" i="1" s="1"/>
  <c r="G6" i="1"/>
  <c r="F6" i="1"/>
  <c r="N5" i="1"/>
  <c r="M5" i="1"/>
  <c r="L5" i="1"/>
  <c r="K5" i="1"/>
  <c r="J5" i="1"/>
  <c r="I5" i="1"/>
  <c r="H5" i="1"/>
  <c r="E5" i="1" s="1"/>
  <c r="G5" i="1"/>
  <c r="F5" i="1"/>
  <c r="G4" i="1"/>
  <c r="H4" i="1"/>
  <c r="I4" i="1"/>
  <c r="J4" i="1"/>
  <c r="K4" i="1"/>
  <c r="L4" i="1"/>
  <c r="M4" i="1"/>
  <c r="N4" i="1"/>
  <c r="F4" i="1"/>
  <c r="B4" i="1"/>
  <c r="B5" i="1"/>
  <c r="B6" i="1"/>
  <c r="B7" i="1"/>
  <c r="B8" i="1"/>
  <c r="B9" i="1"/>
  <c r="B10" i="1"/>
  <c r="C5" i="1"/>
  <c r="C6" i="1"/>
  <c r="C7" i="1"/>
  <c r="C8" i="1"/>
  <c r="C9" i="1"/>
  <c r="C10" i="1"/>
  <c r="C4" i="1"/>
  <c r="E8" i="1" l="1"/>
  <c r="E4" i="1"/>
  <c r="E9" i="1"/>
  <c r="E10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<sst xmlns="http://schemas.openxmlformats.org/spreadsheetml/2006/main" count="58" uniqueCount="43">
  <si>
    <t>Acres</t>
  </si>
  <si>
    <t>Metropolitan Center and TOD</t>
  </si>
  <si>
    <t>Metropolitan Center and No TOD</t>
  </si>
  <si>
    <t>Urban Center and TOD</t>
  </si>
  <si>
    <t>Urban Center and No TOD</t>
  </si>
  <si>
    <t>City Center and TOD</t>
  </si>
  <si>
    <t>City Center and No TOD</t>
  </si>
  <si>
    <t>TOD Only</t>
  </si>
  <si>
    <t>Total</t>
  </si>
  <si>
    <t>Class Description</t>
  </si>
  <si>
    <t>Change</t>
  </si>
  <si>
    <t>Residential Units</t>
  </si>
  <si>
    <t>Scenario</t>
  </si>
  <si>
    <t>Jobs</t>
  </si>
  <si>
    <t>Base</t>
  </si>
  <si>
    <t>Density (Jobs + DU per Acre)</t>
  </si>
  <si>
    <t>ClassOrder</t>
  </si>
  <si>
    <t>ClassDescription</t>
  </si>
  <si>
    <t>job_spaces_orig</t>
  </si>
  <si>
    <t>job_spaces_new</t>
  </si>
  <si>
    <t>job_spaces_change</t>
  </si>
  <si>
    <t>resunits_orig</t>
  </si>
  <si>
    <t>resunits_new</t>
  </si>
  <si>
    <t>resunits_change</t>
  </si>
  <si>
    <t>density_hhemp_orig</t>
  </si>
  <si>
    <t>density_hhemp_new</t>
  </si>
  <si>
    <t>density_hhemp_change</t>
  </si>
  <si>
    <t>% Total 
Acres</t>
  </si>
  <si>
    <t>% Total
Acres</t>
  </si>
  <si>
    <t>Acres_Redev_Percent</t>
  </si>
  <si>
    <t>Acres_Dev_Percent</t>
  </si>
  <si>
    <t>job_spaces_redev_percentadd</t>
  </si>
  <si>
    <t>job_spaces_dev_percentadd</t>
  </si>
  <si>
    <t>resunits_redev_percentadd</t>
  </si>
  <si>
    <t>resunits_dev_percentadd</t>
  </si>
  <si>
    <t>Redevelop</t>
  </si>
  <si>
    <t>Develop</t>
  </si>
  <si>
    <t>% of Additional HH</t>
  </si>
  <si>
    <t>% of Additional Jobs</t>
  </si>
  <si>
    <t>% of Acres</t>
  </si>
  <si>
    <t>Unchanged</t>
  </si>
  <si>
    <t>Acres_Unchanged_Percent</t>
  </si>
  <si>
    <t>% Total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</si>
</sst>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18" fillId="33" borderId="11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34" borderId="0" xfId="0" applyNumberFormat="1" applyFont="1" applyFill="1" applyBorder="1"/>
    <xf numFmtId="9" fontId="0" fillId="34" borderId="0" xfId="1" applyFont="1" applyFill="1" applyBorder="1" applyAlignment="1">
      <alignment horizontal="center"/>
    </xf>
    <xf numFmtId="3" fontId="0" fillId="0" borderId="0" xfId="0" applyNumberFormat="1" applyFont="1" applyBorder="1"/>
    <xf numFmtId="9" fontId="0" fillId="0" borderId="0" xfId="1" applyFont="1" applyBorder="1" applyAlignment="1">
      <alignment horizontal="center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9" fontId="0" fillId="34" borderId="13" xfId="1" applyFont="1" applyFill="1" applyBorder="1" applyAlignment="1">
      <alignment horizontal="center"/>
    </xf>
    <xf numFmtId="9" fontId="0" fillId="34" borderId="14" xfId="1" applyFont="1" applyFill="1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14" xfId="1" applyFont="1" applyBorder="1" applyAlignment="1">
      <alignment horizontal="center"/>
    </xf>
    <xf numFmtId="9" fontId="16" fillId="35" borderId="15" xfId="1" applyFont="1" applyFill="1" applyBorder="1" applyAlignment="1">
      <alignment horizontal="center"/>
    </xf>
    <xf numFmtId="9" fontId="16" fillId="35" borderId="16" xfId="1" applyFont="1" applyFill="1" applyBorder="1" applyAlignment="1">
      <alignment horizontal="center"/>
    </xf>
    <xf numFmtId="0" fontId="18" fillId="33" borderId="17" xfId="0" applyFont="1" applyFill="1" applyBorder="1" applyAlignment="1">
      <alignment horizontal="center" vertical="center"/>
    </xf>
    <xf numFmtId="9" fontId="0" fillId="34" borderId="17" xfId="1" applyFont="1" applyFill="1" applyBorder="1"/>
    <xf numFmtId="9" fontId="0" fillId="0" borderId="17" xfId="1" applyFont="1" applyBorder="1"/>
    <xf numFmtId="9" fontId="16" fillId="35" borderId="18" xfId="1" applyFont="1" applyFill="1" applyBorder="1"/>
    <xf numFmtId="3" fontId="0" fillId="34" borderId="17" xfId="0" applyNumberFormat="1" applyFont="1" applyFill="1" applyBorder="1"/>
    <xf numFmtId="3" fontId="0" fillId="0" borderId="17" xfId="0" applyNumberFormat="1" applyFont="1" applyBorder="1"/>
    <xf numFmtId="3" fontId="16" fillId="35" borderId="18" xfId="0" applyNumberFormat="1" applyFont="1" applyFill="1" applyBorder="1"/>
    <xf numFmtId="9" fontId="0" fillId="34" borderId="13" xfId="1" applyFont="1" applyFill="1" applyBorder="1"/>
    <xf numFmtId="9" fontId="0" fillId="0" borderId="13" xfId="1" applyFont="1" applyBorder="1"/>
    <xf numFmtId="9" fontId="16" fillId="35" borderId="15" xfId="1" applyFont="1" applyFill="1" applyBorder="1"/>
    <xf numFmtId="0" fontId="18" fillId="33" borderId="19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/>
    </xf>
    <xf numFmtId="9" fontId="16" fillId="35" borderId="20" xfId="1" applyFont="1" applyFill="1" applyBorder="1" applyAlignment="1">
      <alignment horizontal="center"/>
    </xf>
    <xf numFmtId="0" fontId="0" fillId="34" borderId="17" xfId="0" applyFont="1" applyFill="1" applyBorder="1"/>
    <xf numFmtId="0" fontId="0" fillId="0" borderId="17" xfId="0" applyFont="1" applyBorder="1"/>
    <xf numFmtId="0" fontId="16" fillId="35" borderId="18" xfId="0" applyFont="1" applyFill="1" applyBorder="1"/>
    <xf numFmtId="0" fontId="19" fillId="33" borderId="13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/>
    </xf>
    <xf numFmtId="0" fontId="18" fillId="33" borderId="14" xfId="0" applyFont="1" applyFill="1" applyBorder="1" applyAlignment="1">
      <alignment horizontal="center" vertical="center"/>
    </xf>
    <xf numFmtId="3" fontId="0" fillId="34" borderId="13" xfId="0" applyNumberFormat="1" applyFont="1" applyFill="1" applyBorder="1"/>
    <xf numFmtId="9" fontId="0" fillId="34" borderId="14" xfId="1" applyFont="1" applyFill="1" applyBorder="1"/>
    <xf numFmtId="3" fontId="0" fillId="0" borderId="13" xfId="0" applyNumberFormat="1" applyFont="1" applyBorder="1"/>
    <xf numFmtId="9" fontId="0" fillId="0" borderId="14" xfId="1" applyFont="1" applyBorder="1"/>
    <xf numFmtId="3" fontId="16" fillId="35" borderId="15" xfId="0" applyNumberFormat="1" applyFont="1" applyFill="1" applyBorder="1"/>
    <xf numFmtId="9" fontId="16" fillId="35" borderId="16" xfId="1" applyFont="1" applyFill="1" applyBorder="1"/>
    <xf numFmtId="0" fontId="18" fillId="33" borderId="10" xfId="0" applyFont="1" applyFill="1" applyBorder="1" applyAlignment="1">
      <alignment horizontal="center"/>
    </xf>
    <xf numFmtId="0" fontId="18" fillId="33" borderId="19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0" fontId="18" fillId="33" borderId="14" xfId="0" applyFont="1" applyFill="1" applyBorder="1" applyAlignment="1">
      <alignment horizontal="center"/>
    </xf>
    <xf numFmtId="3" fontId="0" fillId="34" borderId="14" xfId="0" applyNumberFormat="1" applyFont="1" applyFill="1" applyBorder="1"/>
    <xf numFmtId="3" fontId="0" fillId="0" borderId="14" xfId="0" applyNumberFormat="1" applyFont="1" applyBorder="1"/>
    <xf numFmtId="3" fontId="16" fillId="35" borderId="20" xfId="0" applyNumberFormat="1" applyFont="1" applyFill="1" applyBorder="1"/>
    <xf numFmtId="3" fontId="16" fillId="35" borderId="16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1"/>
  <sheetViews>
    <sheetView showGridLines="0" tabSelected="1" zoomScale="140" zoomScaleNormal="140" workbookViewId="0">
      <selection activeCell="E15" sqref="E15"/>
    </sheetView>
  </sheetViews>
  <sheetFormatPr defaultRowHeight="15" x14ac:dyDescent="0.25"/>
  <cols>
    <col min="2" max="2" width="30.5703125" customWidth="1"/>
    <col min="3" max="5" width="8" customWidth="1"/>
    <col min="6" max="11" width="9.85546875" customWidth="1"/>
    <col min="12" max="14" width="9.42578125" customWidth="1"/>
  </cols>
  <sheetData>
    <row r="2" spans="2:14" ht="15.75" x14ac:dyDescent="0.25">
      <c r="B2" s="1" t="s">
        <v>9</v>
      </c>
      <c r="C2" s="2" t="s">
        <v>0</v>
      </c>
      <c r="D2" s="10" t="s">
        <v>28</v>
      </c>
      <c r="E2" s="3" t="s">
        <v>42</v>
      </c>
      <c r="F2" s="44" t="s">
        <v>13</v>
      </c>
      <c r="G2" s="45"/>
      <c r="H2" s="46"/>
      <c r="I2" s="44" t="s">
        <v>11</v>
      </c>
      <c r="J2" s="45"/>
      <c r="K2" s="46"/>
      <c r="L2" s="44" t="s">
        <v>15</v>
      </c>
      <c r="M2" s="45"/>
      <c r="N2" s="46"/>
    </row>
    <row r="3" spans="2:14" ht="15.75" x14ac:dyDescent="0.25">
      <c r="B3" s="17"/>
      <c r="C3" s="28"/>
      <c r="D3" s="37"/>
      <c r="E3" s="17"/>
      <c r="F3" s="47" t="s">
        <v>14</v>
      </c>
      <c r="G3" s="36" t="s">
        <v>12</v>
      </c>
      <c r="H3" s="48" t="s">
        <v>10</v>
      </c>
      <c r="I3" s="47" t="s">
        <v>14</v>
      </c>
      <c r="J3" s="36" t="s">
        <v>12</v>
      </c>
      <c r="K3" s="48" t="s">
        <v>10</v>
      </c>
      <c r="L3" s="47" t="s">
        <v>14</v>
      </c>
      <c r="M3" s="36" t="s">
        <v>12</v>
      </c>
      <c r="N3" s="48" t="s">
        <v>10</v>
      </c>
    </row>
    <row r="4" spans="2:14" x14ac:dyDescent="0.25">
      <c r="B4" s="30" t="str">
        <f>SummaryTable_Class_wTotals!B2</f>
        <v>Metropolitan Center and TOD</v>
      </c>
      <c r="C4" s="38">
        <f>SummaryTable_Class_wTotals!C2</f>
        <v>623.61276045521799</v>
      </c>
      <c r="D4" s="39">
        <f>C4/$C$11</f>
        <v>1.5652102153384584E-2</v>
      </c>
      <c r="E4" s="18">
        <f>(UnitsDensity!H4+UnitsDensity!K4)/(UnitsDensity!$H$11+UnitsDensity!$K$11)</f>
        <v>8.4033613445378158E-2</v>
      </c>
      <c r="F4" s="38">
        <f>SummaryTable_Class_wTotals!D2</f>
        <v>64000</v>
      </c>
      <c r="G4" s="5">
        <f>SummaryTable_Class_wTotals!E2</f>
        <v>144000</v>
      </c>
      <c r="H4" s="49">
        <f>SummaryTable_Class_wTotals!F2</f>
        <v>80000</v>
      </c>
      <c r="I4" s="38">
        <f>SummaryTable_Class_wTotals!G2</f>
        <v>4000</v>
      </c>
      <c r="J4" s="5">
        <f>SummaryTable_Class_wTotals!H2</f>
        <v>54000</v>
      </c>
      <c r="K4" s="49">
        <f>SummaryTable_Class_wTotals!I2</f>
        <v>50000</v>
      </c>
      <c r="L4" s="38">
        <f>SummaryTable_Class_wTotals!J2</f>
        <v>109</v>
      </c>
      <c r="M4" s="5">
        <f>SummaryTable_Class_wTotals!K2</f>
        <v>318</v>
      </c>
      <c r="N4" s="49">
        <f>SummaryTable_Class_wTotals!L2</f>
        <v>209</v>
      </c>
    </row>
    <row r="5" spans="2:14" x14ac:dyDescent="0.25">
      <c r="B5" s="31" t="str">
        <f>SummaryTable_Class_wTotals!B3</f>
        <v>Metropolitan Center and No TOD</v>
      </c>
      <c r="C5" s="40">
        <f>SummaryTable_Class_wTotals!C3</f>
        <v>310.133582098771</v>
      </c>
      <c r="D5" s="41">
        <f t="shared" ref="D5:D11" si="0">C5/$C$11</f>
        <v>7.784065394463067E-3</v>
      </c>
      <c r="E5" s="19">
        <f>(UnitsDensity!H5+UnitsDensity!K5)/(UnitsDensity!$H$11+UnitsDensity!$K$11)</f>
        <v>1.9392372333548805E-2</v>
      </c>
      <c r="F5" s="40">
        <f>SummaryTable_Class_wTotals!D3</f>
        <v>10000</v>
      </c>
      <c r="G5" s="7">
        <f>SummaryTable_Class_wTotals!E3</f>
        <v>28000</v>
      </c>
      <c r="H5" s="50">
        <f>SummaryTable_Class_wTotals!F3</f>
        <v>18000</v>
      </c>
      <c r="I5" s="40">
        <f>SummaryTable_Class_wTotals!G3</f>
        <v>2000</v>
      </c>
      <c r="J5" s="7">
        <f>SummaryTable_Class_wTotals!H3</f>
        <v>14000</v>
      </c>
      <c r="K5" s="50">
        <f>SummaryTable_Class_wTotals!I3</f>
        <v>12000</v>
      </c>
      <c r="L5" s="40">
        <f>SummaryTable_Class_wTotals!J3</f>
        <v>38</v>
      </c>
      <c r="M5" s="7">
        <f>SummaryTable_Class_wTotals!K3</f>
        <v>135</v>
      </c>
      <c r="N5" s="50">
        <f>SummaryTable_Class_wTotals!L3</f>
        <v>97</v>
      </c>
    </row>
    <row r="6" spans="2:14" x14ac:dyDescent="0.25">
      <c r="B6" s="30" t="str">
        <f>SummaryTable_Class_wTotals!B4</f>
        <v>Urban Center and TOD</v>
      </c>
      <c r="C6" s="38">
        <f>SummaryTable_Class_wTotals!C4</f>
        <v>2194.3772177388601</v>
      </c>
      <c r="D6" s="39">
        <f t="shared" si="0"/>
        <v>5.507683381917413E-2</v>
      </c>
      <c r="E6" s="18">
        <f>(UnitsDensity!H6+UnitsDensity!K6)/(UnitsDensity!$H$11+UnitsDensity!$K$11)</f>
        <v>0.15190691661279895</v>
      </c>
      <c r="F6" s="38">
        <f>SummaryTable_Class_wTotals!D4</f>
        <v>57000</v>
      </c>
      <c r="G6" s="5">
        <f>SummaryTable_Class_wTotals!E4</f>
        <v>208000</v>
      </c>
      <c r="H6" s="49">
        <f>SummaryTable_Class_wTotals!F4</f>
        <v>151000</v>
      </c>
      <c r="I6" s="38">
        <f>SummaryTable_Class_wTotals!G4</f>
        <v>10000</v>
      </c>
      <c r="J6" s="5">
        <f>SummaryTable_Class_wTotals!H4</f>
        <v>94000</v>
      </c>
      <c r="K6" s="49">
        <f>SummaryTable_Class_wTotals!I4</f>
        <v>84000</v>
      </c>
      <c r="L6" s="38">
        <f>SummaryTable_Class_wTotals!J4</f>
        <v>31</v>
      </c>
      <c r="M6" s="5">
        <f>SummaryTable_Class_wTotals!K4</f>
        <v>138</v>
      </c>
      <c r="N6" s="49">
        <f>SummaryTable_Class_wTotals!L4</f>
        <v>107</v>
      </c>
    </row>
    <row r="7" spans="2:14" x14ac:dyDescent="0.25">
      <c r="B7" s="31" t="str">
        <f>SummaryTable_Class_wTotals!B5</f>
        <v>Urban Center and No TOD</v>
      </c>
      <c r="C7" s="40">
        <f>SummaryTable_Class_wTotals!C5</f>
        <v>8840.6988329103297</v>
      </c>
      <c r="D7" s="41">
        <f t="shared" si="0"/>
        <v>0.22189334474010847</v>
      </c>
      <c r="E7" s="19">
        <f>(UnitsDensity!H7+UnitsDensity!K7)/(UnitsDensity!$H$11+UnitsDensity!$K$11)</f>
        <v>0.33354880413703941</v>
      </c>
      <c r="F7" s="40">
        <f>SummaryTable_Class_wTotals!D5</f>
        <v>134000</v>
      </c>
      <c r="G7" s="7">
        <f>SummaryTable_Class_wTotals!E5</f>
        <v>469000</v>
      </c>
      <c r="H7" s="50">
        <f>SummaryTable_Class_wTotals!F5</f>
        <v>335000</v>
      </c>
      <c r="I7" s="40">
        <f>SummaryTable_Class_wTotals!G5</f>
        <v>22000</v>
      </c>
      <c r="J7" s="7">
        <f>SummaryTable_Class_wTotals!H5</f>
        <v>203000</v>
      </c>
      <c r="K7" s="50">
        <f>SummaryTable_Class_wTotals!I5</f>
        <v>181000</v>
      </c>
      <c r="L7" s="40">
        <f>SummaryTable_Class_wTotals!J5</f>
        <v>18</v>
      </c>
      <c r="M7" s="7">
        <f>SummaryTable_Class_wTotals!K5</f>
        <v>76</v>
      </c>
      <c r="N7" s="50">
        <f>SummaryTable_Class_wTotals!L5</f>
        <v>58</v>
      </c>
    </row>
    <row r="8" spans="2:14" x14ac:dyDescent="0.25">
      <c r="B8" s="30" t="str">
        <f>SummaryTable_Class_wTotals!B6</f>
        <v>City Center and TOD</v>
      </c>
      <c r="C8" s="38">
        <f>SummaryTable_Class_wTotals!C6</f>
        <v>2463.1278627243</v>
      </c>
      <c r="D8" s="39">
        <f t="shared" si="0"/>
        <v>6.1822225857062318E-2</v>
      </c>
      <c r="E8" s="18">
        <f>(UnitsDensity!H8+UnitsDensity!K8)/(UnitsDensity!$H$11+UnitsDensity!$K$11)</f>
        <v>8.4033613445378158E-2</v>
      </c>
      <c r="F8" s="38">
        <f>SummaryTable_Class_wTotals!D6</f>
        <v>30000</v>
      </c>
      <c r="G8" s="5">
        <f>SummaryTable_Class_wTotals!E6</f>
        <v>112000</v>
      </c>
      <c r="H8" s="49">
        <f>SummaryTable_Class_wTotals!F6</f>
        <v>82000</v>
      </c>
      <c r="I8" s="38">
        <f>SummaryTable_Class_wTotals!G6</f>
        <v>5000</v>
      </c>
      <c r="J8" s="5">
        <f>SummaryTable_Class_wTotals!H6</f>
        <v>53000</v>
      </c>
      <c r="K8" s="49">
        <f>SummaryTable_Class_wTotals!I6</f>
        <v>48000</v>
      </c>
      <c r="L8" s="38">
        <f>SummaryTable_Class_wTotals!J6</f>
        <v>14</v>
      </c>
      <c r="M8" s="5">
        <f>SummaryTable_Class_wTotals!K6</f>
        <v>67</v>
      </c>
      <c r="N8" s="49">
        <f>SummaryTable_Class_wTotals!L6</f>
        <v>53</v>
      </c>
    </row>
    <row r="9" spans="2:14" x14ac:dyDescent="0.25">
      <c r="B9" s="31" t="str">
        <f>SummaryTable_Class_wTotals!B7</f>
        <v>City Center and No TOD</v>
      </c>
      <c r="C9" s="40">
        <f>SummaryTable_Class_wTotals!C7</f>
        <v>18267.519644245302</v>
      </c>
      <c r="D9" s="41">
        <f t="shared" si="0"/>
        <v>0.45849780776129506</v>
      </c>
      <c r="E9" s="19">
        <f>(UnitsDensity!H9+UnitsDensity!K9)/(UnitsDensity!$H$11+UnitsDensity!$K$11)</f>
        <v>0.28442146089204912</v>
      </c>
      <c r="F9" s="40">
        <f>SummaryTable_Class_wTotals!D7</f>
        <v>149000</v>
      </c>
      <c r="G9" s="7">
        <f>SummaryTable_Class_wTotals!E7</f>
        <v>428000</v>
      </c>
      <c r="H9" s="50">
        <f>SummaryTable_Class_wTotals!F7</f>
        <v>279000</v>
      </c>
      <c r="I9" s="40">
        <f>SummaryTable_Class_wTotals!G7</f>
        <v>31000</v>
      </c>
      <c r="J9" s="7">
        <f>SummaryTable_Class_wTotals!H7</f>
        <v>192000</v>
      </c>
      <c r="K9" s="50">
        <f>SummaryTable_Class_wTotals!I7</f>
        <v>161000</v>
      </c>
      <c r="L9" s="40">
        <f>SummaryTable_Class_wTotals!J7</f>
        <v>10</v>
      </c>
      <c r="M9" s="7">
        <f>SummaryTable_Class_wTotals!K7</f>
        <v>34</v>
      </c>
      <c r="N9" s="50">
        <f>SummaryTable_Class_wTotals!L7</f>
        <v>24</v>
      </c>
    </row>
    <row r="10" spans="2:14" x14ac:dyDescent="0.25">
      <c r="B10" s="30" t="str">
        <f>SummaryTable_Class_wTotals!B8</f>
        <v>TOD Only</v>
      </c>
      <c r="C10" s="38">
        <f>SummaryTable_Class_wTotals!C8</f>
        <v>7142.6391241648398</v>
      </c>
      <c r="D10" s="39">
        <f t="shared" si="0"/>
        <v>0.17927362027451282</v>
      </c>
      <c r="E10" s="18">
        <f>(UnitsDensity!H10+UnitsDensity!K10)/(UnitsDensity!$H$11+UnitsDensity!$K$11)</f>
        <v>4.2016806722689079E-2</v>
      </c>
      <c r="F10" s="38">
        <f>SummaryTable_Class_wTotals!D8</f>
        <v>76000</v>
      </c>
      <c r="G10" s="5">
        <f>SummaryTable_Class_wTotals!E8</f>
        <v>118000</v>
      </c>
      <c r="H10" s="49">
        <f>SummaryTable_Class_wTotals!F8</f>
        <v>42000</v>
      </c>
      <c r="I10" s="38">
        <f>SummaryTable_Class_wTotals!G8</f>
        <v>23000</v>
      </c>
      <c r="J10" s="5">
        <f>SummaryTable_Class_wTotals!H8</f>
        <v>46000</v>
      </c>
      <c r="K10" s="49">
        <f>SummaryTable_Class_wTotals!I8</f>
        <v>23000</v>
      </c>
      <c r="L10" s="38">
        <f>SummaryTable_Class_wTotals!J8</f>
        <v>14</v>
      </c>
      <c r="M10" s="5">
        <f>SummaryTable_Class_wTotals!K8</f>
        <v>23</v>
      </c>
      <c r="N10" s="49">
        <f>SummaryTable_Class_wTotals!L8</f>
        <v>9</v>
      </c>
    </row>
    <row r="11" spans="2:14" x14ac:dyDescent="0.25">
      <c r="B11" s="32" t="s">
        <v>8</v>
      </c>
      <c r="C11" s="42">
        <v>39842.109024337602</v>
      </c>
      <c r="D11" s="43">
        <f t="shared" si="0"/>
        <v>1</v>
      </c>
      <c r="E11" s="20">
        <f>(UnitsDensity!H11+UnitsDensity!K11)/(UnitsDensity!$H$11+UnitsDensity!$K$11)</f>
        <v>1</v>
      </c>
      <c r="F11" s="42">
        <f>SummaryTable_Class_wTotals!D9</f>
        <v>520000</v>
      </c>
      <c r="G11" s="51">
        <f>SummaryTable_Class_wTotals!E9</f>
        <v>1508000</v>
      </c>
      <c r="H11" s="52">
        <f>SummaryTable_Class_wTotals!F9</f>
        <v>988000</v>
      </c>
      <c r="I11" s="42">
        <f>SummaryTable_Class_wTotals!G9</f>
        <v>97000</v>
      </c>
      <c r="J11" s="51">
        <f>SummaryTable_Class_wTotals!H9</f>
        <v>656000</v>
      </c>
      <c r="K11" s="52">
        <f>SummaryTable_Class_wTotals!I9</f>
        <v>559000</v>
      </c>
      <c r="L11" s="42">
        <f>SummaryTable_Class_wTotals!J9</f>
        <v>16</v>
      </c>
      <c r="M11" s="51">
        <f>SummaryTable_Class_wTotals!K9</f>
        <v>54</v>
      </c>
      <c r="N11" s="52">
        <f>SummaryTable_Class_wTotals!L9</f>
        <v>38</v>
      </c>
    </row>
  </sheetData>
  <mergeCells count="7">
    <mergeCell ref="C2:C3"/>
    <mergeCell ref="B2:B3"/>
    <mergeCell ref="F2:H2"/>
    <mergeCell ref="I2:K2"/>
    <mergeCell ref="L2:N2"/>
    <mergeCell ref="D2:D3"/>
    <mergeCell ref="E2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5D237-0CC0-48D9-B8E7-CC6B51F60950}">
  <dimension ref="B2:K11"/>
  <sheetViews>
    <sheetView showGridLines="0" zoomScale="140" zoomScaleNormal="140" workbookViewId="0">
      <selection activeCell="B25" sqref="B25"/>
    </sheetView>
  </sheetViews>
  <sheetFormatPr defaultRowHeight="15" x14ac:dyDescent="0.25"/>
  <cols>
    <col min="2" max="2" width="30.5703125" customWidth="1"/>
    <col min="3" max="4" width="8" customWidth="1"/>
    <col min="5" max="7" width="10.140625" style="4" customWidth="1"/>
    <col min="8" max="9" width="10.7109375" style="4" customWidth="1"/>
    <col min="10" max="11" width="10.140625" style="4" customWidth="1"/>
  </cols>
  <sheetData>
    <row r="2" spans="2:11" ht="15" customHeight="1" x14ac:dyDescent="0.25">
      <c r="B2" s="1" t="s">
        <v>9</v>
      </c>
      <c r="C2" s="1" t="s">
        <v>0</v>
      </c>
      <c r="D2" s="9" t="s">
        <v>27</v>
      </c>
      <c r="E2" s="9" t="s">
        <v>39</v>
      </c>
      <c r="F2" s="27"/>
      <c r="G2" s="10"/>
      <c r="H2" s="9" t="s">
        <v>38</v>
      </c>
      <c r="I2" s="10"/>
      <c r="J2" s="9" t="s">
        <v>37</v>
      </c>
      <c r="K2" s="10"/>
    </row>
    <row r="3" spans="2:11" ht="15" customHeight="1" x14ac:dyDescent="0.25">
      <c r="B3" s="17"/>
      <c r="C3" s="17"/>
      <c r="D3" s="28"/>
      <c r="E3" s="33" t="s">
        <v>40</v>
      </c>
      <c r="F3" s="34" t="s">
        <v>35</v>
      </c>
      <c r="G3" s="35" t="s">
        <v>36</v>
      </c>
      <c r="H3" s="33" t="s">
        <v>35</v>
      </c>
      <c r="I3" s="35" t="s">
        <v>36</v>
      </c>
      <c r="J3" s="33" t="s">
        <v>35</v>
      </c>
      <c r="K3" s="35" t="s">
        <v>36</v>
      </c>
    </row>
    <row r="4" spans="2:11" x14ac:dyDescent="0.25">
      <c r="B4" s="30" t="str">
        <f>SummaryTable_Class_wTotals!B2</f>
        <v>Metropolitan Center and TOD</v>
      </c>
      <c r="C4" s="21">
        <f>SummaryTable_Class_wTotals!C2</f>
        <v>623.61276045521799</v>
      </c>
      <c r="D4" s="24">
        <f>C4/$C$11</f>
        <v>1.5652102153384584E-2</v>
      </c>
      <c r="E4" s="11">
        <f>SummaryTable_Class_wTotals!M2</f>
        <v>0.47939313289791102</v>
      </c>
      <c r="F4" s="6">
        <f>SummaryTable_Class_wTotals!N2</f>
        <v>0.327532989639154</v>
      </c>
      <c r="G4" s="12">
        <f>SummaryTable_Class_wTotals!O2</f>
        <v>0.193073877462934</v>
      </c>
      <c r="H4" s="11">
        <f>SummaryTable_Class_wTotals!P2</f>
        <v>0.528688624056461</v>
      </c>
      <c r="I4" s="12">
        <f>SummaryTable_Class_wTotals!Q2</f>
        <v>0.471311375943539</v>
      </c>
      <c r="J4" s="11">
        <f>SummaryTable_Class_wTotals!R2</f>
        <v>0.62202820729042596</v>
      </c>
      <c r="K4" s="12">
        <f>SummaryTable_Class_wTotals!S2</f>
        <v>0.37797179270957298</v>
      </c>
    </row>
    <row r="5" spans="2:11" x14ac:dyDescent="0.25">
      <c r="B5" s="31" t="str">
        <f>SummaryTable_Class_wTotals!B3</f>
        <v>Metropolitan Center and No TOD</v>
      </c>
      <c r="C5" s="22">
        <f>SummaryTable_Class_wTotals!C3</f>
        <v>310.133582098771</v>
      </c>
      <c r="D5" s="25">
        <f t="shared" ref="D5:D11" si="0">C5/$C$11</f>
        <v>7.784065394463067E-3</v>
      </c>
      <c r="E5" s="13">
        <f>SummaryTable_Class_wTotals!M3</f>
        <v>0.48492570034529198</v>
      </c>
      <c r="F5" s="8">
        <f>SummaryTable_Class_wTotals!N3</f>
        <v>0.40020451800507101</v>
      </c>
      <c r="G5" s="14">
        <f>SummaryTable_Class_wTotals!O3</f>
        <v>0.114869781649635</v>
      </c>
      <c r="H5" s="13">
        <f>SummaryTable_Class_wTotals!P3</f>
        <v>0.72011166448382002</v>
      </c>
      <c r="I5" s="14">
        <f>SummaryTable_Class_wTotals!Q3</f>
        <v>0.27988833551617898</v>
      </c>
      <c r="J5" s="13">
        <f>SummaryTable_Class_wTotals!R3</f>
        <v>0.76534844601135199</v>
      </c>
      <c r="K5" s="14">
        <f>SummaryTable_Class_wTotals!S3</f>
        <v>0.23465155398864701</v>
      </c>
    </row>
    <row r="6" spans="2:11" x14ac:dyDescent="0.25">
      <c r="B6" s="30" t="str">
        <f>SummaryTable_Class_wTotals!B4</f>
        <v>Urban Center and TOD</v>
      </c>
      <c r="C6" s="21">
        <f>SummaryTable_Class_wTotals!C4</f>
        <v>2194.3772177388601</v>
      </c>
      <c r="D6" s="24">
        <f t="shared" si="0"/>
        <v>5.507683381917413E-2</v>
      </c>
      <c r="E6" s="11">
        <f>SummaryTable_Class_wTotals!M4</f>
        <v>0.49713868158964902</v>
      </c>
      <c r="F6" s="6">
        <f>SummaryTable_Class_wTotals!N4</f>
        <v>0.30445432195224398</v>
      </c>
      <c r="G6" s="12">
        <f>SummaryTable_Class_wTotals!O4</f>
        <v>0.198406996458105</v>
      </c>
      <c r="H6" s="11">
        <f>SummaryTable_Class_wTotals!P4</f>
        <v>0.54609905193565</v>
      </c>
      <c r="I6" s="12">
        <f>SummaryTable_Class_wTotals!Q4</f>
        <v>0.453900948064349</v>
      </c>
      <c r="J6" s="11">
        <f>SummaryTable_Class_wTotals!R4</f>
        <v>0.59351494610320499</v>
      </c>
      <c r="K6" s="12">
        <f>SummaryTable_Class_wTotals!S4</f>
        <v>0.40648505389679501</v>
      </c>
    </row>
    <row r="7" spans="2:11" x14ac:dyDescent="0.25">
      <c r="B7" s="31" t="str">
        <f>SummaryTable_Class_wTotals!B5</f>
        <v>Urban Center and No TOD</v>
      </c>
      <c r="C7" s="22">
        <f>SummaryTable_Class_wTotals!C5</f>
        <v>8840.6988329103297</v>
      </c>
      <c r="D7" s="25">
        <f t="shared" si="0"/>
        <v>0.22189334474010847</v>
      </c>
      <c r="E7" s="13">
        <f>SummaryTable_Class_wTotals!M5</f>
        <v>0.56270828696115205</v>
      </c>
      <c r="F7" s="8">
        <f>SummaryTable_Class_wTotals!N5</f>
        <v>0.219823273954034</v>
      </c>
      <c r="G7" s="14">
        <f>SummaryTable_Class_wTotals!O5</f>
        <v>0.217468439084813</v>
      </c>
      <c r="H7" s="13">
        <f>SummaryTable_Class_wTotals!P5</f>
        <v>0.44218617478523897</v>
      </c>
      <c r="I7" s="14">
        <f>SummaryTable_Class_wTotals!Q5</f>
        <v>0.55781382521475997</v>
      </c>
      <c r="J7" s="13">
        <f>SummaryTable_Class_wTotals!R5</f>
        <v>0.48430776491135902</v>
      </c>
      <c r="K7" s="14">
        <f>SummaryTable_Class_wTotals!S5</f>
        <v>0.51569223508864004</v>
      </c>
    </row>
    <row r="8" spans="2:11" x14ac:dyDescent="0.25">
      <c r="B8" s="30" t="str">
        <f>SummaryTable_Class_wTotals!B6</f>
        <v>City Center and TOD</v>
      </c>
      <c r="C8" s="21">
        <f>SummaryTable_Class_wTotals!C6</f>
        <v>2463.1278627243</v>
      </c>
      <c r="D8" s="24">
        <f t="shared" si="0"/>
        <v>6.1822225857062318E-2</v>
      </c>
      <c r="E8" s="11">
        <f>SummaryTable_Class_wTotals!M6</f>
        <v>0.377064250641514</v>
      </c>
      <c r="F8" s="6">
        <f>SummaryTable_Class_wTotals!N6</f>
        <v>0.31673692358708999</v>
      </c>
      <c r="G8" s="12">
        <f>SummaryTable_Class_wTotals!O6</f>
        <v>0.30619882577139401</v>
      </c>
      <c r="H8" s="11">
        <f>SummaryTable_Class_wTotals!P6</f>
        <v>0.41073737817657202</v>
      </c>
      <c r="I8" s="12">
        <f>SummaryTable_Class_wTotals!Q6</f>
        <v>0.58926262182342704</v>
      </c>
      <c r="J8" s="11">
        <f>SummaryTable_Class_wTotals!R6</f>
        <v>0.49643504023486701</v>
      </c>
      <c r="K8" s="12">
        <f>SummaryTable_Class_wTotals!S6</f>
        <v>0.50356495976513205</v>
      </c>
    </row>
    <row r="9" spans="2:11" x14ac:dyDescent="0.25">
      <c r="B9" s="31" t="str">
        <f>SummaryTable_Class_wTotals!B7</f>
        <v>City Center and No TOD</v>
      </c>
      <c r="C9" s="22">
        <f>SummaryTable_Class_wTotals!C7</f>
        <v>18267.519644245302</v>
      </c>
      <c r="D9" s="25">
        <f t="shared" si="0"/>
        <v>0.45849780776129506</v>
      </c>
      <c r="E9" s="13">
        <f>SummaryTable_Class_wTotals!M7</f>
        <v>0.424534101297804</v>
      </c>
      <c r="F9" s="8">
        <f>SummaryTable_Class_wTotals!N7</f>
        <v>0.22633613644054101</v>
      </c>
      <c r="G9" s="14">
        <f>SummaryTable_Class_wTotals!O7</f>
        <v>0.34912976226165399</v>
      </c>
      <c r="H9" s="13">
        <f>SummaryTable_Class_wTotals!P7</f>
        <v>0.26790377330207998</v>
      </c>
      <c r="I9" s="14">
        <f>SummaryTable_Class_wTotals!Q7</f>
        <v>0.73209622669791896</v>
      </c>
      <c r="J9" s="13">
        <f>SummaryTable_Class_wTotals!R7</f>
        <v>0.36593559146460303</v>
      </c>
      <c r="K9" s="14">
        <f>SummaryTable_Class_wTotals!S7</f>
        <v>0.63406440853539603</v>
      </c>
    </row>
    <row r="10" spans="2:11" x14ac:dyDescent="0.25">
      <c r="B10" s="30" t="str">
        <f>SummaryTable_Class_wTotals!B8</f>
        <v>TOD Only</v>
      </c>
      <c r="C10" s="21">
        <f>SummaryTable_Class_wTotals!C8</f>
        <v>7142.6391241648398</v>
      </c>
      <c r="D10" s="24">
        <f t="shared" si="0"/>
        <v>0.17927362027451282</v>
      </c>
      <c r="E10" s="11">
        <f>SummaryTable_Class_wTotals!M8</f>
        <v>0.56206327919053301</v>
      </c>
      <c r="F10" s="6">
        <f>SummaryTable_Class_wTotals!N8</f>
        <v>0.26296222909953298</v>
      </c>
      <c r="G10" s="12">
        <f>SummaryTable_Class_wTotals!O8</f>
        <v>0.17497449170993301</v>
      </c>
      <c r="H10" s="11">
        <f>SummaryTable_Class_wTotals!P8</f>
        <v>0.42835716883382402</v>
      </c>
      <c r="I10" s="12">
        <f>SummaryTable_Class_wTotals!Q8</f>
        <v>0.57164283116617498</v>
      </c>
      <c r="J10" s="11">
        <f>SummaryTable_Class_wTotals!R8</f>
        <v>0.48199335468113902</v>
      </c>
      <c r="K10" s="12">
        <f>SummaryTable_Class_wTotals!S8</f>
        <v>0.51800664531885998</v>
      </c>
    </row>
    <row r="11" spans="2:11" x14ac:dyDescent="0.25">
      <c r="B11" s="32" t="s">
        <v>8</v>
      </c>
      <c r="C11" s="23">
        <v>39842.109024337602</v>
      </c>
      <c r="D11" s="26">
        <f t="shared" si="0"/>
        <v>1</v>
      </c>
      <c r="E11" s="15">
        <f>SummaryTable_Class_wTotals!M9</f>
        <v>0.48224227702306499</v>
      </c>
      <c r="F11" s="29">
        <f>SummaryTable_Class_wTotals!N9</f>
        <v>0.24428569436537201</v>
      </c>
      <c r="G11" s="16">
        <f>SummaryTable_Class_wTotals!O9</f>
        <v>0.273472028611562</v>
      </c>
      <c r="H11" s="15">
        <f>SummaryTable_Class_wTotals!P9</f>
        <v>0.41785642853022098</v>
      </c>
      <c r="I11" s="16">
        <f>SummaryTable_Class_wTotals!Q9</f>
        <v>0.58214357146977802</v>
      </c>
      <c r="J11" s="15">
        <f>SummaryTable_Class_wTotals!R9</f>
        <v>0.48550463303226499</v>
      </c>
      <c r="K11" s="16">
        <f>SummaryTable_Class_wTotals!S9</f>
        <v>0.51449536696773401</v>
      </c>
    </row>
  </sheetData>
  <mergeCells count="6">
    <mergeCell ref="H2:I2"/>
    <mergeCell ref="B2:B3"/>
    <mergeCell ref="C2:C3"/>
    <mergeCell ref="D2:D3"/>
    <mergeCell ref="E2:G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BE52-68C6-4D80-8DF7-DA47D4994B3C}">
  <dimension ref="A1:S9"/>
  <sheetViews>
    <sheetView workbookViewId="0">
      <selection sqref="A1:S9"/>
    </sheetView>
  </sheetViews>
  <sheetFormatPr defaultRowHeight="15" x14ac:dyDescent="0.25"/>
  <cols>
    <col min="2" max="2" width="30.7109375" bestFit="1" customWidth="1"/>
    <col min="3" max="3" width="12" bestFit="1" customWidth="1"/>
  </cols>
  <sheetData>
    <row r="1" spans="1:19" x14ac:dyDescent="0.25">
      <c r="A1" t="s">
        <v>16</v>
      </c>
      <c r="B1" t="s">
        <v>17</v>
      </c>
      <c r="C1" t="s">
        <v>0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41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</row>
    <row r="2" spans="1:19" x14ac:dyDescent="0.25">
      <c r="A2">
        <v>1</v>
      </c>
      <c r="B2" t="s">
        <v>1</v>
      </c>
      <c r="C2">
        <v>623.61276045521799</v>
      </c>
      <c r="D2">
        <v>64000</v>
      </c>
      <c r="E2">
        <v>144000</v>
      </c>
      <c r="F2">
        <v>80000</v>
      </c>
      <c r="G2">
        <v>4000</v>
      </c>
      <c r="H2">
        <v>54000</v>
      </c>
      <c r="I2">
        <v>50000</v>
      </c>
      <c r="J2">
        <v>109</v>
      </c>
      <c r="K2">
        <v>318</v>
      </c>
      <c r="L2">
        <v>209</v>
      </c>
      <c r="M2">
        <v>0.47939313289791102</v>
      </c>
      <c r="N2">
        <v>0.327532989639154</v>
      </c>
      <c r="O2">
        <v>0.193073877462934</v>
      </c>
      <c r="P2">
        <v>0.528688624056461</v>
      </c>
      <c r="Q2">
        <v>0.471311375943539</v>
      </c>
      <c r="R2">
        <v>0.62202820729042596</v>
      </c>
      <c r="S2">
        <v>0.37797179270957298</v>
      </c>
    </row>
    <row r="3" spans="1:19" x14ac:dyDescent="0.25">
      <c r="A3">
        <v>2</v>
      </c>
      <c r="B3" t="s">
        <v>2</v>
      </c>
      <c r="C3">
        <v>310.133582098771</v>
      </c>
      <c r="D3">
        <v>10000</v>
      </c>
      <c r="E3">
        <v>28000</v>
      </c>
      <c r="F3">
        <v>18000</v>
      </c>
      <c r="G3">
        <v>2000</v>
      </c>
      <c r="H3">
        <v>14000</v>
      </c>
      <c r="I3">
        <v>12000</v>
      </c>
      <c r="J3">
        <v>38</v>
      </c>
      <c r="K3">
        <v>135</v>
      </c>
      <c r="L3">
        <v>97</v>
      </c>
      <c r="M3">
        <v>0.48492570034529198</v>
      </c>
      <c r="N3">
        <v>0.40020451800507101</v>
      </c>
      <c r="O3">
        <v>0.114869781649635</v>
      </c>
      <c r="P3">
        <v>0.72011166448382002</v>
      </c>
      <c r="Q3">
        <v>0.27988833551617898</v>
      </c>
      <c r="R3">
        <v>0.76534844601135199</v>
      </c>
      <c r="S3">
        <v>0.23465155398864701</v>
      </c>
    </row>
    <row r="4" spans="1:19" x14ac:dyDescent="0.25">
      <c r="A4">
        <v>3</v>
      </c>
      <c r="B4" t="s">
        <v>3</v>
      </c>
      <c r="C4">
        <v>2194.3772177388601</v>
      </c>
      <c r="D4">
        <v>57000</v>
      </c>
      <c r="E4">
        <v>208000</v>
      </c>
      <c r="F4">
        <v>151000</v>
      </c>
      <c r="G4">
        <v>10000</v>
      </c>
      <c r="H4">
        <v>94000</v>
      </c>
      <c r="I4">
        <v>84000</v>
      </c>
      <c r="J4">
        <v>31</v>
      </c>
      <c r="K4">
        <v>138</v>
      </c>
      <c r="L4">
        <v>107</v>
      </c>
      <c r="M4">
        <v>0.49713868158964902</v>
      </c>
      <c r="N4">
        <v>0.30445432195224398</v>
      </c>
      <c r="O4">
        <v>0.198406996458105</v>
      </c>
      <c r="P4">
        <v>0.54609905193565</v>
      </c>
      <c r="Q4">
        <v>0.453900948064349</v>
      </c>
      <c r="R4">
        <v>0.59351494610320499</v>
      </c>
      <c r="S4">
        <v>0.40648505389679501</v>
      </c>
    </row>
    <row r="5" spans="1:19" x14ac:dyDescent="0.25">
      <c r="A5">
        <v>4</v>
      </c>
      <c r="B5" t="s">
        <v>4</v>
      </c>
      <c r="C5">
        <v>8840.6988329103297</v>
      </c>
      <c r="D5">
        <v>134000</v>
      </c>
      <c r="E5">
        <v>469000</v>
      </c>
      <c r="F5">
        <v>335000</v>
      </c>
      <c r="G5">
        <v>22000</v>
      </c>
      <c r="H5">
        <v>203000</v>
      </c>
      <c r="I5">
        <v>181000</v>
      </c>
      <c r="J5">
        <v>18</v>
      </c>
      <c r="K5">
        <v>76</v>
      </c>
      <c r="L5">
        <v>58</v>
      </c>
      <c r="M5">
        <v>0.56270828696115205</v>
      </c>
      <c r="N5">
        <v>0.219823273954034</v>
      </c>
      <c r="O5">
        <v>0.217468439084813</v>
      </c>
      <c r="P5">
        <v>0.44218617478523897</v>
      </c>
      <c r="Q5">
        <v>0.55781382521475997</v>
      </c>
      <c r="R5">
        <v>0.48430776491135902</v>
      </c>
      <c r="S5">
        <v>0.51569223508864004</v>
      </c>
    </row>
    <row r="6" spans="1:19" x14ac:dyDescent="0.25">
      <c r="A6">
        <v>5</v>
      </c>
      <c r="B6" t="s">
        <v>5</v>
      </c>
      <c r="C6">
        <v>2463.1278627243</v>
      </c>
      <c r="D6">
        <v>30000</v>
      </c>
      <c r="E6">
        <v>112000</v>
      </c>
      <c r="F6">
        <v>82000</v>
      </c>
      <c r="G6">
        <v>5000</v>
      </c>
      <c r="H6">
        <v>53000</v>
      </c>
      <c r="I6">
        <v>48000</v>
      </c>
      <c r="J6">
        <v>14</v>
      </c>
      <c r="K6">
        <v>67</v>
      </c>
      <c r="L6">
        <v>53</v>
      </c>
      <c r="M6">
        <v>0.377064250641514</v>
      </c>
      <c r="N6">
        <v>0.31673692358708999</v>
      </c>
      <c r="O6">
        <v>0.30619882577139401</v>
      </c>
      <c r="P6">
        <v>0.41073737817657202</v>
      </c>
      <c r="Q6">
        <v>0.58926262182342704</v>
      </c>
      <c r="R6">
        <v>0.49643504023486701</v>
      </c>
      <c r="S6">
        <v>0.50356495976513205</v>
      </c>
    </row>
    <row r="7" spans="1:19" x14ac:dyDescent="0.25">
      <c r="A7">
        <v>6</v>
      </c>
      <c r="B7" t="s">
        <v>6</v>
      </c>
      <c r="C7">
        <v>18267.519644245302</v>
      </c>
      <c r="D7">
        <v>149000</v>
      </c>
      <c r="E7">
        <v>428000</v>
      </c>
      <c r="F7">
        <v>279000</v>
      </c>
      <c r="G7">
        <v>31000</v>
      </c>
      <c r="H7">
        <v>192000</v>
      </c>
      <c r="I7">
        <v>161000</v>
      </c>
      <c r="J7">
        <v>10</v>
      </c>
      <c r="K7">
        <v>34</v>
      </c>
      <c r="L7">
        <v>24</v>
      </c>
      <c r="M7">
        <v>0.424534101297804</v>
      </c>
      <c r="N7">
        <v>0.22633613644054101</v>
      </c>
      <c r="O7">
        <v>0.34912976226165399</v>
      </c>
      <c r="P7">
        <v>0.26790377330207998</v>
      </c>
      <c r="Q7">
        <v>0.73209622669791896</v>
      </c>
      <c r="R7">
        <v>0.36593559146460303</v>
      </c>
      <c r="S7">
        <v>0.63406440853539603</v>
      </c>
    </row>
    <row r="8" spans="1:19" x14ac:dyDescent="0.25">
      <c r="A8">
        <v>7</v>
      </c>
      <c r="B8" t="s">
        <v>7</v>
      </c>
      <c r="C8">
        <v>7142.6391241648398</v>
      </c>
      <c r="D8">
        <v>76000</v>
      </c>
      <c r="E8">
        <v>118000</v>
      </c>
      <c r="F8">
        <v>42000</v>
      </c>
      <c r="G8">
        <v>23000</v>
      </c>
      <c r="H8">
        <v>46000</v>
      </c>
      <c r="I8">
        <v>23000</v>
      </c>
      <c r="J8">
        <v>14</v>
      </c>
      <c r="K8">
        <v>23</v>
      </c>
      <c r="L8">
        <v>9</v>
      </c>
      <c r="M8">
        <v>0.56206327919053301</v>
      </c>
      <c r="N8">
        <v>0.26296222909953298</v>
      </c>
      <c r="O8">
        <v>0.17497449170993301</v>
      </c>
      <c r="P8">
        <v>0.42835716883382402</v>
      </c>
      <c r="Q8">
        <v>0.57164283116617498</v>
      </c>
      <c r="R8">
        <v>0.48199335468113902</v>
      </c>
      <c r="S8">
        <v>0.51800664531885998</v>
      </c>
    </row>
    <row r="9" spans="1:19" x14ac:dyDescent="0.25">
      <c r="A9">
        <v>8</v>
      </c>
      <c r="B9" t="s">
        <v>8</v>
      </c>
      <c r="C9">
        <v>39842.109024337602</v>
      </c>
      <c r="D9">
        <v>520000</v>
      </c>
      <c r="E9">
        <v>1508000</v>
      </c>
      <c r="F9">
        <v>988000</v>
      </c>
      <c r="G9">
        <v>97000</v>
      </c>
      <c r="H9">
        <v>656000</v>
      </c>
      <c r="I9">
        <v>559000</v>
      </c>
      <c r="J9">
        <v>16</v>
      </c>
      <c r="K9">
        <v>54</v>
      </c>
      <c r="L9">
        <v>38</v>
      </c>
      <c r="M9">
        <v>0.48224227702306499</v>
      </c>
      <c r="N9">
        <v>0.24428569436537201</v>
      </c>
      <c r="O9">
        <v>0.273472028611562</v>
      </c>
      <c r="P9">
        <v>0.41785642853022098</v>
      </c>
      <c r="Q9">
        <v>0.58214357146977802</v>
      </c>
      <c r="R9">
        <v>0.48550463303226499</v>
      </c>
      <c r="S9">
        <v>0.51449536696773401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UnitsDensity</vt:lpstr>
      <vt:lpstr>Distribution</vt:lpstr>
      <vt:lpstr>SummaryTable_Class_wTotals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2021-02-17T20:33:11Z</dcterms:created>
  <dcterms:modified xsi:type="dcterms:W3CDTF">2021-02-18T21:24:05Z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689a0b3e-7de4-4022-b3bc-cf482ec99f8b</vt:lpwstr>
  </property>
</Properties>
</file>