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OT-Segment-Factors\comparisons\"/>
    </mc:Choice>
  </mc:AlternateContent>
  <xr:revisionPtr revIDLastSave="0" documentId="13_ncr:1_{E54F9E52-18E3-4AC0-81C5-CAAA4FC736EC}" xr6:coauthVersionLast="47" xr6:coauthVersionMax="47" xr10:uidLastSave="{00000000-0000-0000-0000-000000000000}"/>
  <bookViews>
    <workbookView xWindow="-60" yWindow="-60" windowWidth="30840" windowHeight="16800" xr2:uid="{A79AAAB9-57CD-408C-895B-5B91E45B340A}"/>
  </bookViews>
  <sheets>
    <sheet name="Difference 2019 vs 2017 Factors" sheetId="4" r:id="rId1"/>
    <sheet name="2019 (2015-19)" sheetId="2" r:id="rId2"/>
    <sheet name="2017 (2013-17) - 2019 groups" sheetId="1" r:id="rId3"/>
    <sheet name="2019 Combined Factors" sheetId="3" r:id="rId4"/>
    <sheet name="2017 DOW Factors" sheetId="5" r:id="rId5"/>
    <sheet name="2017 Month-Season Factors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F37" i="1"/>
  <c r="F38" i="1"/>
  <c r="F39" i="1"/>
  <c r="F40" i="1"/>
  <c r="F41" i="1"/>
  <c r="F42" i="1"/>
  <c r="F43" i="1"/>
  <c r="F44" i="1"/>
  <c r="F36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F34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F33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F29" i="1"/>
  <c r="F30" i="1"/>
  <c r="F31" i="1"/>
  <c r="F32" i="1"/>
  <c r="F28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F26" i="1"/>
  <c r="F23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F20" i="1"/>
  <c r="F21" i="1"/>
  <c r="F22" i="1"/>
  <c r="F19" i="1"/>
  <c r="U15" i="1"/>
  <c r="T15" i="1"/>
  <c r="S15" i="1"/>
  <c r="R15" i="1"/>
  <c r="Q15" i="1"/>
  <c r="P15" i="1"/>
  <c r="O15" i="1"/>
  <c r="N15" i="1"/>
  <c r="M15" i="1"/>
  <c r="L15" i="1"/>
  <c r="L16" i="1" s="1"/>
  <c r="K15" i="1"/>
  <c r="K16" i="1" s="1"/>
  <c r="J15" i="1"/>
  <c r="J16" i="1" s="1"/>
  <c r="I15" i="1"/>
  <c r="I16" i="1" s="1"/>
  <c r="H15" i="1"/>
  <c r="H16" i="1" s="1"/>
  <c r="G15" i="1"/>
  <c r="G16" i="1" s="1"/>
  <c r="F15" i="1"/>
  <c r="F16" i="1" s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M16" i="1"/>
  <c r="N16" i="1"/>
  <c r="O16" i="1"/>
  <c r="P16" i="1"/>
  <c r="Q16" i="1"/>
  <c r="R16" i="1"/>
  <c r="S16" i="1"/>
  <c r="T16" i="1"/>
  <c r="U16" i="1"/>
  <c r="F14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F12" i="1"/>
  <c r="F11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F7" i="1"/>
  <c r="F8" i="1"/>
  <c r="F9" i="1"/>
  <c r="F5" i="1"/>
  <c r="F6" i="1"/>
  <c r="F4" i="1"/>
  <c r="AE44" i="1"/>
  <c r="AD44" i="1"/>
  <c r="AC44" i="1"/>
  <c r="AB44" i="1"/>
  <c r="AA44" i="1"/>
  <c r="Z44" i="1"/>
  <c r="Y44" i="1"/>
  <c r="X44" i="1"/>
  <c r="W44" i="1"/>
  <c r="V44" i="1"/>
  <c r="AE43" i="1"/>
  <c r="AD43" i="1"/>
  <c r="AC43" i="1"/>
  <c r="AB43" i="1"/>
  <c r="AA43" i="1"/>
  <c r="Z43" i="1"/>
  <c r="Y43" i="1"/>
  <c r="X43" i="1"/>
  <c r="W43" i="1"/>
  <c r="V43" i="1"/>
  <c r="AE42" i="1"/>
  <c r="AD42" i="1"/>
  <c r="AC42" i="1"/>
  <c r="AB42" i="1"/>
  <c r="AA42" i="1"/>
  <c r="Z42" i="1"/>
  <c r="Y42" i="1"/>
  <c r="X42" i="1"/>
  <c r="W42" i="1"/>
  <c r="V42" i="1"/>
  <c r="AE41" i="1"/>
  <c r="AD41" i="1"/>
  <c r="AC41" i="1"/>
  <c r="AB41" i="1"/>
  <c r="AA41" i="1"/>
  <c r="Z41" i="1"/>
  <c r="Y41" i="1"/>
  <c r="X41" i="1"/>
  <c r="W41" i="1"/>
  <c r="V41" i="1"/>
  <c r="W39" i="1"/>
  <c r="X39" i="1"/>
  <c r="Y39" i="1"/>
  <c r="Z39" i="1"/>
  <c r="AA39" i="1"/>
  <c r="AB39" i="1"/>
  <c r="AC39" i="1"/>
  <c r="AD39" i="1"/>
  <c r="AE39" i="1"/>
  <c r="V39" i="1"/>
  <c r="AE40" i="1"/>
  <c r="AD40" i="1"/>
  <c r="AC40" i="1"/>
  <c r="AB40" i="1"/>
  <c r="AA40" i="1"/>
  <c r="Z40" i="1"/>
  <c r="Y40" i="1"/>
  <c r="X40" i="1"/>
  <c r="W40" i="1"/>
  <c r="V40" i="1"/>
  <c r="W36" i="1"/>
  <c r="X36" i="1"/>
  <c r="Y36" i="1"/>
  <c r="Z36" i="1"/>
  <c r="AA36" i="1"/>
  <c r="AB36" i="1"/>
  <c r="AC36" i="1"/>
  <c r="AD36" i="1"/>
  <c r="AE36" i="1"/>
  <c r="W37" i="1"/>
  <c r="X37" i="1"/>
  <c r="Y37" i="1"/>
  <c r="Z37" i="1"/>
  <c r="AA37" i="1"/>
  <c r="AB37" i="1"/>
  <c r="AC37" i="1"/>
  <c r="AD37" i="1"/>
  <c r="AE37" i="1"/>
  <c r="W38" i="1"/>
  <c r="X38" i="1"/>
  <c r="Y38" i="1"/>
  <c r="Z38" i="1"/>
  <c r="AA38" i="1"/>
  <c r="AB38" i="1"/>
  <c r="AC38" i="1"/>
  <c r="AD38" i="1"/>
  <c r="AE38" i="1"/>
  <c r="V37" i="1"/>
  <c r="V38" i="1"/>
  <c r="V36" i="1"/>
  <c r="AE34" i="1"/>
  <c r="AD34" i="1"/>
  <c r="AC34" i="1"/>
  <c r="AB34" i="1"/>
  <c r="AA34" i="1"/>
  <c r="Z34" i="1"/>
  <c r="Y34" i="1"/>
  <c r="X34" i="1"/>
  <c r="W34" i="1"/>
  <c r="AE33" i="1"/>
  <c r="AD33" i="1"/>
  <c r="AC33" i="1"/>
  <c r="AB33" i="1"/>
  <c r="AA33" i="1"/>
  <c r="Z33" i="1"/>
  <c r="Y33" i="1"/>
  <c r="X33" i="1"/>
  <c r="W33" i="1"/>
  <c r="AE32" i="1"/>
  <c r="AD32" i="1"/>
  <c r="AC32" i="1"/>
  <c r="AB32" i="1"/>
  <c r="AA32" i="1"/>
  <c r="Z32" i="1"/>
  <c r="Y32" i="1"/>
  <c r="X32" i="1"/>
  <c r="W32" i="1"/>
  <c r="AE31" i="1"/>
  <c r="AD31" i="1"/>
  <c r="AC31" i="1"/>
  <c r="AB31" i="1"/>
  <c r="AA31" i="1"/>
  <c r="Z31" i="1"/>
  <c r="Y31" i="1"/>
  <c r="X31" i="1"/>
  <c r="W31" i="1"/>
  <c r="AE30" i="1"/>
  <c r="AD30" i="1"/>
  <c r="AC30" i="1"/>
  <c r="AB30" i="1"/>
  <c r="AA30" i="1"/>
  <c r="Z30" i="1"/>
  <c r="Y30" i="1"/>
  <c r="X30" i="1"/>
  <c r="W30" i="1"/>
  <c r="AE29" i="1"/>
  <c r="AD29" i="1"/>
  <c r="AC29" i="1"/>
  <c r="AB29" i="1"/>
  <c r="AA29" i="1"/>
  <c r="Z29" i="1"/>
  <c r="Y29" i="1"/>
  <c r="X29" i="1"/>
  <c r="W29" i="1"/>
  <c r="AE28" i="1"/>
  <c r="AD28" i="1"/>
  <c r="AC28" i="1"/>
  <c r="AB28" i="1"/>
  <c r="AA28" i="1"/>
  <c r="Z28" i="1"/>
  <c r="Y28" i="1"/>
  <c r="X28" i="1"/>
  <c r="W28" i="1"/>
  <c r="AE27" i="1"/>
  <c r="AD27" i="1"/>
  <c r="AC27" i="1"/>
  <c r="AB27" i="1"/>
  <c r="AA27" i="1"/>
  <c r="Z27" i="1"/>
  <c r="Y27" i="1"/>
  <c r="X27" i="1"/>
  <c r="W27" i="1"/>
  <c r="AE26" i="1"/>
  <c r="AD26" i="1"/>
  <c r="AC26" i="1"/>
  <c r="AB26" i="1"/>
  <c r="AA26" i="1"/>
  <c r="Z26" i="1"/>
  <c r="Y26" i="1"/>
  <c r="X26" i="1"/>
  <c r="W26" i="1"/>
  <c r="AE25" i="1"/>
  <c r="AD25" i="1"/>
  <c r="AC25" i="1"/>
  <c r="AB25" i="1"/>
  <c r="AA25" i="1"/>
  <c r="Z25" i="1"/>
  <c r="Y25" i="1"/>
  <c r="X25" i="1"/>
  <c r="W25" i="1"/>
  <c r="AE24" i="1"/>
  <c r="AD24" i="1"/>
  <c r="AC24" i="1"/>
  <c r="AB24" i="1"/>
  <c r="AA24" i="1"/>
  <c r="Z24" i="1"/>
  <c r="Y24" i="1"/>
  <c r="X24" i="1"/>
  <c r="W24" i="1"/>
  <c r="AE23" i="1"/>
  <c r="AD23" i="1"/>
  <c r="AC23" i="1"/>
  <c r="AB23" i="1"/>
  <c r="AA23" i="1"/>
  <c r="Z23" i="1"/>
  <c r="Y23" i="1"/>
  <c r="X23" i="1"/>
  <c r="W23" i="1"/>
  <c r="V34" i="1"/>
  <c r="V33" i="1"/>
  <c r="V32" i="1"/>
  <c r="V31" i="1"/>
  <c r="V30" i="1"/>
  <c r="V29" i="1"/>
  <c r="V28" i="1"/>
  <c r="V27" i="1"/>
  <c r="V26" i="1"/>
  <c r="V25" i="1"/>
  <c r="V24" i="1"/>
  <c r="V23" i="1"/>
  <c r="W21" i="1"/>
  <c r="X21" i="1"/>
  <c r="Y21" i="1"/>
  <c r="Z21" i="1"/>
  <c r="AA21" i="1"/>
  <c r="AB21" i="1"/>
  <c r="AC21" i="1"/>
  <c r="AD21" i="1"/>
  <c r="AE21" i="1"/>
  <c r="W22" i="1"/>
  <c r="X22" i="1"/>
  <c r="Y22" i="1"/>
  <c r="Z22" i="1"/>
  <c r="AA22" i="1"/>
  <c r="AB22" i="1"/>
  <c r="AC22" i="1"/>
  <c r="AD22" i="1"/>
  <c r="AE22" i="1"/>
  <c r="V22" i="1"/>
  <c r="V21" i="1"/>
  <c r="W20" i="1"/>
  <c r="X20" i="1"/>
  <c r="Y20" i="1"/>
  <c r="Z20" i="1"/>
  <c r="AA20" i="1"/>
  <c r="AB20" i="1"/>
  <c r="AC20" i="1"/>
  <c r="AD20" i="1"/>
  <c r="AE20" i="1"/>
  <c r="V20" i="1"/>
  <c r="W18" i="1"/>
  <c r="X18" i="1"/>
  <c r="Y18" i="1"/>
  <c r="Z18" i="1"/>
  <c r="AA18" i="1"/>
  <c r="AB18" i="1"/>
  <c r="AC18" i="1"/>
  <c r="AD18" i="1"/>
  <c r="AE18" i="1"/>
  <c r="W19" i="1"/>
  <c r="X19" i="1"/>
  <c r="Y19" i="1"/>
  <c r="Z19" i="1"/>
  <c r="AA19" i="1"/>
  <c r="AB19" i="1"/>
  <c r="AC19" i="1"/>
  <c r="AD19" i="1"/>
  <c r="AE19" i="1"/>
  <c r="V19" i="1"/>
  <c r="V18" i="1"/>
  <c r="W15" i="1"/>
  <c r="X15" i="1"/>
  <c r="Y15" i="1"/>
  <c r="Z15" i="1"/>
  <c r="AA15" i="1"/>
  <c r="AA16" i="1" s="1"/>
  <c r="AB15" i="1"/>
  <c r="AB16" i="1" s="1"/>
  <c r="AC15" i="1"/>
  <c r="AD15" i="1"/>
  <c r="AE15" i="1"/>
  <c r="V15" i="1"/>
  <c r="V16" i="1" s="1"/>
  <c r="AC16" i="1"/>
  <c r="AD16" i="1"/>
  <c r="AE16" i="1"/>
  <c r="W16" i="1"/>
  <c r="X16" i="1"/>
  <c r="Y16" i="1"/>
  <c r="Z16" i="1"/>
  <c r="W14" i="1"/>
  <c r="X14" i="1"/>
  <c r="Y14" i="1"/>
  <c r="Z14" i="1"/>
  <c r="AA14" i="1"/>
  <c r="AB14" i="1"/>
  <c r="AC14" i="1"/>
  <c r="AD14" i="1"/>
  <c r="AE14" i="1"/>
  <c r="V14" i="1"/>
  <c r="Q1" i="7"/>
  <c r="A35" i="7"/>
  <c r="A36" i="7"/>
  <c r="W12" i="1" l="1"/>
  <c r="X12" i="1"/>
  <c r="Y12" i="1"/>
  <c r="Z12" i="1"/>
  <c r="AA12" i="1"/>
  <c r="AA12" i="4" s="1"/>
  <c r="AB12" i="1"/>
  <c r="AB12" i="4" s="1"/>
  <c r="AC12" i="1"/>
  <c r="AD12" i="1"/>
  <c r="AE12" i="1"/>
  <c r="V12" i="1"/>
  <c r="W11" i="1"/>
  <c r="X11" i="1"/>
  <c r="Y11" i="1"/>
  <c r="Z11" i="1"/>
  <c r="AA11" i="1"/>
  <c r="AA11" i="4" s="1"/>
  <c r="AB11" i="1"/>
  <c r="AC11" i="1"/>
  <c r="AD11" i="1"/>
  <c r="AE11" i="1"/>
  <c r="V11" i="1"/>
  <c r="AB11" i="4"/>
  <c r="AD11" i="4"/>
  <c r="W9" i="1"/>
  <c r="X9" i="1"/>
  <c r="Y9" i="1"/>
  <c r="Z9" i="1"/>
  <c r="AA9" i="1"/>
  <c r="AB9" i="1"/>
  <c r="AB9" i="4" s="1"/>
  <c r="AC9" i="1"/>
  <c r="AC9" i="4" s="1"/>
  <c r="AD9" i="1"/>
  <c r="AE9" i="1"/>
  <c r="V9" i="1"/>
  <c r="V9" i="4" s="1"/>
  <c r="AE8" i="1"/>
  <c r="AD8" i="1"/>
  <c r="AC8" i="1"/>
  <c r="AC8" i="4" s="1"/>
  <c r="AB8" i="1"/>
  <c r="AB8" i="4" s="1"/>
  <c r="AA8" i="1"/>
  <c r="Z8" i="1"/>
  <c r="Z8" i="4" s="1"/>
  <c r="Y8" i="1"/>
  <c r="X8" i="1"/>
  <c r="W8" i="1"/>
  <c r="AA8" i="4"/>
  <c r="V8" i="1"/>
  <c r="V8" i="4" s="1"/>
  <c r="V7" i="1"/>
  <c r="V5" i="1"/>
  <c r="W5" i="1"/>
  <c r="X5" i="1"/>
  <c r="X5" i="4" s="1"/>
  <c r="Y5" i="1"/>
  <c r="Y5" i="4" s="1"/>
  <c r="Z5" i="1"/>
  <c r="AA5" i="1"/>
  <c r="AB5" i="1"/>
  <c r="AC5" i="1"/>
  <c r="AD5" i="1"/>
  <c r="AD5" i="4" s="1"/>
  <c r="AE5" i="1"/>
  <c r="V6" i="1"/>
  <c r="W6" i="1"/>
  <c r="W6" i="4" s="1"/>
  <c r="X6" i="1"/>
  <c r="Y6" i="1"/>
  <c r="Y6" i="4" s="1"/>
  <c r="Z6" i="1"/>
  <c r="Z6" i="4" s="1"/>
  <c r="AA6" i="1"/>
  <c r="AA6" i="4" s="1"/>
  <c r="AB6" i="1"/>
  <c r="AC6" i="1"/>
  <c r="AD6" i="1"/>
  <c r="AE6" i="1"/>
  <c r="AE6" i="4" s="1"/>
  <c r="W4" i="1"/>
  <c r="X4" i="1"/>
  <c r="Y4" i="1"/>
  <c r="Z4" i="1"/>
  <c r="AA4" i="1"/>
  <c r="AB4" i="1"/>
  <c r="AB4" i="4" s="1"/>
  <c r="AC4" i="1"/>
  <c r="AD4" i="1"/>
  <c r="AE4" i="1"/>
  <c r="V4" i="1"/>
  <c r="V4" i="4" s="1"/>
  <c r="AC4" i="4"/>
  <c r="Z4" i="4"/>
  <c r="AA4" i="4"/>
  <c r="AD4" i="4"/>
  <c r="Z5" i="4"/>
  <c r="AA5" i="4"/>
  <c r="AB5" i="4"/>
  <c r="AC5" i="4"/>
  <c r="AB6" i="4"/>
  <c r="AC6" i="4"/>
  <c r="AD6" i="4"/>
  <c r="Z7" i="4"/>
  <c r="AA7" i="4"/>
  <c r="AB7" i="4"/>
  <c r="AC7" i="4"/>
  <c r="AD7" i="4"/>
  <c r="AD8" i="4"/>
  <c r="Z9" i="4"/>
  <c r="AA9" i="4"/>
  <c r="AD9" i="4"/>
  <c r="Z11" i="4"/>
  <c r="AC11" i="4"/>
  <c r="Z12" i="4"/>
  <c r="AC12" i="4"/>
  <c r="AD12" i="4"/>
  <c r="Z14" i="4"/>
  <c r="AA14" i="4"/>
  <c r="AB14" i="4"/>
  <c r="AC14" i="4"/>
  <c r="AD14" i="4"/>
  <c r="Z15" i="4"/>
  <c r="AA15" i="4"/>
  <c r="AB15" i="4"/>
  <c r="AC15" i="4"/>
  <c r="AD15" i="4"/>
  <c r="Z16" i="4"/>
  <c r="AA16" i="4"/>
  <c r="AB16" i="4"/>
  <c r="AC16" i="4"/>
  <c r="AD16" i="4"/>
  <c r="Z18" i="4"/>
  <c r="AA18" i="4"/>
  <c r="AB18" i="4"/>
  <c r="AC18" i="4"/>
  <c r="AD18" i="4"/>
  <c r="Z19" i="4"/>
  <c r="AA19" i="4"/>
  <c r="AB19" i="4"/>
  <c r="AC19" i="4"/>
  <c r="AD19" i="4"/>
  <c r="Z20" i="4"/>
  <c r="AA20" i="4"/>
  <c r="AB20" i="4"/>
  <c r="AC20" i="4"/>
  <c r="AD20" i="4"/>
  <c r="Z21" i="4"/>
  <c r="AA21" i="4"/>
  <c r="AB21" i="4"/>
  <c r="AC21" i="4"/>
  <c r="AD21" i="4"/>
  <c r="Z22" i="4"/>
  <c r="AA22" i="4"/>
  <c r="AB22" i="4"/>
  <c r="AC22" i="4"/>
  <c r="AD22" i="4"/>
  <c r="Z23" i="4"/>
  <c r="AA23" i="4"/>
  <c r="AB23" i="4"/>
  <c r="AC23" i="4"/>
  <c r="AD23" i="4"/>
  <c r="Z24" i="4"/>
  <c r="AA24" i="4"/>
  <c r="AB24" i="4"/>
  <c r="AC24" i="4"/>
  <c r="AD24" i="4"/>
  <c r="Z25" i="4"/>
  <c r="AA25" i="4"/>
  <c r="AB25" i="4"/>
  <c r="AC25" i="4"/>
  <c r="AD25" i="4"/>
  <c r="Z26" i="4"/>
  <c r="AA26" i="4"/>
  <c r="AB26" i="4"/>
  <c r="AC26" i="4"/>
  <c r="AD26" i="4"/>
  <c r="Z27" i="4"/>
  <c r="AA27" i="4"/>
  <c r="AB27" i="4"/>
  <c r="AC27" i="4"/>
  <c r="AD27" i="4"/>
  <c r="Z28" i="4"/>
  <c r="AA28" i="4"/>
  <c r="AB28" i="4"/>
  <c r="AC28" i="4"/>
  <c r="AD28" i="4"/>
  <c r="Z29" i="4"/>
  <c r="AA29" i="4"/>
  <c r="AB29" i="4"/>
  <c r="AC29" i="4"/>
  <c r="AD29" i="4"/>
  <c r="Z30" i="4"/>
  <c r="AA30" i="4"/>
  <c r="AB30" i="4"/>
  <c r="AC30" i="4"/>
  <c r="AD30" i="4"/>
  <c r="Z31" i="4"/>
  <c r="AA31" i="4"/>
  <c r="AB31" i="4"/>
  <c r="AC31" i="4"/>
  <c r="AD31" i="4"/>
  <c r="Z32" i="4"/>
  <c r="AA32" i="4"/>
  <c r="AB32" i="4"/>
  <c r="AC32" i="4"/>
  <c r="AD32" i="4"/>
  <c r="Z33" i="4"/>
  <c r="AA33" i="4"/>
  <c r="AB33" i="4"/>
  <c r="AC33" i="4"/>
  <c r="AD33" i="4"/>
  <c r="Z34" i="4"/>
  <c r="AA34" i="4"/>
  <c r="AB34" i="4"/>
  <c r="AC34" i="4"/>
  <c r="AD34" i="4"/>
  <c r="Z36" i="4"/>
  <c r="AA36" i="4"/>
  <c r="AB36" i="4"/>
  <c r="AC36" i="4"/>
  <c r="AD36" i="4"/>
  <c r="Z37" i="4"/>
  <c r="AA37" i="4"/>
  <c r="AB37" i="4"/>
  <c r="AC37" i="4"/>
  <c r="AD37" i="4"/>
  <c r="Z38" i="4"/>
  <c r="AA38" i="4"/>
  <c r="AB38" i="4"/>
  <c r="AC38" i="4"/>
  <c r="AD38" i="4"/>
  <c r="Z39" i="4"/>
  <c r="AA39" i="4"/>
  <c r="AB39" i="4"/>
  <c r="AC39" i="4"/>
  <c r="AD39" i="4"/>
  <c r="Z40" i="4"/>
  <c r="AA40" i="4"/>
  <c r="AB40" i="4"/>
  <c r="AC40" i="4"/>
  <c r="AD40" i="4"/>
  <c r="Z41" i="4"/>
  <c r="AA41" i="4"/>
  <c r="AB41" i="4"/>
  <c r="AC41" i="4"/>
  <c r="AD41" i="4"/>
  <c r="Z42" i="4"/>
  <c r="AA42" i="4"/>
  <c r="AB42" i="4"/>
  <c r="AC42" i="4"/>
  <c r="AD42" i="4"/>
  <c r="Z43" i="4"/>
  <c r="AA43" i="4"/>
  <c r="AB43" i="4"/>
  <c r="AC43" i="4"/>
  <c r="AD43" i="4"/>
  <c r="Q26" i="4"/>
  <c r="V26" i="4"/>
  <c r="W26" i="4"/>
  <c r="X26" i="4"/>
  <c r="Y26" i="4"/>
  <c r="AE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E27" i="4"/>
  <c r="F27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E23" i="4"/>
  <c r="U24" i="4"/>
  <c r="V24" i="4"/>
  <c r="W24" i="4"/>
  <c r="X24" i="4"/>
  <c r="Y24" i="4"/>
  <c r="AE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E25" i="4"/>
  <c r="F25" i="4"/>
  <c r="F23" i="4"/>
  <c r="W4" i="4"/>
  <c r="X4" i="4"/>
  <c r="Y4" i="4"/>
  <c r="AE4" i="4"/>
  <c r="V5" i="4"/>
  <c r="W5" i="4"/>
  <c r="AE5" i="4"/>
  <c r="V6" i="4"/>
  <c r="X6" i="4"/>
  <c r="V7" i="4"/>
  <c r="W7" i="4"/>
  <c r="X7" i="4"/>
  <c r="Y7" i="4"/>
  <c r="AE7" i="4"/>
  <c r="W8" i="4"/>
  <c r="X8" i="4"/>
  <c r="Y8" i="4"/>
  <c r="AE8" i="4"/>
  <c r="W9" i="4"/>
  <c r="X9" i="4"/>
  <c r="Y9" i="4"/>
  <c r="AE9" i="4"/>
  <c r="V11" i="4"/>
  <c r="W11" i="4"/>
  <c r="X11" i="4"/>
  <c r="Y11" i="4"/>
  <c r="AE11" i="4"/>
  <c r="V12" i="4"/>
  <c r="W12" i="4"/>
  <c r="X12" i="4"/>
  <c r="Y12" i="4"/>
  <c r="AE12" i="4"/>
  <c r="V14" i="4"/>
  <c r="W14" i="4"/>
  <c r="X14" i="4"/>
  <c r="Y14" i="4"/>
  <c r="AE14" i="4"/>
  <c r="V15" i="4"/>
  <c r="W15" i="4"/>
  <c r="X15" i="4"/>
  <c r="Y15" i="4"/>
  <c r="AE15" i="4"/>
  <c r="V16" i="4"/>
  <c r="W16" i="4"/>
  <c r="X16" i="4"/>
  <c r="Y16" i="4"/>
  <c r="AE16" i="4"/>
  <c r="V18" i="4"/>
  <c r="W18" i="4"/>
  <c r="X18" i="4"/>
  <c r="Y18" i="4"/>
  <c r="AE18" i="4"/>
  <c r="V19" i="4"/>
  <c r="W19" i="4"/>
  <c r="X19" i="4"/>
  <c r="Y19" i="4"/>
  <c r="AE19" i="4"/>
  <c r="V20" i="4"/>
  <c r="W20" i="4"/>
  <c r="X20" i="4"/>
  <c r="Y20" i="4"/>
  <c r="AE20" i="4"/>
  <c r="V21" i="4"/>
  <c r="W21" i="4"/>
  <c r="X21" i="4"/>
  <c r="Y21" i="4"/>
  <c r="AE21" i="4"/>
  <c r="V22" i="4"/>
  <c r="W22" i="4"/>
  <c r="X22" i="4"/>
  <c r="Y22" i="4"/>
  <c r="AE22" i="4"/>
  <c r="V28" i="4"/>
  <c r="W28" i="4"/>
  <c r="X28" i="4"/>
  <c r="Y28" i="4"/>
  <c r="AE28" i="4"/>
  <c r="V29" i="4"/>
  <c r="W29" i="4"/>
  <c r="X29" i="4"/>
  <c r="Y29" i="4"/>
  <c r="AE29" i="4"/>
  <c r="V30" i="4"/>
  <c r="W30" i="4"/>
  <c r="X30" i="4"/>
  <c r="Y30" i="4"/>
  <c r="AE30" i="4"/>
  <c r="V31" i="4"/>
  <c r="W31" i="4"/>
  <c r="X31" i="4"/>
  <c r="Y31" i="4"/>
  <c r="AE31" i="4"/>
  <c r="V32" i="4"/>
  <c r="W32" i="4"/>
  <c r="X32" i="4"/>
  <c r="Y32" i="4"/>
  <c r="AE32" i="4"/>
  <c r="V33" i="4"/>
  <c r="W33" i="4"/>
  <c r="X33" i="4"/>
  <c r="Y33" i="4"/>
  <c r="AE33" i="4"/>
  <c r="V34" i="4"/>
  <c r="W34" i="4"/>
  <c r="X34" i="4"/>
  <c r="Y34" i="4"/>
  <c r="AE34" i="4"/>
  <c r="V36" i="4"/>
  <c r="W36" i="4"/>
  <c r="X36" i="4"/>
  <c r="Y36" i="4"/>
  <c r="AE36" i="4"/>
  <c r="V37" i="4"/>
  <c r="W37" i="4"/>
  <c r="X37" i="4"/>
  <c r="Y37" i="4"/>
  <c r="AE37" i="4"/>
  <c r="V38" i="4"/>
  <c r="W38" i="4"/>
  <c r="X38" i="4"/>
  <c r="Y38" i="4"/>
  <c r="AE38" i="4"/>
  <c r="V39" i="4"/>
  <c r="W39" i="4"/>
  <c r="X39" i="4"/>
  <c r="Y39" i="4"/>
  <c r="AE39" i="4"/>
  <c r="V40" i="4"/>
  <c r="W40" i="4"/>
  <c r="X40" i="4"/>
  <c r="Y40" i="4"/>
  <c r="AE40" i="4"/>
  <c r="V41" i="4"/>
  <c r="W41" i="4"/>
  <c r="X41" i="4"/>
  <c r="Y41" i="4"/>
  <c r="AE41" i="4"/>
  <c r="V42" i="4"/>
  <c r="W42" i="4"/>
  <c r="X42" i="4"/>
  <c r="Y42" i="4"/>
  <c r="AE42" i="4"/>
  <c r="V43" i="4"/>
  <c r="W43" i="4"/>
  <c r="X43" i="4"/>
  <c r="Y43" i="4"/>
  <c r="AE43" i="4"/>
  <c r="V44" i="4"/>
  <c r="W44" i="4"/>
  <c r="X44" i="4"/>
  <c r="Y44" i="4"/>
  <c r="Z44" i="4"/>
  <c r="AA44" i="4"/>
  <c r="AB44" i="4"/>
  <c r="AC44" i="4"/>
  <c r="AD44" i="4"/>
  <c r="AE44" i="4"/>
  <c r="V4" i="2"/>
  <c r="W4" i="2"/>
  <c r="X4" i="2"/>
  <c r="Y4" i="2"/>
  <c r="Z4" i="2"/>
  <c r="AA4" i="2"/>
  <c r="AB4" i="2"/>
  <c r="AC4" i="2"/>
  <c r="AD4" i="2"/>
  <c r="AE4" i="2"/>
  <c r="V5" i="2"/>
  <c r="W5" i="2"/>
  <c r="X5" i="2"/>
  <c r="Y5" i="2"/>
  <c r="Z5" i="2"/>
  <c r="AA5" i="2"/>
  <c r="AB5" i="2"/>
  <c r="AC5" i="2"/>
  <c r="AD5" i="2"/>
  <c r="AE5" i="2"/>
  <c r="V6" i="2"/>
  <c r="W6" i="2"/>
  <c r="X6" i="2"/>
  <c r="Y6" i="2"/>
  <c r="Z6" i="2"/>
  <c r="AA6" i="2"/>
  <c r="AB6" i="2"/>
  <c r="AC6" i="2"/>
  <c r="AD6" i="2"/>
  <c r="AE6" i="2"/>
  <c r="V7" i="2"/>
  <c r="W7" i="2"/>
  <c r="X7" i="2"/>
  <c r="Y7" i="2"/>
  <c r="Z7" i="2"/>
  <c r="AA7" i="2"/>
  <c r="AB7" i="2"/>
  <c r="AC7" i="2"/>
  <c r="AD7" i="2"/>
  <c r="AE7" i="2"/>
  <c r="V8" i="2"/>
  <c r="W8" i="2"/>
  <c r="X8" i="2"/>
  <c r="Y8" i="2"/>
  <c r="Z8" i="2"/>
  <c r="AA8" i="2"/>
  <c r="AB8" i="2"/>
  <c r="AC8" i="2"/>
  <c r="AD8" i="2"/>
  <c r="AE8" i="2"/>
  <c r="V9" i="2"/>
  <c r="W9" i="2"/>
  <c r="X9" i="2"/>
  <c r="Y9" i="2"/>
  <c r="Z9" i="2"/>
  <c r="AA9" i="2"/>
  <c r="AB9" i="2"/>
  <c r="AC9" i="2"/>
  <c r="AD9" i="2"/>
  <c r="AE9" i="2"/>
  <c r="V11" i="2"/>
  <c r="W11" i="2"/>
  <c r="X11" i="2"/>
  <c r="Y11" i="2"/>
  <c r="Z11" i="2"/>
  <c r="AA11" i="2"/>
  <c r="AB11" i="2"/>
  <c r="AC11" i="2"/>
  <c r="AD11" i="2"/>
  <c r="AE11" i="2"/>
  <c r="V12" i="2"/>
  <c r="W12" i="2"/>
  <c r="X12" i="2"/>
  <c r="Y12" i="2"/>
  <c r="Z12" i="2"/>
  <c r="AA12" i="2"/>
  <c r="AB12" i="2"/>
  <c r="AC12" i="2"/>
  <c r="AD12" i="2"/>
  <c r="AE12" i="2"/>
  <c r="V14" i="2"/>
  <c r="W14" i="2"/>
  <c r="X14" i="2"/>
  <c r="Y14" i="2"/>
  <c r="Z14" i="2"/>
  <c r="AA14" i="2"/>
  <c r="AB14" i="2"/>
  <c r="AC14" i="2"/>
  <c r="AD14" i="2"/>
  <c r="AE14" i="2"/>
  <c r="V15" i="2"/>
  <c r="W15" i="2"/>
  <c r="X15" i="2"/>
  <c r="Y15" i="2"/>
  <c r="Z15" i="2"/>
  <c r="AA15" i="2"/>
  <c r="AB15" i="2"/>
  <c r="AC15" i="2"/>
  <c r="AD15" i="2"/>
  <c r="AE15" i="2"/>
  <c r="V16" i="2"/>
  <c r="W16" i="2"/>
  <c r="X16" i="2"/>
  <c r="Y16" i="2"/>
  <c r="Z16" i="2"/>
  <c r="AA16" i="2"/>
  <c r="AB16" i="2"/>
  <c r="AC16" i="2"/>
  <c r="AD16" i="2"/>
  <c r="AE16" i="2"/>
  <c r="V18" i="2"/>
  <c r="W18" i="2"/>
  <c r="X18" i="2"/>
  <c r="Y18" i="2"/>
  <c r="Z18" i="2"/>
  <c r="AA18" i="2"/>
  <c r="AB18" i="2"/>
  <c r="AC18" i="2"/>
  <c r="AD18" i="2"/>
  <c r="AE18" i="2"/>
  <c r="V19" i="2"/>
  <c r="W19" i="2"/>
  <c r="X19" i="2"/>
  <c r="Y19" i="2"/>
  <c r="Z19" i="2"/>
  <c r="AA19" i="2"/>
  <c r="AB19" i="2"/>
  <c r="AC19" i="2"/>
  <c r="AD19" i="2"/>
  <c r="AE19" i="2"/>
  <c r="V20" i="2"/>
  <c r="W20" i="2"/>
  <c r="X20" i="2"/>
  <c r="Y20" i="2"/>
  <c r="Z20" i="2"/>
  <c r="AA20" i="2"/>
  <c r="AB20" i="2"/>
  <c r="AC20" i="2"/>
  <c r="AD20" i="2"/>
  <c r="AE20" i="2"/>
  <c r="V21" i="2"/>
  <c r="W21" i="2"/>
  <c r="X21" i="2"/>
  <c r="Y21" i="2"/>
  <c r="Z21" i="2"/>
  <c r="AA21" i="2"/>
  <c r="AB21" i="2"/>
  <c r="AC21" i="2"/>
  <c r="AD21" i="2"/>
  <c r="AE21" i="2"/>
  <c r="V22" i="2"/>
  <c r="W22" i="2"/>
  <c r="X22" i="2"/>
  <c r="Y22" i="2"/>
  <c r="Z22" i="2"/>
  <c r="AA22" i="2"/>
  <c r="AB22" i="2"/>
  <c r="AC22" i="2"/>
  <c r="AD22" i="2"/>
  <c r="AE22" i="2"/>
  <c r="V23" i="2"/>
  <c r="W23" i="2"/>
  <c r="X23" i="2"/>
  <c r="Y23" i="2"/>
  <c r="Z23" i="2"/>
  <c r="AA23" i="2"/>
  <c r="AB23" i="2"/>
  <c r="AC23" i="2"/>
  <c r="AD23" i="2"/>
  <c r="AE23" i="2"/>
  <c r="V24" i="2"/>
  <c r="W24" i="2"/>
  <c r="X24" i="2"/>
  <c r="Y24" i="2"/>
  <c r="Z24" i="2"/>
  <c r="AA24" i="2"/>
  <c r="AB24" i="2"/>
  <c r="AC24" i="2"/>
  <c r="AD24" i="2"/>
  <c r="AE24" i="2"/>
  <c r="V25" i="2"/>
  <c r="W25" i="2"/>
  <c r="X25" i="2"/>
  <c r="Y25" i="2"/>
  <c r="Z25" i="2"/>
  <c r="AA25" i="2"/>
  <c r="AB25" i="2"/>
  <c r="AC25" i="2"/>
  <c r="AD25" i="2"/>
  <c r="AE25" i="2"/>
  <c r="V26" i="2"/>
  <c r="W26" i="2"/>
  <c r="X26" i="2"/>
  <c r="Y26" i="2"/>
  <c r="Z26" i="2"/>
  <c r="AA26" i="2"/>
  <c r="AB26" i="2"/>
  <c r="AC26" i="2"/>
  <c r="AD26" i="2"/>
  <c r="AE26" i="2"/>
  <c r="V27" i="2"/>
  <c r="W27" i="2"/>
  <c r="X27" i="2"/>
  <c r="Y27" i="2"/>
  <c r="Z27" i="2"/>
  <c r="AA27" i="2"/>
  <c r="AB27" i="2"/>
  <c r="AC27" i="2"/>
  <c r="AD27" i="2"/>
  <c r="AE27" i="2"/>
  <c r="V28" i="2"/>
  <c r="W28" i="2"/>
  <c r="X28" i="2"/>
  <c r="Y28" i="2"/>
  <c r="Z28" i="2"/>
  <c r="AA28" i="2"/>
  <c r="AB28" i="2"/>
  <c r="AC28" i="2"/>
  <c r="AD28" i="2"/>
  <c r="AE28" i="2"/>
  <c r="V29" i="2"/>
  <c r="W29" i="2"/>
  <c r="X29" i="2"/>
  <c r="Y29" i="2"/>
  <c r="Z29" i="2"/>
  <c r="AA29" i="2"/>
  <c r="AB29" i="2"/>
  <c r="AC29" i="2"/>
  <c r="AD29" i="2"/>
  <c r="AE29" i="2"/>
  <c r="V30" i="2"/>
  <c r="W30" i="2"/>
  <c r="X30" i="2"/>
  <c r="Y30" i="2"/>
  <c r="Z30" i="2"/>
  <c r="AA30" i="2"/>
  <c r="AB30" i="2"/>
  <c r="AC30" i="2"/>
  <c r="AD30" i="2"/>
  <c r="AE30" i="2"/>
  <c r="V31" i="2"/>
  <c r="W31" i="2"/>
  <c r="X31" i="2"/>
  <c r="Y31" i="2"/>
  <c r="Z31" i="2"/>
  <c r="AA31" i="2"/>
  <c r="AB31" i="2"/>
  <c r="AC31" i="2"/>
  <c r="AD31" i="2"/>
  <c r="AE31" i="2"/>
  <c r="V32" i="2"/>
  <c r="W32" i="2"/>
  <c r="X32" i="2"/>
  <c r="Y32" i="2"/>
  <c r="Z32" i="2"/>
  <c r="AA32" i="2"/>
  <c r="AB32" i="2"/>
  <c r="AC32" i="2"/>
  <c r="AD32" i="2"/>
  <c r="AE32" i="2"/>
  <c r="V33" i="2"/>
  <c r="W33" i="2"/>
  <c r="X33" i="2"/>
  <c r="Y33" i="2"/>
  <c r="Z33" i="2"/>
  <c r="AA33" i="2"/>
  <c r="AB33" i="2"/>
  <c r="AC33" i="2"/>
  <c r="AD33" i="2"/>
  <c r="AE33" i="2"/>
  <c r="V34" i="2"/>
  <c r="W34" i="2"/>
  <c r="X34" i="2"/>
  <c r="Y34" i="2"/>
  <c r="Z34" i="2"/>
  <c r="AA34" i="2"/>
  <c r="AB34" i="2"/>
  <c r="AC34" i="2"/>
  <c r="AD34" i="2"/>
  <c r="AE34" i="2"/>
  <c r="V36" i="2"/>
  <c r="W36" i="2"/>
  <c r="X36" i="2"/>
  <c r="Y36" i="2"/>
  <c r="Z36" i="2"/>
  <c r="AA36" i="2"/>
  <c r="AB36" i="2"/>
  <c r="AC36" i="2"/>
  <c r="AD36" i="2"/>
  <c r="AE36" i="2"/>
  <c r="V37" i="2"/>
  <c r="W37" i="2"/>
  <c r="X37" i="2"/>
  <c r="Y37" i="2"/>
  <c r="Z37" i="2"/>
  <c r="AA37" i="2"/>
  <c r="AB37" i="2"/>
  <c r="AC37" i="2"/>
  <c r="AD37" i="2"/>
  <c r="AE37" i="2"/>
  <c r="V38" i="2"/>
  <c r="W38" i="2"/>
  <c r="X38" i="2"/>
  <c r="Y38" i="2"/>
  <c r="Z38" i="2"/>
  <c r="AA38" i="2"/>
  <c r="AB38" i="2"/>
  <c r="AC38" i="2"/>
  <c r="AD38" i="2"/>
  <c r="AE38" i="2"/>
  <c r="V39" i="2"/>
  <c r="W39" i="2"/>
  <c r="X39" i="2"/>
  <c r="Y39" i="2"/>
  <c r="Z39" i="2"/>
  <c r="AA39" i="2"/>
  <c r="AB39" i="2"/>
  <c r="AC39" i="2"/>
  <c r="AD39" i="2"/>
  <c r="AE39" i="2"/>
  <c r="V40" i="2"/>
  <c r="W40" i="2"/>
  <c r="X40" i="2"/>
  <c r="Y40" i="2"/>
  <c r="Z40" i="2"/>
  <c r="AA40" i="2"/>
  <c r="AB40" i="2"/>
  <c r="AC40" i="2"/>
  <c r="AD40" i="2"/>
  <c r="AE40" i="2"/>
  <c r="V41" i="2"/>
  <c r="W41" i="2"/>
  <c r="X41" i="2"/>
  <c r="Y41" i="2"/>
  <c r="Z41" i="2"/>
  <c r="AA41" i="2"/>
  <c r="AB41" i="2"/>
  <c r="AC41" i="2"/>
  <c r="AD41" i="2"/>
  <c r="AE41" i="2"/>
  <c r="V42" i="2"/>
  <c r="W42" i="2"/>
  <c r="X42" i="2"/>
  <c r="Y42" i="2"/>
  <c r="Z42" i="2"/>
  <c r="AA42" i="2"/>
  <c r="AB42" i="2"/>
  <c r="AC42" i="2"/>
  <c r="AD42" i="2"/>
  <c r="AE42" i="2"/>
  <c r="V43" i="2"/>
  <c r="W43" i="2"/>
  <c r="X43" i="2"/>
  <c r="Y43" i="2"/>
  <c r="Z43" i="2"/>
  <c r="AA43" i="2"/>
  <c r="AB43" i="2"/>
  <c r="AC43" i="2"/>
  <c r="AD43" i="2"/>
  <c r="AE43" i="2"/>
  <c r="V44" i="2"/>
  <c r="W44" i="2"/>
  <c r="X44" i="2"/>
  <c r="Y44" i="2"/>
  <c r="Z44" i="2"/>
  <c r="AA44" i="2"/>
  <c r="AB44" i="2"/>
  <c r="AC44" i="2"/>
  <c r="AD44" i="2"/>
  <c r="AE44" i="2"/>
  <c r="U44" i="2"/>
  <c r="T44" i="2"/>
  <c r="T44" i="4" s="1"/>
  <c r="S44" i="2"/>
  <c r="R44" i="2"/>
  <c r="Q44" i="2"/>
  <c r="P44" i="2"/>
  <c r="O44" i="2"/>
  <c r="N44" i="2"/>
  <c r="M44" i="2"/>
  <c r="L44" i="2"/>
  <c r="L44" i="4" s="1"/>
  <c r="K44" i="2"/>
  <c r="J44" i="2"/>
  <c r="I44" i="2"/>
  <c r="I44" i="4" s="1"/>
  <c r="H44" i="2"/>
  <c r="H44" i="4" s="1"/>
  <c r="G44" i="2"/>
  <c r="G44" i="4" s="1"/>
  <c r="F44" i="2"/>
  <c r="U16" i="2"/>
  <c r="T16" i="2"/>
  <c r="T16" i="4" s="1"/>
  <c r="S16" i="2"/>
  <c r="R16" i="2"/>
  <c r="Q16" i="2"/>
  <c r="P16" i="2"/>
  <c r="P16" i="4" s="1"/>
  <c r="O16" i="2"/>
  <c r="N16" i="2"/>
  <c r="N16" i="4" s="1"/>
  <c r="M16" i="2"/>
  <c r="M16" i="4" s="1"/>
  <c r="L16" i="2"/>
  <c r="L16" i="4" s="1"/>
  <c r="K16" i="2"/>
  <c r="J16" i="2"/>
  <c r="J16" i="4" s="1"/>
  <c r="I16" i="2"/>
  <c r="I16" i="4" s="1"/>
  <c r="H16" i="2"/>
  <c r="H16" i="4" s="1"/>
  <c r="G16" i="2"/>
  <c r="F16" i="2"/>
  <c r="F16" i="4" s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8" i="1"/>
  <c r="U22" i="2"/>
  <c r="U22" i="4" s="1"/>
  <c r="T22" i="2"/>
  <c r="T22" i="4" s="1"/>
  <c r="S22" i="2"/>
  <c r="R22" i="2"/>
  <c r="Q22" i="2"/>
  <c r="P22" i="2"/>
  <c r="O22" i="2"/>
  <c r="N22" i="2"/>
  <c r="M22" i="2"/>
  <c r="L22" i="2"/>
  <c r="K22" i="2"/>
  <c r="K22" i="4" s="1"/>
  <c r="J22" i="2"/>
  <c r="J22" i="4" s="1"/>
  <c r="I22" i="2"/>
  <c r="I22" i="4" s="1"/>
  <c r="H22" i="2"/>
  <c r="H22" i="4" s="1"/>
  <c r="G22" i="2"/>
  <c r="G22" i="4" s="1"/>
  <c r="F22" i="2"/>
  <c r="F22" i="4" s="1"/>
  <c r="R5" i="4"/>
  <c r="S5" i="4"/>
  <c r="M6" i="4"/>
  <c r="R6" i="4"/>
  <c r="S6" i="4"/>
  <c r="M7" i="4"/>
  <c r="R7" i="4"/>
  <c r="S7" i="4"/>
  <c r="M8" i="4"/>
  <c r="R8" i="4"/>
  <c r="S8" i="4"/>
  <c r="M9" i="4"/>
  <c r="R9" i="4"/>
  <c r="S9" i="4"/>
  <c r="M11" i="4"/>
  <c r="R11" i="4"/>
  <c r="S11" i="4"/>
  <c r="M12" i="4"/>
  <c r="R12" i="4"/>
  <c r="S12" i="4"/>
  <c r="M14" i="4"/>
  <c r="R14" i="4"/>
  <c r="S14" i="4"/>
  <c r="M15" i="4"/>
  <c r="N15" i="4"/>
  <c r="R15" i="4"/>
  <c r="S15" i="4"/>
  <c r="G16" i="4"/>
  <c r="K16" i="4"/>
  <c r="O16" i="4"/>
  <c r="Q16" i="4"/>
  <c r="R16" i="4"/>
  <c r="S16" i="4"/>
  <c r="U16" i="4"/>
  <c r="F18" i="4"/>
  <c r="G18" i="4"/>
  <c r="R18" i="4"/>
  <c r="G19" i="4"/>
  <c r="H19" i="4"/>
  <c r="R19" i="4"/>
  <c r="F20" i="4"/>
  <c r="G20" i="4"/>
  <c r="H20" i="4"/>
  <c r="I20" i="4"/>
  <c r="R20" i="4"/>
  <c r="S20" i="4"/>
  <c r="F21" i="4"/>
  <c r="G21" i="4"/>
  <c r="H21" i="4"/>
  <c r="I21" i="4"/>
  <c r="R21" i="4"/>
  <c r="S21" i="4"/>
  <c r="T21" i="4"/>
  <c r="L22" i="4"/>
  <c r="M22" i="4"/>
  <c r="N22" i="4"/>
  <c r="O22" i="4"/>
  <c r="P22" i="4"/>
  <c r="Q22" i="4"/>
  <c r="R22" i="4"/>
  <c r="S22" i="4"/>
  <c r="F28" i="4"/>
  <c r="J28" i="4"/>
  <c r="U28" i="4"/>
  <c r="F29" i="4"/>
  <c r="J29" i="4"/>
  <c r="U29" i="4"/>
  <c r="F30" i="4"/>
  <c r="J30" i="4"/>
  <c r="N30" i="4"/>
  <c r="U30" i="4"/>
  <c r="F31" i="4"/>
  <c r="J31" i="4"/>
  <c r="U31" i="4"/>
  <c r="F32" i="4"/>
  <c r="J32" i="4"/>
  <c r="U32" i="4"/>
  <c r="F33" i="4"/>
  <c r="J33" i="4"/>
  <c r="U33" i="4"/>
  <c r="F34" i="4"/>
  <c r="J34" i="4"/>
  <c r="U34" i="4"/>
  <c r="F36" i="4"/>
  <c r="J36" i="4"/>
  <c r="U36" i="4"/>
  <c r="F37" i="4"/>
  <c r="J37" i="4"/>
  <c r="U37" i="4"/>
  <c r="F38" i="4"/>
  <c r="J38" i="4"/>
  <c r="U38" i="4"/>
  <c r="F39" i="4"/>
  <c r="J39" i="4"/>
  <c r="U39" i="4"/>
  <c r="F40" i="4"/>
  <c r="J40" i="4"/>
  <c r="U40" i="4"/>
  <c r="F41" i="4"/>
  <c r="J41" i="4"/>
  <c r="N41" i="4"/>
  <c r="U41" i="4"/>
  <c r="F42" i="4"/>
  <c r="J42" i="4"/>
  <c r="N42" i="4"/>
  <c r="U42" i="4"/>
  <c r="F43" i="4"/>
  <c r="J43" i="4"/>
  <c r="N43" i="4"/>
  <c r="U43" i="4"/>
  <c r="F44" i="4"/>
  <c r="J44" i="4"/>
  <c r="K44" i="4"/>
  <c r="M44" i="4"/>
  <c r="N44" i="4"/>
  <c r="O44" i="4"/>
  <c r="P44" i="4"/>
  <c r="Q44" i="4"/>
  <c r="R44" i="4"/>
  <c r="S44" i="4"/>
  <c r="U44" i="4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F25" i="1"/>
  <c r="U24" i="1"/>
  <c r="U26" i="4" s="1"/>
  <c r="T24" i="1"/>
  <c r="T24" i="4" s="1"/>
  <c r="S24" i="1"/>
  <c r="S24" i="4" s="1"/>
  <c r="R24" i="1"/>
  <c r="R24" i="4" s="1"/>
  <c r="Q24" i="1"/>
  <c r="Q24" i="4" s="1"/>
  <c r="P24" i="1"/>
  <c r="P24" i="4" s="1"/>
  <c r="O24" i="1"/>
  <c r="O24" i="4" s="1"/>
  <c r="N24" i="1"/>
  <c r="N24" i="4" s="1"/>
  <c r="M24" i="1"/>
  <c r="M24" i="4" s="1"/>
  <c r="L24" i="1"/>
  <c r="L24" i="4" s="1"/>
  <c r="K24" i="1"/>
  <c r="K24" i="4" s="1"/>
  <c r="J24" i="1"/>
  <c r="J26" i="4" s="1"/>
  <c r="I24" i="1"/>
  <c r="I26" i="4" s="1"/>
  <c r="H24" i="1"/>
  <c r="H26" i="4" s="1"/>
  <c r="G24" i="1"/>
  <c r="G24" i="4" s="1"/>
  <c r="F24" i="1"/>
  <c r="F24" i="4" s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F27" i="1"/>
  <c r="U30" i="2"/>
  <c r="T30" i="2"/>
  <c r="T30" i="4" s="1"/>
  <c r="S30" i="2"/>
  <c r="S30" i="4" s="1"/>
  <c r="R30" i="2"/>
  <c r="R30" i="4" s="1"/>
  <c r="Q30" i="2"/>
  <c r="Q30" i="4" s="1"/>
  <c r="P30" i="2"/>
  <c r="P30" i="4" s="1"/>
  <c r="O30" i="2"/>
  <c r="O30" i="4" s="1"/>
  <c r="N30" i="2"/>
  <c r="M30" i="2"/>
  <c r="M30" i="4" s="1"/>
  <c r="L30" i="2"/>
  <c r="L30" i="4" s="1"/>
  <c r="K30" i="2"/>
  <c r="K30" i="4" s="1"/>
  <c r="J30" i="2"/>
  <c r="I30" i="2"/>
  <c r="I30" i="4" s="1"/>
  <c r="H30" i="2"/>
  <c r="H30" i="4" s="1"/>
  <c r="G30" i="2"/>
  <c r="G30" i="4" s="1"/>
  <c r="F30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U21" i="2"/>
  <c r="U21" i="4" s="1"/>
  <c r="T21" i="2"/>
  <c r="S21" i="2"/>
  <c r="R21" i="2"/>
  <c r="Q21" i="2"/>
  <c r="Q21" i="4" s="1"/>
  <c r="P21" i="2"/>
  <c r="P21" i="4" s="1"/>
  <c r="O21" i="2"/>
  <c r="O21" i="4" s="1"/>
  <c r="N21" i="2"/>
  <c r="N21" i="4" s="1"/>
  <c r="M21" i="2"/>
  <c r="M21" i="4" s="1"/>
  <c r="L21" i="2"/>
  <c r="L21" i="4" s="1"/>
  <c r="K21" i="2"/>
  <c r="K21" i="4" s="1"/>
  <c r="J21" i="2"/>
  <c r="J21" i="4" s="1"/>
  <c r="I21" i="2"/>
  <c r="H21" i="2"/>
  <c r="G21" i="2"/>
  <c r="F21" i="2"/>
  <c r="U20" i="2"/>
  <c r="U20" i="4" s="1"/>
  <c r="T20" i="2"/>
  <c r="T20" i="4" s="1"/>
  <c r="S20" i="2"/>
  <c r="R20" i="2"/>
  <c r="Q20" i="2"/>
  <c r="Q20" i="4" s="1"/>
  <c r="P20" i="2"/>
  <c r="P20" i="4" s="1"/>
  <c r="O20" i="2"/>
  <c r="O20" i="4" s="1"/>
  <c r="N20" i="2"/>
  <c r="N20" i="4" s="1"/>
  <c r="M20" i="2"/>
  <c r="M20" i="4" s="1"/>
  <c r="L20" i="2"/>
  <c r="L20" i="4" s="1"/>
  <c r="K20" i="2"/>
  <c r="K20" i="4" s="1"/>
  <c r="J20" i="2"/>
  <c r="J20" i="4" s="1"/>
  <c r="I20" i="2"/>
  <c r="H20" i="2"/>
  <c r="G20" i="2"/>
  <c r="F20" i="2"/>
  <c r="U43" i="2"/>
  <c r="T43" i="2"/>
  <c r="T43" i="4" s="1"/>
  <c r="S43" i="2"/>
  <c r="S43" i="4" s="1"/>
  <c r="R43" i="2"/>
  <c r="R43" i="4" s="1"/>
  <c r="Q43" i="2"/>
  <c r="Q43" i="4" s="1"/>
  <c r="P43" i="2"/>
  <c r="P43" i="4" s="1"/>
  <c r="O43" i="2"/>
  <c r="O43" i="4" s="1"/>
  <c r="N43" i="2"/>
  <c r="M43" i="2"/>
  <c r="M43" i="4" s="1"/>
  <c r="L43" i="2"/>
  <c r="L43" i="4" s="1"/>
  <c r="K43" i="2"/>
  <c r="K43" i="4" s="1"/>
  <c r="J43" i="2"/>
  <c r="I43" i="2"/>
  <c r="I43" i="4" s="1"/>
  <c r="H43" i="2"/>
  <c r="H43" i="4" s="1"/>
  <c r="G43" i="2"/>
  <c r="G43" i="4" s="1"/>
  <c r="F43" i="2"/>
  <c r="U42" i="2"/>
  <c r="T42" i="2"/>
  <c r="T42" i="4" s="1"/>
  <c r="S42" i="2"/>
  <c r="S42" i="4" s="1"/>
  <c r="R42" i="2"/>
  <c r="R42" i="4" s="1"/>
  <c r="Q42" i="2"/>
  <c r="Q42" i="4" s="1"/>
  <c r="P42" i="2"/>
  <c r="P42" i="4" s="1"/>
  <c r="O42" i="2"/>
  <c r="O42" i="4" s="1"/>
  <c r="N42" i="2"/>
  <c r="M42" i="2"/>
  <c r="M42" i="4" s="1"/>
  <c r="L42" i="2"/>
  <c r="L42" i="4" s="1"/>
  <c r="K42" i="2"/>
  <c r="K42" i="4" s="1"/>
  <c r="J42" i="2"/>
  <c r="I42" i="2"/>
  <c r="I42" i="4" s="1"/>
  <c r="H42" i="2"/>
  <c r="H42" i="4" s="1"/>
  <c r="G42" i="2"/>
  <c r="G42" i="4" s="1"/>
  <c r="F42" i="2"/>
  <c r="U41" i="2"/>
  <c r="T41" i="2"/>
  <c r="T41" i="4" s="1"/>
  <c r="S41" i="2"/>
  <c r="S41" i="4" s="1"/>
  <c r="R41" i="2"/>
  <c r="R41" i="4" s="1"/>
  <c r="Q41" i="2"/>
  <c r="Q41" i="4" s="1"/>
  <c r="P41" i="2"/>
  <c r="P41" i="4" s="1"/>
  <c r="O41" i="2"/>
  <c r="O41" i="4" s="1"/>
  <c r="N41" i="2"/>
  <c r="M41" i="2"/>
  <c r="M41" i="4" s="1"/>
  <c r="L41" i="2"/>
  <c r="L41" i="4" s="1"/>
  <c r="K41" i="2"/>
  <c r="K41" i="4" s="1"/>
  <c r="J41" i="2"/>
  <c r="I41" i="2"/>
  <c r="I41" i="4" s="1"/>
  <c r="H41" i="2"/>
  <c r="H41" i="4" s="1"/>
  <c r="G41" i="2"/>
  <c r="G41" i="4" s="1"/>
  <c r="F41" i="2"/>
  <c r="U40" i="2"/>
  <c r="T40" i="2"/>
  <c r="T40" i="4" s="1"/>
  <c r="S40" i="2"/>
  <c r="S40" i="4" s="1"/>
  <c r="R40" i="2"/>
  <c r="R40" i="4" s="1"/>
  <c r="Q40" i="2"/>
  <c r="Q40" i="4" s="1"/>
  <c r="P40" i="2"/>
  <c r="P40" i="4" s="1"/>
  <c r="O40" i="2"/>
  <c r="O40" i="4" s="1"/>
  <c r="N40" i="2"/>
  <c r="N40" i="4" s="1"/>
  <c r="M40" i="2"/>
  <c r="M40" i="4" s="1"/>
  <c r="L40" i="2"/>
  <c r="L40" i="4" s="1"/>
  <c r="K40" i="2"/>
  <c r="K40" i="4" s="1"/>
  <c r="J40" i="2"/>
  <c r="I40" i="2"/>
  <c r="I40" i="4" s="1"/>
  <c r="H40" i="2"/>
  <c r="H40" i="4" s="1"/>
  <c r="G40" i="2"/>
  <c r="G40" i="4" s="1"/>
  <c r="F40" i="2"/>
  <c r="U39" i="2"/>
  <c r="T39" i="2"/>
  <c r="T39" i="4" s="1"/>
  <c r="S39" i="2"/>
  <c r="S39" i="4" s="1"/>
  <c r="R39" i="2"/>
  <c r="R39" i="4" s="1"/>
  <c r="Q39" i="2"/>
  <c r="Q39" i="4" s="1"/>
  <c r="P39" i="2"/>
  <c r="P39" i="4" s="1"/>
  <c r="O39" i="2"/>
  <c r="O39" i="4" s="1"/>
  <c r="N39" i="2"/>
  <c r="N39" i="4" s="1"/>
  <c r="M39" i="2"/>
  <c r="M39" i="4" s="1"/>
  <c r="L39" i="2"/>
  <c r="L39" i="4" s="1"/>
  <c r="K39" i="2"/>
  <c r="K39" i="4" s="1"/>
  <c r="J39" i="2"/>
  <c r="I39" i="2"/>
  <c r="I39" i="4" s="1"/>
  <c r="H39" i="2"/>
  <c r="H39" i="4" s="1"/>
  <c r="G39" i="2"/>
  <c r="G39" i="4" s="1"/>
  <c r="F39" i="2"/>
  <c r="U38" i="2"/>
  <c r="T38" i="2"/>
  <c r="T38" i="4" s="1"/>
  <c r="S38" i="2"/>
  <c r="S38" i="4" s="1"/>
  <c r="R38" i="2"/>
  <c r="R38" i="4" s="1"/>
  <c r="Q38" i="2"/>
  <c r="Q38" i="4" s="1"/>
  <c r="P38" i="2"/>
  <c r="P38" i="4" s="1"/>
  <c r="O38" i="2"/>
  <c r="O38" i="4" s="1"/>
  <c r="N38" i="2"/>
  <c r="N38" i="4" s="1"/>
  <c r="M38" i="2"/>
  <c r="M38" i="4" s="1"/>
  <c r="L38" i="2"/>
  <c r="L38" i="4" s="1"/>
  <c r="K38" i="2"/>
  <c r="K38" i="4" s="1"/>
  <c r="J38" i="2"/>
  <c r="I38" i="2"/>
  <c r="I38" i="4" s="1"/>
  <c r="H38" i="2"/>
  <c r="H38" i="4" s="1"/>
  <c r="G38" i="2"/>
  <c r="G38" i="4" s="1"/>
  <c r="F38" i="2"/>
  <c r="U37" i="2"/>
  <c r="T37" i="2"/>
  <c r="T37" i="4" s="1"/>
  <c r="S37" i="2"/>
  <c r="S37" i="4" s="1"/>
  <c r="R37" i="2"/>
  <c r="R37" i="4" s="1"/>
  <c r="Q37" i="2"/>
  <c r="Q37" i="4" s="1"/>
  <c r="P37" i="2"/>
  <c r="P37" i="4" s="1"/>
  <c r="O37" i="2"/>
  <c r="O37" i="4" s="1"/>
  <c r="N37" i="2"/>
  <c r="N37" i="4" s="1"/>
  <c r="M37" i="2"/>
  <c r="M37" i="4" s="1"/>
  <c r="L37" i="2"/>
  <c r="L37" i="4" s="1"/>
  <c r="K37" i="2"/>
  <c r="K37" i="4" s="1"/>
  <c r="J37" i="2"/>
  <c r="I37" i="2"/>
  <c r="I37" i="4" s="1"/>
  <c r="H37" i="2"/>
  <c r="H37" i="4" s="1"/>
  <c r="G37" i="2"/>
  <c r="G37" i="4" s="1"/>
  <c r="F37" i="2"/>
  <c r="U36" i="2"/>
  <c r="T36" i="2"/>
  <c r="T36" i="4" s="1"/>
  <c r="S36" i="2"/>
  <c r="S36" i="4" s="1"/>
  <c r="R36" i="2"/>
  <c r="R36" i="4" s="1"/>
  <c r="Q36" i="2"/>
  <c r="Q36" i="4" s="1"/>
  <c r="P36" i="2"/>
  <c r="P36" i="4" s="1"/>
  <c r="O36" i="2"/>
  <c r="O36" i="4" s="1"/>
  <c r="N36" i="2"/>
  <c r="N36" i="4" s="1"/>
  <c r="M36" i="2"/>
  <c r="M36" i="4" s="1"/>
  <c r="L36" i="2"/>
  <c r="L36" i="4" s="1"/>
  <c r="K36" i="2"/>
  <c r="K36" i="4" s="1"/>
  <c r="J36" i="2"/>
  <c r="I36" i="2"/>
  <c r="I36" i="4" s="1"/>
  <c r="H36" i="2"/>
  <c r="H36" i="4" s="1"/>
  <c r="G36" i="2"/>
  <c r="G36" i="4" s="1"/>
  <c r="F36" i="2"/>
  <c r="U34" i="2"/>
  <c r="T34" i="2"/>
  <c r="T34" i="4" s="1"/>
  <c r="S34" i="2"/>
  <c r="S34" i="4" s="1"/>
  <c r="R34" i="2"/>
  <c r="R34" i="4" s="1"/>
  <c r="Q34" i="2"/>
  <c r="Q34" i="4" s="1"/>
  <c r="P34" i="2"/>
  <c r="P34" i="4" s="1"/>
  <c r="O34" i="2"/>
  <c r="O34" i="4" s="1"/>
  <c r="N34" i="2"/>
  <c r="N34" i="4" s="1"/>
  <c r="M34" i="2"/>
  <c r="M34" i="4" s="1"/>
  <c r="L34" i="2"/>
  <c r="L34" i="4" s="1"/>
  <c r="K34" i="2"/>
  <c r="K34" i="4" s="1"/>
  <c r="J34" i="2"/>
  <c r="I34" i="2"/>
  <c r="I34" i="4" s="1"/>
  <c r="H34" i="2"/>
  <c r="H34" i="4" s="1"/>
  <c r="G34" i="2"/>
  <c r="G34" i="4" s="1"/>
  <c r="F34" i="2"/>
  <c r="U33" i="2"/>
  <c r="T33" i="2"/>
  <c r="T33" i="4" s="1"/>
  <c r="S33" i="2"/>
  <c r="S33" i="4" s="1"/>
  <c r="R33" i="2"/>
  <c r="R33" i="4" s="1"/>
  <c r="Q33" i="2"/>
  <c r="Q33" i="4" s="1"/>
  <c r="P33" i="2"/>
  <c r="P33" i="4" s="1"/>
  <c r="O33" i="2"/>
  <c r="O33" i="4" s="1"/>
  <c r="N33" i="2"/>
  <c r="N33" i="4" s="1"/>
  <c r="M33" i="2"/>
  <c r="M33" i="4" s="1"/>
  <c r="L33" i="2"/>
  <c r="L33" i="4" s="1"/>
  <c r="K33" i="2"/>
  <c r="K33" i="4" s="1"/>
  <c r="J33" i="2"/>
  <c r="I33" i="2"/>
  <c r="I33" i="4" s="1"/>
  <c r="H33" i="2"/>
  <c r="H33" i="4" s="1"/>
  <c r="G33" i="2"/>
  <c r="G33" i="4" s="1"/>
  <c r="F33" i="2"/>
  <c r="U32" i="2"/>
  <c r="T32" i="2"/>
  <c r="T32" i="4" s="1"/>
  <c r="S32" i="2"/>
  <c r="S32" i="4" s="1"/>
  <c r="R32" i="2"/>
  <c r="R32" i="4" s="1"/>
  <c r="Q32" i="2"/>
  <c r="Q32" i="4" s="1"/>
  <c r="P32" i="2"/>
  <c r="P32" i="4" s="1"/>
  <c r="O32" i="2"/>
  <c r="O32" i="4" s="1"/>
  <c r="N32" i="2"/>
  <c r="N32" i="4" s="1"/>
  <c r="M32" i="2"/>
  <c r="M32" i="4" s="1"/>
  <c r="L32" i="2"/>
  <c r="L32" i="4" s="1"/>
  <c r="K32" i="2"/>
  <c r="K32" i="4" s="1"/>
  <c r="J32" i="2"/>
  <c r="I32" i="2"/>
  <c r="I32" i="4" s="1"/>
  <c r="H32" i="2"/>
  <c r="H32" i="4" s="1"/>
  <c r="G32" i="2"/>
  <c r="G32" i="4" s="1"/>
  <c r="F32" i="2"/>
  <c r="U31" i="2"/>
  <c r="T31" i="2"/>
  <c r="T31" i="4" s="1"/>
  <c r="S31" i="2"/>
  <c r="S31" i="4" s="1"/>
  <c r="R31" i="2"/>
  <c r="R31" i="4" s="1"/>
  <c r="Q31" i="2"/>
  <c r="Q31" i="4" s="1"/>
  <c r="P31" i="2"/>
  <c r="P31" i="4" s="1"/>
  <c r="O31" i="2"/>
  <c r="O31" i="4" s="1"/>
  <c r="N31" i="2"/>
  <c r="N31" i="4" s="1"/>
  <c r="M31" i="2"/>
  <c r="M31" i="4" s="1"/>
  <c r="L31" i="2"/>
  <c r="L31" i="4" s="1"/>
  <c r="K31" i="2"/>
  <c r="K31" i="4" s="1"/>
  <c r="J31" i="2"/>
  <c r="I31" i="2"/>
  <c r="I31" i="4" s="1"/>
  <c r="H31" i="2"/>
  <c r="H31" i="4" s="1"/>
  <c r="G31" i="2"/>
  <c r="G31" i="4" s="1"/>
  <c r="F31" i="2"/>
  <c r="U29" i="2"/>
  <c r="T29" i="2"/>
  <c r="T29" i="4" s="1"/>
  <c r="S29" i="2"/>
  <c r="S29" i="4" s="1"/>
  <c r="R29" i="2"/>
  <c r="R29" i="4" s="1"/>
  <c r="Q29" i="2"/>
  <c r="Q29" i="4" s="1"/>
  <c r="P29" i="2"/>
  <c r="P29" i="4" s="1"/>
  <c r="O29" i="2"/>
  <c r="O29" i="4" s="1"/>
  <c r="N29" i="2"/>
  <c r="N29" i="4" s="1"/>
  <c r="M29" i="2"/>
  <c r="M29" i="4" s="1"/>
  <c r="L29" i="2"/>
  <c r="L29" i="4" s="1"/>
  <c r="K29" i="2"/>
  <c r="K29" i="4" s="1"/>
  <c r="J29" i="2"/>
  <c r="I29" i="2"/>
  <c r="I29" i="4" s="1"/>
  <c r="H29" i="2"/>
  <c r="H29" i="4" s="1"/>
  <c r="G29" i="2"/>
  <c r="G29" i="4" s="1"/>
  <c r="F29" i="2"/>
  <c r="U28" i="2"/>
  <c r="T28" i="2"/>
  <c r="T28" i="4" s="1"/>
  <c r="S28" i="2"/>
  <c r="S28" i="4" s="1"/>
  <c r="R28" i="2"/>
  <c r="R28" i="4" s="1"/>
  <c r="Q28" i="2"/>
  <c r="Q28" i="4" s="1"/>
  <c r="P28" i="2"/>
  <c r="P28" i="4" s="1"/>
  <c r="O28" i="2"/>
  <c r="O28" i="4" s="1"/>
  <c r="N28" i="2"/>
  <c r="N28" i="4" s="1"/>
  <c r="M28" i="2"/>
  <c r="M28" i="4" s="1"/>
  <c r="L28" i="2"/>
  <c r="L28" i="4" s="1"/>
  <c r="K28" i="2"/>
  <c r="K28" i="4" s="1"/>
  <c r="J28" i="2"/>
  <c r="I28" i="2"/>
  <c r="I28" i="4" s="1"/>
  <c r="H28" i="2"/>
  <c r="H28" i="4" s="1"/>
  <c r="G28" i="2"/>
  <c r="G28" i="4" s="1"/>
  <c r="F28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U19" i="2"/>
  <c r="U19" i="4" s="1"/>
  <c r="T19" i="2"/>
  <c r="T19" i="4" s="1"/>
  <c r="S19" i="2"/>
  <c r="S19" i="4" s="1"/>
  <c r="R19" i="2"/>
  <c r="Q19" i="2"/>
  <c r="Q19" i="4" s="1"/>
  <c r="P19" i="2"/>
  <c r="P19" i="4" s="1"/>
  <c r="O19" i="2"/>
  <c r="O19" i="4" s="1"/>
  <c r="N19" i="2"/>
  <c r="N19" i="4" s="1"/>
  <c r="M19" i="2"/>
  <c r="M19" i="4" s="1"/>
  <c r="L19" i="2"/>
  <c r="L19" i="4" s="1"/>
  <c r="K19" i="2"/>
  <c r="K19" i="4" s="1"/>
  <c r="J19" i="2"/>
  <c r="J19" i="4" s="1"/>
  <c r="I19" i="2"/>
  <c r="I19" i="4" s="1"/>
  <c r="H19" i="2"/>
  <c r="G19" i="2"/>
  <c r="F19" i="2"/>
  <c r="F19" i="4" s="1"/>
  <c r="U18" i="2"/>
  <c r="U18" i="4" s="1"/>
  <c r="T18" i="2"/>
  <c r="T18" i="4" s="1"/>
  <c r="S18" i="2"/>
  <c r="S18" i="4" s="1"/>
  <c r="R18" i="2"/>
  <c r="Q18" i="2"/>
  <c r="P18" i="2"/>
  <c r="P18" i="4" s="1"/>
  <c r="O18" i="2"/>
  <c r="O18" i="4" s="1"/>
  <c r="N18" i="2"/>
  <c r="M18" i="2"/>
  <c r="M18" i="4" s="1"/>
  <c r="L18" i="2"/>
  <c r="K18" i="2"/>
  <c r="J18" i="2"/>
  <c r="J18" i="4" s="1"/>
  <c r="I18" i="2"/>
  <c r="I18" i="4" s="1"/>
  <c r="H18" i="2"/>
  <c r="H18" i="4" s="1"/>
  <c r="G18" i="2"/>
  <c r="F18" i="2"/>
  <c r="U15" i="2"/>
  <c r="U15" i="4" s="1"/>
  <c r="T15" i="2"/>
  <c r="T15" i="4" s="1"/>
  <c r="S15" i="2"/>
  <c r="R15" i="2"/>
  <c r="Q15" i="2"/>
  <c r="Q15" i="4" s="1"/>
  <c r="P15" i="2"/>
  <c r="P15" i="4" s="1"/>
  <c r="O15" i="2"/>
  <c r="O15" i="4" s="1"/>
  <c r="N15" i="2"/>
  <c r="M15" i="2"/>
  <c r="L15" i="2"/>
  <c r="L15" i="4" s="1"/>
  <c r="K15" i="2"/>
  <c r="K15" i="4" s="1"/>
  <c r="J15" i="2"/>
  <c r="J15" i="4" s="1"/>
  <c r="I15" i="2"/>
  <c r="I15" i="4" s="1"/>
  <c r="H15" i="2"/>
  <c r="H15" i="4" s="1"/>
  <c r="G15" i="2"/>
  <c r="G15" i="4" s="1"/>
  <c r="F15" i="2"/>
  <c r="F15" i="4" s="1"/>
  <c r="U14" i="2"/>
  <c r="U14" i="4" s="1"/>
  <c r="T14" i="2"/>
  <c r="T14" i="4" s="1"/>
  <c r="S14" i="2"/>
  <c r="R14" i="2"/>
  <c r="Q14" i="2"/>
  <c r="Q14" i="4" s="1"/>
  <c r="P14" i="2"/>
  <c r="P14" i="4" s="1"/>
  <c r="O14" i="2"/>
  <c r="O14" i="4" s="1"/>
  <c r="N14" i="2"/>
  <c r="N14" i="4" s="1"/>
  <c r="M14" i="2"/>
  <c r="L14" i="2"/>
  <c r="L14" i="4" s="1"/>
  <c r="K14" i="2"/>
  <c r="K14" i="4" s="1"/>
  <c r="J14" i="2"/>
  <c r="J14" i="4" s="1"/>
  <c r="I14" i="2"/>
  <c r="I14" i="4" s="1"/>
  <c r="H14" i="2"/>
  <c r="H14" i="4" s="1"/>
  <c r="G14" i="2"/>
  <c r="G14" i="4" s="1"/>
  <c r="F14" i="2"/>
  <c r="F14" i="4" s="1"/>
  <c r="U12" i="2"/>
  <c r="U12" i="4" s="1"/>
  <c r="T12" i="2"/>
  <c r="T12" i="4" s="1"/>
  <c r="S12" i="2"/>
  <c r="R12" i="2"/>
  <c r="Q12" i="2"/>
  <c r="Q12" i="4" s="1"/>
  <c r="P12" i="2"/>
  <c r="P12" i="4" s="1"/>
  <c r="O12" i="2"/>
  <c r="O12" i="4" s="1"/>
  <c r="N12" i="2"/>
  <c r="N12" i="4" s="1"/>
  <c r="M12" i="2"/>
  <c r="L12" i="2"/>
  <c r="L12" i="4" s="1"/>
  <c r="K12" i="2"/>
  <c r="K12" i="4" s="1"/>
  <c r="J12" i="2"/>
  <c r="J12" i="4" s="1"/>
  <c r="I12" i="2"/>
  <c r="I12" i="4" s="1"/>
  <c r="H12" i="2"/>
  <c r="H12" i="4" s="1"/>
  <c r="G12" i="2"/>
  <c r="G12" i="4" s="1"/>
  <c r="F12" i="2"/>
  <c r="F12" i="4" s="1"/>
  <c r="U11" i="2"/>
  <c r="U11" i="4" s="1"/>
  <c r="T11" i="2"/>
  <c r="T11" i="4" s="1"/>
  <c r="S11" i="2"/>
  <c r="R11" i="2"/>
  <c r="Q11" i="2"/>
  <c r="Q11" i="4" s="1"/>
  <c r="P11" i="2"/>
  <c r="P11" i="4" s="1"/>
  <c r="O11" i="2"/>
  <c r="O11" i="4" s="1"/>
  <c r="N11" i="2"/>
  <c r="N11" i="4" s="1"/>
  <c r="M11" i="2"/>
  <c r="L11" i="2"/>
  <c r="L11" i="4" s="1"/>
  <c r="K11" i="2"/>
  <c r="K11" i="4" s="1"/>
  <c r="J11" i="2"/>
  <c r="J11" i="4" s="1"/>
  <c r="I11" i="2"/>
  <c r="I11" i="4" s="1"/>
  <c r="H11" i="2"/>
  <c r="H11" i="4" s="1"/>
  <c r="G11" i="2"/>
  <c r="G11" i="4" s="1"/>
  <c r="F11" i="2"/>
  <c r="F11" i="4" s="1"/>
  <c r="F5" i="2"/>
  <c r="F5" i="4" s="1"/>
  <c r="G5" i="2"/>
  <c r="G5" i="4" s="1"/>
  <c r="H5" i="2"/>
  <c r="H5" i="4" s="1"/>
  <c r="I5" i="2"/>
  <c r="I5" i="4" s="1"/>
  <c r="J5" i="2"/>
  <c r="J5" i="4" s="1"/>
  <c r="K5" i="2"/>
  <c r="K5" i="4" s="1"/>
  <c r="L5" i="2"/>
  <c r="L5" i="4" s="1"/>
  <c r="M5" i="2"/>
  <c r="M5" i="4" s="1"/>
  <c r="N5" i="2"/>
  <c r="N5" i="4" s="1"/>
  <c r="O5" i="2"/>
  <c r="O5" i="4" s="1"/>
  <c r="P5" i="2"/>
  <c r="P5" i="4" s="1"/>
  <c r="Q5" i="2"/>
  <c r="Q5" i="4" s="1"/>
  <c r="R5" i="2"/>
  <c r="S5" i="2"/>
  <c r="T5" i="2"/>
  <c r="T5" i="4" s="1"/>
  <c r="U5" i="2"/>
  <c r="U5" i="4" s="1"/>
  <c r="F6" i="2"/>
  <c r="F6" i="4" s="1"/>
  <c r="G6" i="2"/>
  <c r="G6" i="4" s="1"/>
  <c r="H6" i="2"/>
  <c r="H6" i="4" s="1"/>
  <c r="I6" i="2"/>
  <c r="I6" i="4" s="1"/>
  <c r="J6" i="2"/>
  <c r="J6" i="4" s="1"/>
  <c r="K6" i="2"/>
  <c r="K6" i="4" s="1"/>
  <c r="L6" i="2"/>
  <c r="L6" i="4" s="1"/>
  <c r="M6" i="2"/>
  <c r="N6" i="2"/>
  <c r="N6" i="4" s="1"/>
  <c r="O6" i="2"/>
  <c r="O6" i="4" s="1"/>
  <c r="P6" i="2"/>
  <c r="P6" i="4" s="1"/>
  <c r="Q6" i="2"/>
  <c r="Q6" i="4" s="1"/>
  <c r="R6" i="2"/>
  <c r="S6" i="2"/>
  <c r="T6" i="2"/>
  <c r="T6" i="4" s="1"/>
  <c r="U6" i="2"/>
  <c r="U6" i="4" s="1"/>
  <c r="F7" i="2"/>
  <c r="F7" i="4" s="1"/>
  <c r="G7" i="2"/>
  <c r="G7" i="4" s="1"/>
  <c r="H7" i="2"/>
  <c r="H7" i="4" s="1"/>
  <c r="I7" i="2"/>
  <c r="I7" i="4" s="1"/>
  <c r="J7" i="2"/>
  <c r="J7" i="4" s="1"/>
  <c r="K7" i="2"/>
  <c r="K7" i="4" s="1"/>
  <c r="L7" i="2"/>
  <c r="L7" i="4" s="1"/>
  <c r="M7" i="2"/>
  <c r="N7" i="2"/>
  <c r="N7" i="4" s="1"/>
  <c r="O7" i="2"/>
  <c r="O7" i="4" s="1"/>
  <c r="P7" i="2"/>
  <c r="P7" i="4" s="1"/>
  <c r="Q7" i="2"/>
  <c r="Q7" i="4" s="1"/>
  <c r="R7" i="2"/>
  <c r="S7" i="2"/>
  <c r="T7" i="2"/>
  <c r="T7" i="4" s="1"/>
  <c r="U7" i="2"/>
  <c r="U7" i="4" s="1"/>
  <c r="F8" i="2"/>
  <c r="F8" i="4" s="1"/>
  <c r="G8" i="2"/>
  <c r="G8" i="4" s="1"/>
  <c r="H8" i="2"/>
  <c r="H8" i="4" s="1"/>
  <c r="I8" i="2"/>
  <c r="I8" i="4" s="1"/>
  <c r="J8" i="2"/>
  <c r="J8" i="4" s="1"/>
  <c r="K8" i="2"/>
  <c r="K8" i="4" s="1"/>
  <c r="L8" i="2"/>
  <c r="L8" i="4" s="1"/>
  <c r="M8" i="2"/>
  <c r="N8" i="2"/>
  <c r="N8" i="4" s="1"/>
  <c r="O8" i="2"/>
  <c r="O8" i="4" s="1"/>
  <c r="P8" i="2"/>
  <c r="P8" i="4" s="1"/>
  <c r="Q8" i="2"/>
  <c r="Q8" i="4" s="1"/>
  <c r="R8" i="2"/>
  <c r="S8" i="2"/>
  <c r="T8" i="2"/>
  <c r="T8" i="4" s="1"/>
  <c r="U8" i="2"/>
  <c r="U8" i="4" s="1"/>
  <c r="F9" i="2"/>
  <c r="F9" i="4" s="1"/>
  <c r="G9" i="2"/>
  <c r="G9" i="4" s="1"/>
  <c r="H9" i="2"/>
  <c r="H9" i="4" s="1"/>
  <c r="I9" i="2"/>
  <c r="I9" i="4" s="1"/>
  <c r="J9" i="2"/>
  <c r="J9" i="4" s="1"/>
  <c r="K9" i="2"/>
  <c r="K9" i="4" s="1"/>
  <c r="L9" i="2"/>
  <c r="L9" i="4" s="1"/>
  <c r="M9" i="2"/>
  <c r="N9" i="2"/>
  <c r="N9" i="4" s="1"/>
  <c r="O9" i="2"/>
  <c r="O9" i="4" s="1"/>
  <c r="P9" i="2"/>
  <c r="P9" i="4" s="1"/>
  <c r="Q9" i="2"/>
  <c r="Q9" i="4" s="1"/>
  <c r="R9" i="2"/>
  <c r="S9" i="2"/>
  <c r="T9" i="2"/>
  <c r="T9" i="4" s="1"/>
  <c r="U9" i="2"/>
  <c r="U9" i="4" s="1"/>
  <c r="G4" i="2"/>
  <c r="G4" i="4" s="1"/>
  <c r="H4" i="2"/>
  <c r="H4" i="4" s="1"/>
  <c r="I4" i="2"/>
  <c r="I4" i="4" s="1"/>
  <c r="J4" i="2"/>
  <c r="J4" i="4" s="1"/>
  <c r="K4" i="2"/>
  <c r="K4" i="4" s="1"/>
  <c r="L4" i="2"/>
  <c r="L4" i="4" s="1"/>
  <c r="M4" i="2"/>
  <c r="M4" i="4" s="1"/>
  <c r="N4" i="2"/>
  <c r="N4" i="4" s="1"/>
  <c r="O4" i="2"/>
  <c r="O4" i="4" s="1"/>
  <c r="P4" i="2"/>
  <c r="P4" i="4" s="1"/>
  <c r="Q4" i="2"/>
  <c r="Q4" i="4" s="1"/>
  <c r="R4" i="2"/>
  <c r="R4" i="4" s="1"/>
  <c r="S4" i="2"/>
  <c r="S4" i="4" s="1"/>
  <c r="T4" i="2"/>
  <c r="T4" i="4" s="1"/>
  <c r="U4" i="2"/>
  <c r="U4" i="4" s="1"/>
  <c r="F4" i="2"/>
  <c r="F4" i="4" s="1"/>
  <c r="R26" i="4" l="1"/>
  <c r="J24" i="4"/>
  <c r="I24" i="4"/>
  <c r="G26" i="4"/>
  <c r="H24" i="4"/>
  <c r="T26" i="4"/>
  <c r="S26" i="4"/>
  <c r="P26" i="4"/>
  <c r="O26" i="4"/>
  <c r="N26" i="4"/>
  <c r="M26" i="4"/>
  <c r="L26" i="4"/>
  <c r="K26" i="4"/>
  <c r="F26" i="4"/>
  <c r="K18" i="4"/>
  <c r="L18" i="4"/>
  <c r="N18" i="4"/>
  <c r="Q18" i="4"/>
</calcChain>
</file>

<file path=xl/sharedStrings.xml><?xml version="1.0" encoding="utf-8"?>
<sst xmlns="http://schemas.openxmlformats.org/spreadsheetml/2006/main" count="938" uniqueCount="176">
  <si>
    <t>Seasonal Factors based on 2013-2017 Continous Count Station (CCS) Data</t>
  </si>
  <si>
    <t>Statewide</t>
  </si>
  <si>
    <t>Area Type</t>
  </si>
  <si>
    <t>AADT</t>
  </si>
  <si>
    <t># CCSs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</si>
  <si>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</si>
  <si>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</si>
  <si>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</si>
  <si>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</si>
  <si>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</si>
  <si>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</si>
  <si>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</si>
  <si>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</si>
  <si>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</si>
  <si>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</si>
  <si>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</si>
  <si>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</si>
  <si>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Winter</t>
  </si>
  <si>
    <t>Spring</t>
  </si>
  <si>
    <t>Summer</t>
  </si>
  <si>
    <t>Fall</t>
  </si>
  <si>
    <t>Arterials &amp; Expressways</t>
  </si>
  <si>
    <t>Rural</t>
  </si>
  <si>
    <t>Mid</t>
  </si>
  <si>
    <t>High</t>
  </si>
  <si>
    <t>Transition</t>
  </si>
  <si>
    <t>Suburban</t>
  </si>
  <si>
    <t>Urban/CBD</t>
  </si>
  <si>
    <t>Southeast Utah</t>
  </si>
  <si>
    <t>Washington County</t>
  </si>
  <si>
    <t>Arterial</t>
  </si>
  <si>
    <t>Expressway</t>
  </si>
  <si>
    <t>I-15</t>
  </si>
  <si>
    <t>Freeways</t>
  </si>
  <si>
    <t>Urban</t>
  </si>
  <si>
    <t>I-80</t>
  </si>
  <si>
    <t>I-215</t>
  </si>
  <si>
    <t>Legacy</t>
  </si>
  <si>
    <t>SR-201</t>
  </si>
  <si>
    <t>I-70</t>
  </si>
  <si>
    <t>US-40</t>
  </si>
  <si>
    <t>Exception Areas</t>
  </si>
  <si>
    <t>Alpine Loop</t>
  </si>
  <si>
    <t>Bear Lake</t>
  </si>
  <si>
    <t>Big Cottonwood</t>
  </si>
  <si>
    <t>Little Cottonwood / Snowbasin</t>
  </si>
  <si>
    <t>Rural Recreational Low Volume</t>
  </si>
  <si>
    <t>Rural Recreational Low Volume - Closed Winter</t>
  </si>
  <si>
    <t>Cedar Breaks3</t>
  </si>
  <si>
    <t>Moab</t>
  </si>
  <si>
    <t>ParkCity</t>
  </si>
  <si>
    <t>Low</t>
  </si>
  <si>
    <t>I-84 West</t>
  </si>
  <si>
    <t>I-84 East</t>
  </si>
  <si>
    <t>FAC_WEMAX</t>
  </si>
  <si>
    <t>XX3</t>
  </si>
  <si>
    <t>FAC_WED</t>
  </si>
  <si>
    <t>FAC_WEAVG</t>
  </si>
  <si>
    <t>FAC_WDAVG</t>
  </si>
  <si>
    <t>FAC_TUE</t>
  </si>
  <si>
    <t>FAC_THU</t>
  </si>
  <si>
    <t>FAC_SUN</t>
  </si>
  <si>
    <t>FAC_SAT</t>
  </si>
  <si>
    <t>FAC_MON</t>
  </si>
  <si>
    <t>FAC_MAXMO</t>
  </si>
  <si>
    <t>FAC_MAX</t>
  </si>
  <si>
    <t>FAC_FRI</t>
  </si>
  <si>
    <t>FAC_FAL</t>
  </si>
  <si>
    <t>FAC_SUM</t>
  </si>
  <si>
    <t>FAC_SPR</t>
  </si>
  <si>
    <t>FAC_WIN</t>
  </si>
  <si>
    <t>FAC_DEC</t>
  </si>
  <si>
    <t>FAC_NOV</t>
  </si>
  <si>
    <t>FAC_OCT</t>
  </si>
  <si>
    <t>FAC_SEP</t>
  </si>
  <si>
    <t>FAC_AUG</t>
  </si>
  <si>
    <t>FAC_JUL</t>
  </si>
  <si>
    <t>FAC_JUN</t>
  </si>
  <si>
    <t>FAC_MAY</t>
  </si>
  <si>
    <t>FAC_APR</t>
  </si>
  <si>
    <t>FAC_MAR</t>
  </si>
  <si>
    <t>FAC_FEB</t>
  </si>
  <si>
    <t>FAC_JAN</t>
  </si>
  <si>
    <t>COZ</t>
  </si>
  <si>
    <t>COY</t>
  </si>
  <si>
    <t>COX</t>
  </si>
  <si>
    <t>COW</t>
  </si>
  <si>
    <t>COV</t>
  </si>
  <si>
    <t>COU</t>
  </si>
  <si>
    <t>COT</t>
  </si>
  <si>
    <t>COS</t>
  </si>
  <si>
    <t>COR</t>
  </si>
  <si>
    <t>COQ</t>
  </si>
  <si>
    <t>COP</t>
  </si>
  <si>
    <t>COO</t>
  </si>
  <si>
    <t>CON</t>
  </si>
  <si>
    <t>COM</t>
  </si>
  <si>
    <t>COL</t>
  </si>
  <si>
    <t>COK</t>
  </si>
  <si>
    <t>COJ</t>
  </si>
  <si>
    <t>COI</t>
  </si>
  <si>
    <t>COH</t>
  </si>
  <si>
    <t>COG</t>
  </si>
  <si>
    <t>COF</t>
  </si>
  <si>
    <t>COE</t>
  </si>
  <si>
    <t>COD</t>
  </si>
  <si>
    <t>COC</t>
  </si>
  <si>
    <t>COB</t>
  </si>
  <si>
    <t>COA</t>
  </si>
  <si>
    <t>CO9</t>
  </si>
  <si>
    <t>CO8</t>
  </si>
  <si>
    <t>CO7</t>
  </si>
  <si>
    <t>CO6</t>
  </si>
  <si>
    <t>CO5</t>
  </si>
  <si>
    <t>CO4</t>
  </si>
  <si>
    <t>CO3</t>
  </si>
  <si>
    <t>CO2</t>
  </si>
  <si>
    <t>CO1</t>
  </si>
  <si>
    <t>CO0</t>
  </si>
  <si>
    <t>STATIONGROUP</t>
  </si>
  <si>
    <t>Cedar Breaks</t>
  </si>
  <si>
    <t>CoI</t>
  </si>
  <si>
    <t>Plymouth</t>
  </si>
  <si>
    <t>Nevada to Tooele</t>
  </si>
  <si>
    <t>Foothill to US-40</t>
  </si>
  <si>
    <t>US-40 to Wyoming</t>
  </si>
  <si>
    <t>Tooele to Bangerter</t>
  </si>
  <si>
    <t>Bangerter to Foothill</t>
  </si>
  <si>
    <t>CBD</t>
  </si>
  <si>
    <t> 1</t>
  </si>
  <si>
    <t>supplemented with national park data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</si>
  <si>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</si>
  <si>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</si>
  <si>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</si>
  <si>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</si>
  <si>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</si>
  <si>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</si>
  <si>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</si>
  <si>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</si>
  <si>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</si>
  <si>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Max Weekend</t>
  </si>
  <si>
    <t>WD Avg</t>
  </si>
  <si>
    <t>WE Avg</t>
  </si>
  <si>
    <t>WE Max</t>
  </si>
  <si>
    <t>Functional</t>
  </si>
  <si>
    <t>Class</t>
  </si>
  <si>
    <t>(Mon-Thu)</t>
  </si>
  <si>
    <t>(Fri-Sun)</t>
  </si>
  <si>
    <t>Day</t>
  </si>
  <si>
    <t>of</t>
  </si>
  <si>
    <t>Week</t>
  </si>
  <si>
    <t>Factors</t>
  </si>
  <si>
    <t>By</t>
  </si>
  <si>
    <t>and</t>
  </si>
  <si>
    <t>Area</t>
  </si>
  <si>
    <t>Type</t>
  </si>
  <si>
    <t>(2013-2017)</t>
  </si>
  <si>
    <t>#</t>
  </si>
  <si>
    <t>CCSs</t>
  </si>
  <si>
    <t>Max</t>
  </si>
  <si>
    <t>Rural/Transition</t>
  </si>
  <si>
    <t>Canyons</t>
  </si>
  <si>
    <t>Suburban/Urban/CBD</t>
  </si>
  <si>
    <r>
      <rPr>
        <i/>
        <vertAlign val="superscript"/>
        <sz val="8"/>
        <color theme="1"/>
        <rFont val="Calibri"/>
        <family val="2"/>
        <scheme val="minor"/>
      </rPr>
      <t>1</t>
    </r>
    <r>
      <rPr>
        <i/>
        <sz val="8"/>
        <color theme="1"/>
        <rFont val="Calibri"/>
        <family val="2"/>
        <scheme val="minor"/>
      </rPr>
      <t xml:space="preserve">AADT Ranges. Low: 0 to 2,500; Mid: 2,500 to 12,500; High: Above 12,500. </t>
    </r>
    <r>
      <rPr>
        <i/>
        <vertAlign val="superscript"/>
        <sz val="8"/>
        <color theme="1"/>
        <rFont val="Calibri"/>
        <family val="2"/>
        <scheme val="minor"/>
      </rPr>
      <t>2</t>
    </r>
    <r>
      <rPr>
        <i/>
        <sz val="8"/>
        <color theme="1"/>
        <rFont val="Calibri"/>
        <family val="2"/>
        <scheme val="minor"/>
      </rPr>
      <t xml:space="preserve">AADT Ranges. Low: 0 to 1,500; Mid: Above 1,500. </t>
    </r>
    <r>
      <rPr>
        <i/>
        <vertAlign val="superscript"/>
        <sz val="8"/>
        <color theme="1"/>
        <rFont val="Calibri"/>
        <family val="2"/>
        <scheme val="minor"/>
      </rPr>
      <t>3</t>
    </r>
    <r>
      <rPr>
        <i/>
        <sz val="8"/>
        <color theme="1"/>
        <rFont val="Calibri"/>
        <family val="2"/>
        <scheme val="minor"/>
      </rPr>
      <t>CCS Data supplemented with visitor data from national parks.</t>
    </r>
  </si>
  <si>
    <r>
      <t> 1</t>
    </r>
    <r>
      <rPr>
        <vertAlign val="superscript"/>
        <sz val="9"/>
        <color rgb="FF000000"/>
        <rFont val="Calibri"/>
        <family val="2"/>
      </rPr>
      <t>3</t>
    </r>
  </si>
  <si>
    <r>
      <t>Cedar Breaks</t>
    </r>
    <r>
      <rPr>
        <b/>
        <vertAlign val="superscript"/>
        <sz val="9"/>
        <color rgb="FF000000"/>
        <rFont val="Calibri"/>
        <family val="2"/>
      </rPr>
      <t>3</t>
    </r>
  </si>
  <si>
    <t>I-84</t>
  </si>
  <si>
    <r>
      <t>Low</t>
    </r>
    <r>
      <rPr>
        <vertAlign val="superscript"/>
        <sz val="9"/>
        <color rgb="FF000000"/>
        <rFont val="Calibri"/>
        <family val="2"/>
      </rPr>
      <t>2</t>
    </r>
  </si>
  <si>
    <r>
      <t>Low</t>
    </r>
    <r>
      <rPr>
        <vertAlign val="superscript"/>
        <sz val="9"/>
        <color rgb="FF000000"/>
        <rFont val="Calibri"/>
        <family val="2"/>
      </rPr>
      <t>1</t>
    </r>
  </si>
  <si>
    <t>WD Avg*</t>
  </si>
  <si>
    <t>WE Avg**</t>
  </si>
  <si>
    <t>WE Max**</t>
  </si>
  <si>
    <t>* Weekday Average changed in 2019 to use Tuesday through Thursday (2017 is Monday through Thursday)</t>
  </si>
  <si>
    <t>** Weekend Average/Max changed in 2019 to use Saturday and Sunday (2017 is Friday through Sunday)</t>
  </si>
  <si>
    <t>Freeways (non-I-15)</t>
  </si>
  <si>
    <t>Station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</si>
</sst>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i/>
      <sz val="8"/>
      <color theme="1"/>
      <name val="Calibri"/>
      <family val="2"/>
      <scheme val="minor"/>
    </font>
    <font>
      <strike/>
      <sz val="9"/>
      <color indexed="8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vertAlign val="superscript"/>
      <sz val="8"/>
      <color theme="1"/>
      <name val="Calibri"/>
      <family val="2"/>
      <scheme val="minor"/>
    </font>
    <font>
      <vertAlign val="superscript"/>
      <sz val="9"/>
      <color rgb="FF000000"/>
      <name val="Calibri"/>
      <family val="2"/>
    </font>
    <font>
      <b/>
      <vertAlign val="superscript"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0">
    <xf numFmtId="0" fontId="0" fillId="0" borderId="0" xfId="0"/>
    <xf numFmtId="0" fontId="4" fillId="2" borderId="0" xfId="1" applyFont="1" applyFill="1" applyAlignment="1">
      <alignment horizontal="left" vertical="center" wrapText="1"/>
    </xf>
    <xf numFmtId="0" fontId="4" fillId="3" borderId="0" xfId="1" applyFont="1" applyFill="1" applyAlignment="1">
      <alignment horizontal="center"/>
    </xf>
    <xf numFmtId="0" fontId="4" fillId="3" borderId="2" xfId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6" xfId="1" applyFont="1" applyFill="1" applyBorder="1" applyAlignment="1">
      <alignment horizontal="center"/>
    </xf>
    <xf numFmtId="0" fontId="4" fillId="3" borderId="9" xfId="1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4" fillId="4" borderId="0" xfId="1" applyFont="1" applyFill="1" applyAlignment="1">
      <alignment horizontal="left" vertical="center" wrapText="1"/>
    </xf>
    <xf numFmtId="0" fontId="4" fillId="5" borderId="0" xfId="1" applyFont="1" applyFill="1" applyAlignment="1">
      <alignment horizontal="center"/>
    </xf>
    <xf numFmtId="0" fontId="4" fillId="5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 wrapText="1"/>
    </xf>
    <xf numFmtId="0" fontId="5" fillId="4" borderId="2" xfId="1" applyFont="1" applyFill="1" applyBorder="1" applyAlignment="1">
      <alignment horizontal="center" wrapText="1"/>
    </xf>
    <xf numFmtId="165" fontId="5" fillId="4" borderId="2" xfId="1" applyNumberFormat="1" applyFont="1" applyFill="1" applyBorder="1" applyAlignment="1">
      <alignment horizontal="center" wrapText="1"/>
    </xf>
    <xf numFmtId="165" fontId="5" fillId="4" borderId="0" xfId="1" applyNumberFormat="1" applyFont="1" applyFill="1" applyAlignment="1">
      <alignment horizontal="center" wrapText="1"/>
    </xf>
    <xf numFmtId="165" fontId="5" fillId="4" borderId="3" xfId="1" applyNumberFormat="1" applyFont="1" applyFill="1" applyBorder="1" applyAlignment="1">
      <alignment horizontal="center" wrapText="1"/>
    </xf>
    <xf numFmtId="0" fontId="5" fillId="4" borderId="0" xfId="1" applyFont="1" applyFill="1" applyAlignment="1">
      <alignment horizontal="center" wrapText="1"/>
    </xf>
    <xf numFmtId="0" fontId="5" fillId="4" borderId="1" xfId="1" applyFont="1" applyFill="1" applyBorder="1" applyAlignment="1">
      <alignment horizontal="center" wrapText="1"/>
    </xf>
    <xf numFmtId="0" fontId="5" fillId="4" borderId="4" xfId="1" applyFont="1" applyFill="1" applyBorder="1" applyAlignment="1">
      <alignment horizontal="center" wrapText="1"/>
    </xf>
    <xf numFmtId="165" fontId="5" fillId="4" borderId="4" xfId="1" applyNumberFormat="1" applyFont="1" applyFill="1" applyBorder="1" applyAlignment="1">
      <alignment horizontal="center" wrapText="1"/>
    </xf>
    <xf numFmtId="165" fontId="5" fillId="4" borderId="1" xfId="1" applyNumberFormat="1" applyFont="1" applyFill="1" applyBorder="1" applyAlignment="1">
      <alignment horizontal="center" wrapText="1"/>
    </xf>
    <xf numFmtId="165" fontId="5" fillId="4" borderId="5" xfId="1" applyNumberFormat="1" applyFont="1" applyFill="1" applyBorder="1" applyAlignment="1">
      <alignment horizontal="center" wrapText="1"/>
    </xf>
    <xf numFmtId="0" fontId="5" fillId="4" borderId="3" xfId="1" applyFont="1" applyFill="1" applyBorder="1" applyAlignment="1">
      <alignment wrapText="1"/>
    </xf>
    <xf numFmtId="0" fontId="5" fillId="4" borderId="5" xfId="1" applyFont="1" applyFill="1" applyBorder="1" applyAlignment="1">
      <alignment horizontal="center" wrapText="1"/>
    </xf>
    <xf numFmtId="0" fontId="5" fillId="4" borderId="10" xfId="1" applyFont="1" applyFill="1" applyBorder="1" applyAlignment="1">
      <alignment horizontal="center" wrapText="1"/>
    </xf>
    <xf numFmtId="0" fontId="5" fillId="4" borderId="11" xfId="1" applyFont="1" applyFill="1" applyBorder="1" applyAlignment="1">
      <alignment horizontal="center" wrapText="1"/>
    </xf>
    <xf numFmtId="0" fontId="5" fillId="4" borderId="6" xfId="1" applyFont="1" applyFill="1" applyBorder="1" applyAlignment="1">
      <alignment horizontal="center" wrapText="1"/>
    </xf>
    <xf numFmtId="0" fontId="5" fillId="4" borderId="9" xfId="1" applyFont="1" applyFill="1" applyBorder="1" applyAlignment="1">
      <alignment horizontal="center" wrapText="1"/>
    </xf>
    <xf numFmtId="0" fontId="5" fillId="4" borderId="5" xfId="1" applyFont="1" applyFill="1" applyBorder="1" applyAlignment="1">
      <alignment wrapText="1"/>
    </xf>
    <xf numFmtId="0" fontId="5" fillId="4" borderId="9" xfId="1" applyFont="1" applyFill="1" applyBorder="1" applyAlignment="1">
      <alignment wrapText="1"/>
    </xf>
    <xf numFmtId="0" fontId="5" fillId="4" borderId="0" xfId="1" applyFont="1" applyFill="1" applyAlignment="1">
      <alignment wrapText="1"/>
    </xf>
    <xf numFmtId="0" fontId="5" fillId="4" borderId="7" xfId="1" applyFont="1" applyFill="1" applyBorder="1" applyAlignment="1">
      <alignment horizontal="center" wrapText="1"/>
    </xf>
    <xf numFmtId="165" fontId="5" fillId="4" borderId="8" xfId="1" applyNumberFormat="1" applyFont="1" applyFill="1" applyBorder="1" applyAlignment="1">
      <alignment horizontal="center" wrapText="1"/>
    </xf>
    <xf numFmtId="165" fontId="5" fillId="4" borderId="6" xfId="1" applyNumberFormat="1" applyFont="1" applyFill="1" applyBorder="1" applyAlignment="1">
      <alignment horizontal="center" wrapText="1"/>
    </xf>
    <xf numFmtId="165" fontId="5" fillId="4" borderId="9" xfId="1" applyNumberFormat="1" applyFont="1" applyFill="1" applyBorder="1" applyAlignment="1">
      <alignment horizont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4" borderId="1" xfId="1" applyFont="1" applyFill="1" applyBorder="1" applyAlignment="1">
      <alignment wrapText="1"/>
    </xf>
    <xf numFmtId="0" fontId="5" fillId="4" borderId="13" xfId="1" applyFont="1" applyFill="1" applyBorder="1" applyAlignment="1">
      <alignment horizontal="center" wrapText="1"/>
    </xf>
    <xf numFmtId="165" fontId="5" fillId="4" borderId="14" xfId="1" applyNumberFormat="1" applyFont="1" applyFill="1" applyBorder="1" applyAlignment="1">
      <alignment horizontal="center" wrapText="1"/>
    </xf>
    <xf numFmtId="165" fontId="5" fillId="4" borderId="12" xfId="1" applyNumberFormat="1" applyFont="1" applyFill="1" applyBorder="1" applyAlignment="1">
      <alignment horizontal="center" wrapText="1"/>
    </xf>
    <xf numFmtId="165" fontId="5" fillId="4" borderId="15" xfId="1" applyNumberFormat="1" applyFont="1" applyFill="1" applyBorder="1" applyAlignment="1">
      <alignment horizontal="center" wrapText="1"/>
    </xf>
    <xf numFmtId="0" fontId="6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7" fillId="4" borderId="11" xfId="1" applyFont="1" applyFill="1" applyBorder="1" applyAlignment="1">
      <alignment horizontal="center" wrapText="1"/>
    </xf>
    <xf numFmtId="0" fontId="5" fillId="4" borderId="0" xfId="1" applyFont="1" applyFill="1" applyBorder="1" applyAlignment="1">
      <alignment horizontal="center" wrapText="1"/>
    </xf>
    <xf numFmtId="0" fontId="5" fillId="4" borderId="0" xfId="1" applyFont="1" applyFill="1" applyBorder="1" applyAlignment="1">
      <alignment wrapText="1"/>
    </xf>
    <xf numFmtId="165" fontId="5" fillId="4" borderId="0" xfId="1" applyNumberFormat="1" applyFont="1" applyFill="1" applyBorder="1" applyAlignment="1">
      <alignment horizontal="center" wrapText="1"/>
    </xf>
    <xf numFmtId="0" fontId="5" fillId="5" borderId="0" xfId="1" applyFont="1" applyFill="1" applyAlignment="1">
      <alignment horizontal="center"/>
    </xf>
    <xf numFmtId="0" fontId="5" fillId="4" borderId="8" xfId="1" applyFont="1" applyFill="1" applyBorder="1" applyAlignment="1">
      <alignment horizontal="center" wrapText="1"/>
    </xf>
    <xf numFmtId="0" fontId="5" fillId="6" borderId="10" xfId="1" applyFont="1" applyFill="1" applyBorder="1" applyAlignment="1">
      <alignment horizontal="center" wrapText="1"/>
    </xf>
    <xf numFmtId="0" fontId="0" fillId="6" borderId="0" xfId="0" applyFill="1"/>
    <xf numFmtId="0" fontId="5" fillId="6" borderId="4" xfId="1" applyFont="1" applyFill="1" applyBorder="1" applyAlignment="1">
      <alignment horizontal="center" wrapText="1"/>
    </xf>
    <xf numFmtId="164" fontId="2" fillId="4" borderId="1" xfId="0" applyNumberFormat="1" applyFont="1" applyFill="1" applyBorder="1" applyAlignment="1"/>
    <xf numFmtId="0" fontId="4" fillId="3" borderId="0" xfId="1" applyFont="1" applyFill="1" applyBorder="1" applyAlignment="1">
      <alignment horizontal="center"/>
    </xf>
    <xf numFmtId="0" fontId="4" fillId="3" borderId="7" xfId="1" applyFont="1" applyFill="1" applyBorder="1" applyAlignment="1">
      <alignment horizontal="center"/>
    </xf>
    <xf numFmtId="165" fontId="4" fillId="4" borderId="7" xfId="1" applyNumberFormat="1" applyFont="1" applyFill="1" applyBorder="1" applyAlignment="1">
      <alignment horizontal="center" wrapText="1"/>
    </xf>
    <xf numFmtId="165" fontId="4" fillId="4" borderId="10" xfId="1" applyNumberFormat="1" applyFont="1" applyFill="1" applyBorder="1" applyAlignment="1">
      <alignment horizontal="center" wrapText="1"/>
    </xf>
    <xf numFmtId="165" fontId="4" fillId="4" borderId="11" xfId="1" applyNumberFormat="1" applyFont="1" applyFill="1" applyBorder="1" applyAlignment="1">
      <alignment horizontal="center" wrapText="1"/>
    </xf>
    <xf numFmtId="0" fontId="4" fillId="3" borderId="10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left" vertical="center" wrapText="1"/>
    </xf>
    <xf numFmtId="0" fontId="5" fillId="4" borderId="6" xfId="1" applyFont="1" applyFill="1" applyBorder="1" applyAlignment="1">
      <alignment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5" fontId="5" fillId="7" borderId="12" xfId="1" applyNumberFormat="1" applyFont="1" applyFill="1" applyBorder="1" applyAlignment="1">
      <alignment horizontal="center" wrapText="1"/>
    </xf>
    <xf numFmtId="165" fontId="5" fillId="7" borderId="14" xfId="1" applyNumberFormat="1" applyFont="1" applyFill="1" applyBorder="1" applyAlignment="1">
      <alignment horizontal="center" wrapText="1"/>
    </xf>
    <xf numFmtId="165" fontId="5" fillId="7" borderId="15" xfId="1" applyNumberFormat="1" applyFont="1" applyFill="1" applyBorder="1" applyAlignment="1">
      <alignment horizontal="center" wrapText="1"/>
    </xf>
    <xf numFmtId="0" fontId="5" fillId="0" borderId="13" xfId="1" applyFont="1" applyBorder="1" applyAlignment="1">
      <alignment horizontal="center" wrapText="1"/>
    </xf>
    <xf numFmtId="165" fontId="5" fillId="0" borderId="1" xfId="1" applyNumberFormat="1" applyFont="1" applyBorder="1" applyAlignment="1">
      <alignment horizontal="center" wrapText="1"/>
    </xf>
    <xf numFmtId="165" fontId="5" fillId="0" borderId="4" xfId="1" applyNumberFormat="1" applyFont="1" applyBorder="1" applyAlignment="1">
      <alignment horizontal="center" wrapText="1"/>
    </xf>
    <xf numFmtId="165" fontId="5" fillId="0" borderId="5" xfId="1" applyNumberFormat="1" applyFont="1" applyBorder="1" applyAlignment="1">
      <alignment horizontal="center" wrapText="1"/>
    </xf>
    <xf numFmtId="0" fontId="5" fillId="0" borderId="11" xfId="1" applyFont="1" applyBorder="1" applyAlignment="1">
      <alignment horizontal="center" wrapText="1"/>
    </xf>
    <xf numFmtId="165" fontId="5" fillId="0" borderId="0" xfId="1" applyNumberFormat="1" applyFont="1" applyAlignment="1">
      <alignment horizontal="center" wrapText="1"/>
    </xf>
    <xf numFmtId="165" fontId="5" fillId="0" borderId="2" xfId="1" applyNumberFormat="1" applyFont="1" applyBorder="1" applyAlignment="1">
      <alignment horizontal="center" wrapText="1"/>
    </xf>
    <xf numFmtId="165" fontId="5" fillId="0" borderId="9" xfId="1" applyNumberFormat="1" applyFont="1" applyBorder="1" applyAlignment="1">
      <alignment horizontal="center" wrapText="1"/>
    </xf>
    <xf numFmtId="165" fontId="5" fillId="0" borderId="6" xfId="1" applyNumberFormat="1" applyFont="1" applyBorder="1" applyAlignment="1">
      <alignment horizontal="center" wrapText="1"/>
    </xf>
    <xf numFmtId="165" fontId="5" fillId="0" borderId="8" xfId="1" applyNumberFormat="1" applyFont="1" applyBorder="1" applyAlignment="1">
      <alignment horizontal="center" wrapText="1"/>
    </xf>
    <xf numFmtId="0" fontId="5" fillId="0" borderId="7" xfId="1" applyFont="1" applyBorder="1" applyAlignment="1">
      <alignment horizontal="center" wrapText="1"/>
    </xf>
    <xf numFmtId="165" fontId="5" fillId="7" borderId="1" xfId="1" applyNumberFormat="1" applyFont="1" applyFill="1" applyBorder="1" applyAlignment="1">
      <alignment horizontal="center" wrapText="1"/>
    </xf>
    <xf numFmtId="165" fontId="5" fillId="7" borderId="4" xfId="1" applyNumberFormat="1" applyFont="1" applyFill="1" applyBorder="1" applyAlignment="1">
      <alignment horizontal="center" wrapText="1"/>
    </xf>
    <xf numFmtId="165" fontId="5" fillId="7" borderId="5" xfId="1" applyNumberFormat="1" applyFont="1" applyFill="1" applyBorder="1" applyAlignment="1">
      <alignment horizontal="center" wrapText="1"/>
    </xf>
    <xf numFmtId="0" fontId="5" fillId="0" borderId="4" xfId="1" applyFont="1" applyBorder="1" applyAlignment="1">
      <alignment horizontal="center" wrapText="1"/>
    </xf>
    <xf numFmtId="165" fontId="5" fillId="0" borderId="3" xfId="1" applyNumberFormat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1" xfId="1" applyFont="1" applyBorder="1" applyAlignment="1">
      <alignment horizontal="center" wrapText="1"/>
    </xf>
    <xf numFmtId="0" fontId="5" fillId="0" borderId="1" xfId="1" applyFont="1" applyBorder="1" applyAlignment="1">
      <alignment wrapText="1"/>
    </xf>
    <xf numFmtId="0" fontId="4" fillId="0" borderId="1" xfId="1" applyFont="1" applyBorder="1" applyAlignment="1">
      <alignment horizontal="left" vertical="center" wrapText="1"/>
    </xf>
    <xf numFmtId="165" fontId="5" fillId="7" borderId="0" xfId="1" applyNumberFormat="1" applyFont="1" applyFill="1" applyAlignment="1">
      <alignment horizontal="center" wrapText="1"/>
    </xf>
    <xf numFmtId="165" fontId="5" fillId="7" borderId="3" xfId="1" applyNumberFormat="1" applyFont="1" applyFill="1" applyBorder="1" applyAlignment="1">
      <alignment horizontal="center" wrapText="1"/>
    </xf>
    <xf numFmtId="165" fontId="5" fillId="7" borderId="2" xfId="1" applyNumberFormat="1" applyFont="1" applyFill="1" applyBorder="1" applyAlignment="1">
      <alignment horizontal="center" wrapText="1"/>
    </xf>
    <xf numFmtId="0" fontId="5" fillId="0" borderId="10" xfId="1" applyFont="1" applyBorder="1" applyAlignment="1">
      <alignment horizont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wrapText="1"/>
    </xf>
    <xf numFmtId="0" fontId="4" fillId="0" borderId="0" xfId="1" applyFont="1" applyAlignment="1">
      <alignment horizontal="left" vertical="center" wrapText="1"/>
    </xf>
    <xf numFmtId="0" fontId="5" fillId="0" borderId="5" xfId="1" applyFont="1" applyBorder="1" applyAlignment="1">
      <alignment wrapText="1"/>
    </xf>
    <xf numFmtId="0" fontId="5" fillId="0" borderId="9" xfId="1" applyFont="1" applyBorder="1" applyAlignment="1">
      <alignment wrapText="1"/>
    </xf>
    <xf numFmtId="0" fontId="5" fillId="0" borderId="6" xfId="1" applyFont="1" applyBorder="1" applyAlignment="1">
      <alignment horizontal="center" wrapText="1"/>
    </xf>
    <xf numFmtId="0" fontId="5" fillId="0" borderId="9" xfId="1" applyFont="1" applyBorder="1" applyAlignment="1">
      <alignment horizontal="center" wrapText="1"/>
    </xf>
    <xf numFmtId="0" fontId="5" fillId="0" borderId="5" xfId="1" applyFont="1" applyBorder="1" applyAlignment="1">
      <alignment horizontal="center" wrapText="1"/>
    </xf>
    <xf numFmtId="0" fontId="5" fillId="0" borderId="3" xfId="1" applyFont="1" applyBorder="1" applyAlignment="1">
      <alignment wrapText="1"/>
    </xf>
    <xf numFmtId="0" fontId="4" fillId="2" borderId="7" xfId="1" applyFont="1" applyFill="1" applyBorder="1" applyAlignment="1">
      <alignment horizontal="center"/>
    </xf>
    <xf numFmtId="0" fontId="5" fillId="0" borderId="3" xfId="1" applyFont="1" applyBorder="1" applyAlignment="1">
      <alignment horizontal="center" wrapText="1"/>
    </xf>
    <xf numFmtId="0" fontId="4" fillId="2" borderId="6" xfId="1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4" fillId="4" borderId="2" xfId="1" applyFont="1" applyFill="1" applyBorder="1" applyAlignment="1">
      <alignment horizontal="left" vertical="center" wrapText="1"/>
    </xf>
    <xf numFmtId="0" fontId="4" fillId="4" borderId="0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vertical="center" wrapText="1"/>
    </xf>
    <xf numFmtId="0" fontId="4" fillId="4" borderId="4" xfId="1" applyFont="1" applyFill="1" applyBorder="1" applyAlignment="1">
      <alignment vertical="center" wrapText="1"/>
    </xf>
    <xf numFmtId="0" fontId="4" fillId="4" borderId="8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/>
    </xf>
    <xf numFmtId="0" fontId="5" fillId="4" borderId="0" xfId="1" applyFont="1" applyFill="1" applyAlignment="1">
      <alignment horizontal="center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5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5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vertical="center" wrapText="1"/>
    </xf>
    <xf numFmtId="0" fontId="4" fillId="0" borderId="9" xfId="1" applyFont="1" applyBorder="1" applyAlignment="1">
      <alignment horizontal="left" vertical="center" wrapText="1"/>
    </xf>
    <xf numFmtId="0" fontId="4" fillId="2" borderId="6" xfId="1" applyFont="1" applyFill="1" applyBorder="1" applyAlignment="1">
      <alignment vertical="center" wrapText="1"/>
    </xf>
    <xf numFmtId="0" fontId="4" fillId="2" borderId="9" xfId="1" applyFont="1" applyFill="1" applyBorder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/>
    </xf>
    <xf numFmtId="0" fontId="5" fillId="0" borderId="0" xfId="1" applyFont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_Sheet7" xfId="1" xr:uid="{A983AFE1-FF4A-41E1-8B84-8F0CE60444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285750</xdr:colOff>
      <xdr:row>1</xdr:row>
      <xdr:rowOff>38100</xdr:rowOff>
    </xdr:from>
    <xdr:to>
      <xdr:col>31</xdr:col>
      <xdr:colOff>217788</xdr:colOff>
      <xdr:row>26</xdr:row>
      <xdr:rowOff>75600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840332-38B8-403D-95F7-064DE56C7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53500" y="228600"/>
          <a:ext cx="10295238" cy="48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hereth\Downloads\Factors_Seasonal_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Table"/>
      <sheetName val="SummaryTableData"/>
      <sheetName val="Seasonal Factors FactorClass"/>
      <sheetName val="AWDT Factor"/>
      <sheetName val="SeasonalFactorsForSegmentsOLD"/>
      <sheetName val="National Parks"/>
      <sheetName val="Data"/>
      <sheetName val="AADTLookup"/>
      <sheetName val="Interpolation Calcs"/>
    </sheetNames>
    <sheetDataSet>
      <sheetData sheetId="0"/>
      <sheetData sheetId="1">
        <row r="19">
          <cell r="A19" t="str">
            <v>Moab</v>
          </cell>
        </row>
        <row r="20">
          <cell r="A20" t="str">
            <v>ParkCity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B2F6-FFA8-4C7F-99C2-ABB77286394F}">
  <dimension ref="A1:AE47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AF11" sqref="AF11"/>
    </sheetView>
  </sheetViews>
  <sheetFormatPr defaultRowHeight="15" x14ac:dyDescent="0.25"/>
  <cols>
    <col min="1" max="1" width="9.85546875" style="48" customWidth="1"/>
    <col min="2" max="2" width="12.140625" style="11" customWidth="1"/>
    <col min="3" max="3" width="20.7109375" style="11" customWidth="1"/>
    <col min="4" max="4" width="12" style="48" customWidth="1"/>
    <col min="5" max="5" width="5.85546875" style="48" customWidth="1"/>
    <col min="6" max="21" width="6.28515625" style="11" customWidth="1"/>
    <col min="22" max="16384" width="9.140625" style="11"/>
  </cols>
  <sheetData>
    <row r="1" spans="1:31" x14ac:dyDescent="0.25">
      <c r="U1" s="11" t="s">
        <v>172</v>
      </c>
    </row>
    <row r="2" spans="1:31" ht="15.75" x14ac:dyDescent="0.25">
      <c r="A2" s="10"/>
      <c r="B2" s="8"/>
      <c r="C2" s="9"/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71"/>
      <c r="S2" s="71"/>
      <c r="T2" s="71"/>
      <c r="U2" s="11" t="s">
        <v>173</v>
      </c>
    </row>
    <row r="3" spans="1:31" x14ac:dyDescent="0.25">
      <c r="A3" s="5" t="s">
        <v>175</v>
      </c>
      <c r="B3" s="69" t="s">
        <v>1</v>
      </c>
      <c r="C3" s="6" t="s">
        <v>2</v>
      </c>
      <c r="D3" s="6" t="s">
        <v>3</v>
      </c>
      <c r="E3" s="3"/>
      <c r="F3" s="3" t="s">
        <v>5</v>
      </c>
      <c r="G3" s="59" t="s">
        <v>6</v>
      </c>
      <c r="H3" s="4" t="s">
        <v>7</v>
      </c>
      <c r="I3" s="3" t="s">
        <v>8</v>
      </c>
      <c r="J3" s="59" t="s">
        <v>9</v>
      </c>
      <c r="K3" s="4" t="s">
        <v>10</v>
      </c>
      <c r="L3" s="3" t="s">
        <v>11</v>
      </c>
      <c r="M3" s="59" t="s">
        <v>12</v>
      </c>
      <c r="N3" s="59" t="s">
        <v>13</v>
      </c>
      <c r="O3" s="3" t="s">
        <v>14</v>
      </c>
      <c r="P3" s="59" t="s">
        <v>15</v>
      </c>
      <c r="Q3" s="59" t="s">
        <v>16</v>
      </c>
      <c r="R3" s="3" t="s">
        <v>17</v>
      </c>
      <c r="S3" s="59" t="s">
        <v>18</v>
      </c>
      <c r="T3" s="59" t="s">
        <v>19</v>
      </c>
      <c r="U3" s="59" t="s">
        <v>20</v>
      </c>
      <c r="V3" s="3" t="s">
        <v>131</v>
      </c>
      <c r="W3" s="59" t="s">
        <v>132</v>
      </c>
      <c r="X3" s="59" t="s">
        <v>133</v>
      </c>
      <c r="Y3" s="59" t="s">
        <v>134</v>
      </c>
      <c r="Z3" s="4" t="s">
        <v>135</v>
      </c>
      <c r="AA3" s="3" t="s">
        <v>136</v>
      </c>
      <c r="AB3" s="59" t="s">
        <v>137</v>
      </c>
      <c r="AC3" s="64" t="s">
        <v>169</v>
      </c>
      <c r="AD3" s="59" t="s">
        <v>170</v>
      </c>
      <c r="AE3" s="4" t="s">
        <v>171</v>
      </c>
    </row>
    <row r="4" spans="1:31" x14ac:dyDescent="0.25">
      <c r="A4" s="16" t="s">
        <v>93</v>
      </c>
      <c r="B4" s="119" t="s">
        <v>21</v>
      </c>
      <c r="C4" s="122" t="s">
        <v>22</v>
      </c>
      <c r="D4" s="15" t="s">
        <v>51</v>
      </c>
      <c r="E4" s="16"/>
      <c r="F4" s="36">
        <f>'2019 (2015-19)'!F4-'2017 (2013-17) - 2019 groups'!F4</f>
        <v>8.3888146333110925E-4</v>
      </c>
      <c r="G4" s="37">
        <f>'2019 (2015-19)'!G4-'2017 (2013-17) - 2019 groups'!G4</f>
        <v>1.0857595441293721E-3</v>
      </c>
      <c r="H4" s="38">
        <f>'2019 (2015-19)'!H4-'2017 (2013-17) - 2019 groups'!H4</f>
        <v>-1.1432690495036368E-2</v>
      </c>
      <c r="I4" s="36">
        <f>'2019 (2015-19)'!I4-'2017 (2013-17) - 2019 groups'!I4</f>
        <v>-9.3509411247644225E-3</v>
      </c>
      <c r="J4" s="37">
        <f>'2019 (2015-19)'!J4-'2017 (2013-17) - 2019 groups'!J4</f>
        <v>1.4009697262392207E-2</v>
      </c>
      <c r="K4" s="38">
        <f>'2019 (2015-19)'!K4-'2017 (2013-17) - 2019 groups'!K4</f>
        <v>2.7887800723153111E-2</v>
      </c>
      <c r="L4" s="36">
        <f>'2019 (2015-19)'!L4-'2017 (2013-17) - 2019 groups'!L4</f>
        <v>1.2851107885390345E-2</v>
      </c>
      <c r="M4" s="37">
        <f>'2019 (2015-19)'!M4-'2017 (2013-17) - 2019 groups'!M4</f>
        <v>-5.9852014492633998E-4</v>
      </c>
      <c r="N4" s="37">
        <f>'2019 (2015-19)'!N4-'2017 (2013-17) - 2019 groups'!N4</f>
        <v>-2.1672300580120041E-3</v>
      </c>
      <c r="O4" s="36">
        <f>'2019 (2015-19)'!O4-'2017 (2013-17) - 2019 groups'!O4</f>
        <v>1.4674733750674518E-2</v>
      </c>
      <c r="P4" s="37">
        <f>'2019 (2015-19)'!P4-'2017 (2013-17) - 2019 groups'!P4</f>
        <v>-1.2851547219303594E-2</v>
      </c>
      <c r="Q4" s="37">
        <f>'2019 (2015-19)'!Q4-'2017 (2013-17) - 2019 groups'!Q4</f>
        <v>-5.325428084527406E-3</v>
      </c>
      <c r="R4" s="36">
        <f>'2019 (2015-19)'!R4-'2017 (2013-17) - 2019 groups'!R4</f>
        <v>-2.7724792292797007E-3</v>
      </c>
      <c r="S4" s="37">
        <f>'2019 (2015-19)'!S4-'2017 (2013-17) - 2019 groups'!S4</f>
        <v>1.0852072747191244E-2</v>
      </c>
      <c r="T4" s="37">
        <f>'2019 (2015-19)'!T4-'2017 (2013-17) - 2019 groups'!T4</f>
        <v>3.3601915908871849E-3</v>
      </c>
      <c r="U4" s="37">
        <f>'2019 (2015-19)'!U4-'2017 (2013-17) - 2019 groups'!U4</f>
        <v>-1.1768677208203737E-3</v>
      </c>
      <c r="V4" s="36">
        <f>'2019 (2015-19)'!V4-'2017 (2013-17) - 2019 groups'!V4</f>
        <v>4.3551398542283959E-2</v>
      </c>
      <c r="W4" s="37">
        <f>'2019 (2015-19)'!W4-'2017 (2013-17) - 2019 groups'!W4</f>
        <v>6.0836251980605938E-2</v>
      </c>
      <c r="X4" s="37">
        <f>'2019 (2015-19)'!X4-'2017 (2013-17) - 2019 groups'!X4</f>
        <v>3.4268169314018104E-2</v>
      </c>
      <c r="Y4" s="37">
        <f>'2019 (2015-19)'!Y4-'2017 (2013-17) - 2019 groups'!Y4</f>
        <v>1.6980096070979944E-2</v>
      </c>
      <c r="Z4" s="38">
        <f>'2019 (2015-19)'!Z4-'2017 (2013-17) - 2019 groups'!Z4</f>
        <v>-1.9511070557299837E-2</v>
      </c>
      <c r="AA4" s="36">
        <f>'2019 (2015-19)'!AA4-'2017 (2013-17) - 2019 groups'!AA4</f>
        <v>-7.1058947385579829E-2</v>
      </c>
      <c r="AB4" s="37">
        <f>'2019 (2015-19)'!AB4-'2017 (2013-17) - 2019 groups'!AB4</f>
        <v>-5.5065897965028032E-2</v>
      </c>
      <c r="AC4" s="61">
        <f>'2019 (2015-19)'!AC4-'2017 (2013-17) - 2019 groups'!AC4</f>
        <v>4.6028172455202077E-2</v>
      </c>
      <c r="AD4" s="37">
        <f>'2019 (2015-19)'!AD4-'2017 (2013-17) - 2019 groups'!AD4</f>
        <v>-0.10756242267530092</v>
      </c>
      <c r="AE4" s="38">
        <f>'2019 (2015-19)'!AE4-'2017 (2013-17) - 2019 groups'!AE4</f>
        <v>-0.10505894738557986</v>
      </c>
    </row>
    <row r="5" spans="1:31" x14ac:dyDescent="0.25">
      <c r="A5" s="16" t="s">
        <v>92</v>
      </c>
      <c r="B5" s="119"/>
      <c r="C5" s="122"/>
      <c r="D5" s="50" t="s">
        <v>23</v>
      </c>
      <c r="E5" s="16"/>
      <c r="F5" s="17">
        <f>'2019 (2015-19)'!F5-'2017 (2013-17) - 2019 groups'!F5</f>
        <v>1.0856660548958952E-2</v>
      </c>
      <c r="G5" s="52">
        <f>'2019 (2015-19)'!G5-'2017 (2013-17) - 2019 groups'!G5</f>
        <v>1.8677715627167135E-2</v>
      </c>
      <c r="H5" s="19">
        <f>'2019 (2015-19)'!H5-'2017 (2013-17) - 2019 groups'!H5</f>
        <v>9.1333708451944995E-3</v>
      </c>
      <c r="I5" s="17">
        <f>'2019 (2015-19)'!I5-'2017 (2013-17) - 2019 groups'!I5</f>
        <v>5.7174404364724873E-3</v>
      </c>
      <c r="J5" s="52">
        <f>'2019 (2015-19)'!J5-'2017 (2013-17) - 2019 groups'!J5</f>
        <v>6.2244902540260494E-3</v>
      </c>
      <c r="K5" s="19">
        <f>'2019 (2015-19)'!K5-'2017 (2013-17) - 2019 groups'!K5</f>
        <v>-2.0332113340248981E-3</v>
      </c>
      <c r="L5" s="17">
        <f>'2019 (2015-19)'!L5-'2017 (2013-17) - 2019 groups'!L5</f>
        <v>2.3087358866524799E-3</v>
      </c>
      <c r="M5" s="52">
        <f>'2019 (2015-19)'!M5-'2017 (2013-17) - 2019 groups'!M5</f>
        <v>1.6123582561979877E-3</v>
      </c>
      <c r="N5" s="52">
        <f>'2019 (2015-19)'!N5-'2017 (2013-17) - 2019 groups'!N5</f>
        <v>-2.758815362539746E-3</v>
      </c>
      <c r="O5" s="17">
        <f>'2019 (2015-19)'!O5-'2017 (2013-17) - 2019 groups'!O5</f>
        <v>-7.8521883440436646E-3</v>
      </c>
      <c r="P5" s="52">
        <f>'2019 (2015-19)'!P5-'2017 (2013-17) - 2019 groups'!P5</f>
        <v>-5.7078211385861444E-3</v>
      </c>
      <c r="Q5" s="52">
        <f>'2019 (2015-19)'!Q5-'2017 (2013-17) - 2019 groups'!Q5</f>
        <v>2.2152720983690033E-2</v>
      </c>
      <c r="R5" s="17">
        <f>'2019 (2015-19)'!R5-'2017 (2013-17) - 2019 groups'!R5</f>
        <v>1.288664317515209E-2</v>
      </c>
      <c r="S5" s="52">
        <f>'2019 (2015-19)'!S5-'2017 (2013-17) - 2019 groups'!S5</f>
        <v>3.4666667749008173E-3</v>
      </c>
      <c r="T5" s="52">
        <f>'2019 (2015-19)'!T5-'2017 (2013-17) - 2019 groups'!T5</f>
        <v>-1.1065317151670584E-5</v>
      </c>
      <c r="U5" s="52">
        <f>'2019 (2015-19)'!U5-'2017 (2013-17) - 2019 groups'!U5</f>
        <v>2.8661808831385027E-3</v>
      </c>
      <c r="V5" s="17">
        <f>'2019 (2015-19)'!V5-'2017 (2013-17) - 2019 groups'!V5</f>
        <v>8.1166948417449314E-3</v>
      </c>
      <c r="W5" s="52">
        <f>'2019 (2015-19)'!W5-'2017 (2013-17) - 2019 groups'!W5</f>
        <v>2.1607578842982922E-2</v>
      </c>
      <c r="X5" s="52">
        <f>'2019 (2015-19)'!X5-'2017 (2013-17) - 2019 groups'!X5</f>
        <v>9.8758421727460632E-3</v>
      </c>
      <c r="Y5" s="52">
        <f>'2019 (2015-19)'!Y5-'2017 (2013-17) - 2019 groups'!Y5</f>
        <v>6.3025679320799499E-3</v>
      </c>
      <c r="Z5" s="19">
        <f>'2019 (2015-19)'!Z5-'2017 (2013-17) - 2019 groups'!Z5</f>
        <v>8.2180484181799685E-3</v>
      </c>
      <c r="AA5" s="17">
        <f>'2019 (2015-19)'!AA5-'2017 (2013-17) - 2019 groups'!AA5</f>
        <v>-2.8942827921749847E-2</v>
      </c>
      <c r="AB5" s="52">
        <f>'2019 (2015-19)'!AB5-'2017 (2013-17) - 2019 groups'!AB5</f>
        <v>-1.5177904285995081E-2</v>
      </c>
      <c r="AC5" s="62">
        <f>'2019 (2015-19)'!AC5-'2017 (2013-17) - 2019 groups'!AC5</f>
        <v>2.126199631593706E-2</v>
      </c>
      <c r="AD5" s="52">
        <f>'2019 (2015-19)'!AD5-'2017 (2013-17) - 2019 groups'!AD5</f>
        <v>-6.6560366103880053E-2</v>
      </c>
      <c r="AE5" s="19">
        <f>'2019 (2015-19)'!AE5-'2017 (2013-17) - 2019 groups'!AE5</f>
        <v>-6.2942827921749878E-2</v>
      </c>
    </row>
    <row r="6" spans="1:31" x14ac:dyDescent="0.25">
      <c r="A6" s="22" t="s">
        <v>91</v>
      </c>
      <c r="B6" s="119"/>
      <c r="C6" s="123"/>
      <c r="D6" s="21" t="s">
        <v>24</v>
      </c>
      <c r="E6" s="22"/>
      <c r="F6" s="23">
        <f>'2019 (2015-19)'!F6-'2017 (2013-17) - 2019 groups'!F6</f>
        <v>-3.690788426032876E-3</v>
      </c>
      <c r="G6" s="24">
        <f>'2019 (2015-19)'!G6-'2017 (2013-17) - 2019 groups'!G6</f>
        <v>6.2220881148828955E-3</v>
      </c>
      <c r="H6" s="25">
        <f>'2019 (2015-19)'!H6-'2017 (2013-17) - 2019 groups'!H6</f>
        <v>-6.2215405105106036E-3</v>
      </c>
      <c r="I6" s="23">
        <f>'2019 (2015-19)'!I6-'2017 (2013-17) - 2019 groups'!I6</f>
        <v>-1.395351226920527E-2</v>
      </c>
      <c r="J6" s="24">
        <f>'2019 (2015-19)'!J6-'2017 (2013-17) - 2019 groups'!J6</f>
        <v>1.8611402555882561E-3</v>
      </c>
      <c r="K6" s="25">
        <f>'2019 (2015-19)'!K6-'2017 (2013-17) - 2019 groups'!K6</f>
        <v>-2.8776633082172598E-3</v>
      </c>
      <c r="L6" s="23">
        <f>'2019 (2015-19)'!L6-'2017 (2013-17) - 2019 groups'!L6</f>
        <v>1.2268107861796995E-2</v>
      </c>
      <c r="M6" s="24">
        <f>'2019 (2015-19)'!M6-'2017 (2013-17) - 2019 groups'!M6</f>
        <v>1.6155359924037382E-2</v>
      </c>
      <c r="N6" s="24">
        <f>'2019 (2015-19)'!N6-'2017 (2013-17) - 2019 groups'!N6</f>
        <v>1.163826105870891E-2</v>
      </c>
      <c r="O6" s="23">
        <f>'2019 (2015-19)'!O6-'2017 (2013-17) - 2019 groups'!O6</f>
        <v>4.6399765616176314E-3</v>
      </c>
      <c r="P6" s="24">
        <f>'2019 (2015-19)'!P6-'2017 (2013-17) - 2019 groups'!P6</f>
        <v>-7.1123138072937131E-3</v>
      </c>
      <c r="Q6" s="24">
        <f>'2019 (2015-19)'!Q6-'2017 (2013-17) - 2019 groups'!Q6</f>
        <v>4.264848909773189E-3</v>
      </c>
      <c r="R6" s="23">
        <f>'2019 (2015-19)'!R6-'2017 (2013-17) - 2019 groups'!R6</f>
        <v>-1.2207836849972287E-3</v>
      </c>
      <c r="S6" s="24">
        <f>'2019 (2015-19)'!S6-'2017 (2013-17) - 2019 groups'!S6</f>
        <v>-4.9887886047341734E-3</v>
      </c>
      <c r="T6" s="24">
        <f>'2019 (2015-19)'!T6-'2017 (2013-17) - 2019 groups'!T6</f>
        <v>1.3349648777275291E-2</v>
      </c>
      <c r="U6" s="24">
        <f>'2019 (2015-19)'!U6-'2017 (2013-17) - 2019 groups'!U6</f>
        <v>5.8861497607343161E-4</v>
      </c>
      <c r="V6" s="23">
        <f>'2019 (2015-19)'!V6-'2017 (2013-17) - 2019 groups'!V6</f>
        <v>6.2162702701409001E-2</v>
      </c>
      <c r="W6" s="24">
        <f>'2019 (2015-19)'!W6-'2017 (2013-17) - 2019 groups'!W6</f>
        <v>8.6413640709217976E-2</v>
      </c>
      <c r="X6" s="24">
        <f>'2019 (2015-19)'!X6-'2017 (2013-17) - 2019 groups'!X6</f>
        <v>6.1925568208840098E-2</v>
      </c>
      <c r="Y6" s="24">
        <f>'2019 (2015-19)'!Y6-'2017 (2013-17) - 2019 groups'!Y6</f>
        <v>4.7734791755220107E-2</v>
      </c>
      <c r="Z6" s="25">
        <f>'2019 (2015-19)'!Z6-'2017 (2013-17) - 2019 groups'!Z6</f>
        <v>4.9947941700601017E-3</v>
      </c>
      <c r="AA6" s="23">
        <f>'2019 (2015-19)'!AA6-'2017 (2013-17) - 2019 groups'!AA6</f>
        <v>-3.1175689263849948E-2</v>
      </c>
      <c r="AB6" s="24">
        <f>'2019 (2015-19)'!AB6-'2017 (2013-17) - 2019 groups'!AB6</f>
        <v>-0.22205580828091809</v>
      </c>
      <c r="AC6" s="63">
        <f>'2019 (2015-19)'!AC6-'2017 (2013-17) - 2019 groups'!AC6</f>
        <v>7.4024666891089996E-2</v>
      </c>
      <c r="AD6" s="24">
        <f>'2019 (2015-19)'!AD6-'2017 (2013-17) - 2019 groups'!AD6</f>
        <v>-0.17111574877237901</v>
      </c>
      <c r="AE6" s="25">
        <f>'2019 (2015-19)'!AE6-'2017 (2013-17) - 2019 groups'!AE6</f>
        <v>-6.5175689263849979E-2</v>
      </c>
    </row>
    <row r="7" spans="1:31" x14ac:dyDescent="0.25">
      <c r="A7" s="16" t="s">
        <v>90</v>
      </c>
      <c r="B7" s="119"/>
      <c r="C7" s="50" t="s">
        <v>25</v>
      </c>
      <c r="D7" s="15"/>
      <c r="E7" s="16"/>
      <c r="F7" s="17">
        <f>'2019 (2015-19)'!F7-'2017 (2013-17) - 2019 groups'!F7</f>
        <v>1.2886865076086607E-2</v>
      </c>
      <c r="G7" s="52">
        <f>'2019 (2015-19)'!G7-'2017 (2013-17) - 2019 groups'!G7</f>
        <v>9.4666502609485059E-3</v>
      </c>
      <c r="H7" s="19">
        <f>'2019 (2015-19)'!H7-'2017 (2013-17) - 2019 groups'!H7</f>
        <v>1.7163399778947763E-3</v>
      </c>
      <c r="I7" s="17">
        <f>'2019 (2015-19)'!I7-'2017 (2013-17) - 2019 groups'!I7</f>
        <v>-1.2758642097768669E-2</v>
      </c>
      <c r="J7" s="52">
        <f>'2019 (2015-19)'!J7-'2017 (2013-17) - 2019 groups'!J7</f>
        <v>-3.0618691566559608E-3</v>
      </c>
      <c r="K7" s="19">
        <f>'2019 (2015-19)'!K7-'2017 (2013-17) - 2019 groups'!K7</f>
        <v>-3.516671364499846E-3</v>
      </c>
      <c r="L7" s="17">
        <f>'2019 (2015-19)'!L7-'2017 (2013-17) - 2019 groups'!L7</f>
        <v>-3.6206101695472892E-3</v>
      </c>
      <c r="M7" s="52">
        <f>'2019 (2015-19)'!M7-'2017 (2013-17) - 2019 groups'!M7</f>
        <v>-2.0874320471897523E-3</v>
      </c>
      <c r="N7" s="52">
        <f>'2019 (2015-19)'!N7-'2017 (2013-17) - 2019 groups'!N7</f>
        <v>5.2759480384376722E-3</v>
      </c>
      <c r="O7" s="17">
        <f>'2019 (2015-19)'!O7-'2017 (2013-17) - 2019 groups'!O7</f>
        <v>6.1148822976810902E-3</v>
      </c>
      <c r="P7" s="52">
        <f>'2019 (2015-19)'!P7-'2017 (2013-17) - 2019 groups'!P7</f>
        <v>3.5918705550386232E-3</v>
      </c>
      <c r="Q7" s="52">
        <f>'2019 (2015-19)'!Q7-'2017 (2013-17) - 2019 groups'!Q7</f>
        <v>1.6646620378387489E-2</v>
      </c>
      <c r="R7" s="17">
        <f>'2019 (2015-19)'!R7-'2017 (2013-17) - 2019 groups'!R7</f>
        <v>7.2957984010592059E-3</v>
      </c>
      <c r="S7" s="52">
        <f>'2019 (2015-19)'!S7-'2017 (2013-17) - 2019 groups'!S7</f>
        <v>-6.4584353894896473E-3</v>
      </c>
      <c r="T7" s="52">
        <f>'2019 (2015-19)'!T7-'2017 (2013-17) - 2019 groups'!T7</f>
        <v>5.996816121738302E-4</v>
      </c>
      <c r="U7" s="52">
        <f>'2019 (2015-19)'!U7-'2017 (2013-17) - 2019 groups'!U7</f>
        <v>1.0127187799067183E-2</v>
      </c>
      <c r="V7" s="36">
        <f>'2019 (2015-19)'!V7-'2017 (2013-17) - 2019 groups'!V7</f>
        <v>6.672317919688997E-2</v>
      </c>
      <c r="W7" s="37">
        <f>'2019 (2015-19)'!W7-'2017 (2013-17) - 2019 groups'!W7</f>
        <v>7.9360160550799974E-2</v>
      </c>
      <c r="X7" s="37">
        <f>'2019 (2015-19)'!X7-'2017 (2013-17) - 2019 groups'!X7</f>
        <v>6.7783903029069892E-2</v>
      </c>
      <c r="Y7" s="37">
        <f>'2019 (2015-19)'!Y7-'2017 (2013-17) - 2019 groups'!Y7</f>
        <v>6.9245087318309917E-2</v>
      </c>
      <c r="Z7" s="38">
        <f>'2019 (2015-19)'!Z7-'2017 (2013-17) - 2019 groups'!Z7</f>
        <v>1.3830584133330159E-2</v>
      </c>
      <c r="AA7" s="36">
        <f>'2019 (2015-19)'!AA7-'2017 (2013-17) - 2019 groups'!AA7</f>
        <v>-0.16182118120929201</v>
      </c>
      <c r="AB7" s="37">
        <f>'2019 (2015-19)'!AB7-'2017 (2013-17) - 2019 groups'!AB7</f>
        <v>-0.13012173301914098</v>
      </c>
      <c r="AC7" s="61">
        <f>'2019 (2015-19)'!AC7-'2017 (2013-17) - 2019 groups'!AC7</f>
        <v>7.9796383632730006E-2</v>
      </c>
      <c r="AD7" s="37">
        <f>'2019 (2015-19)'!AD7-'2017 (2013-17) - 2019 groups'!AD7</f>
        <v>-0.22647145711421701</v>
      </c>
      <c r="AE7" s="38">
        <f>'2019 (2015-19)'!AE7-'2017 (2013-17) - 2019 groups'!AE7</f>
        <v>-0.26782118120929188</v>
      </c>
    </row>
    <row r="8" spans="1:31" x14ac:dyDescent="0.25">
      <c r="A8" s="16" t="s">
        <v>89</v>
      </c>
      <c r="B8" s="119"/>
      <c r="C8" s="50" t="s">
        <v>26</v>
      </c>
      <c r="D8" s="26"/>
      <c r="E8" s="16"/>
      <c r="F8" s="17">
        <f>'2019 (2015-19)'!F8-'2017 (2013-17) - 2019 groups'!F8</f>
        <v>5.5599840950536494E-3</v>
      </c>
      <c r="G8" s="52">
        <f>'2019 (2015-19)'!G8-'2017 (2013-17) - 2019 groups'!G8</f>
        <v>1.6924796979118639E-2</v>
      </c>
      <c r="H8" s="19">
        <f>'2019 (2015-19)'!H8-'2017 (2013-17) - 2019 groups'!H8</f>
        <v>-6.949651850077232E-3</v>
      </c>
      <c r="I8" s="17">
        <f>'2019 (2015-19)'!I8-'2017 (2013-17) - 2019 groups'!I8</f>
        <v>-1.2641981847409611E-2</v>
      </c>
      <c r="J8" s="52">
        <f>'2019 (2015-19)'!J8-'2017 (2013-17) - 2019 groups'!J8</f>
        <v>4.7295611652475866E-3</v>
      </c>
      <c r="K8" s="19">
        <f>'2019 (2015-19)'!K8-'2017 (2013-17) - 2019 groups'!K8</f>
        <v>-1.1348732409424134E-3</v>
      </c>
      <c r="L8" s="17">
        <f>'2019 (2015-19)'!L8-'2017 (2013-17) - 2019 groups'!L8</f>
        <v>-2.6233031884197455E-3</v>
      </c>
      <c r="M8" s="52">
        <f>'2019 (2015-19)'!M8-'2017 (2013-17) - 2019 groups'!M8</f>
        <v>9.0458232670997951E-4</v>
      </c>
      <c r="N8" s="52">
        <f>'2019 (2015-19)'!N8-'2017 (2013-17) - 2019 groups'!N8</f>
        <v>6.3349291111505224E-3</v>
      </c>
      <c r="O8" s="17">
        <f>'2019 (2015-19)'!O8-'2017 (2013-17) - 2019 groups'!O8</f>
        <v>-1.9852371880668684E-4</v>
      </c>
      <c r="P8" s="52">
        <f>'2019 (2015-19)'!P8-'2017 (2013-17) - 2019 groups'!P8</f>
        <v>4.0441947375231546E-3</v>
      </c>
      <c r="Q8" s="52">
        <f>'2019 (2015-19)'!Q8-'2017 (2013-17) - 2019 groups'!Q8</f>
        <v>1.5215836319081411E-2</v>
      </c>
      <c r="R8" s="17">
        <f>'2019 (2015-19)'!R8-'2017 (2013-17) - 2019 groups'!R8</f>
        <v>1.4674413245526763E-3</v>
      </c>
      <c r="S8" s="52">
        <f>'2019 (2015-19)'!S8-'2017 (2013-17) - 2019 groups'!S8</f>
        <v>-3.02082371876633E-3</v>
      </c>
      <c r="T8" s="52">
        <f>'2019 (2015-19)'!T8-'2017 (2013-17) - 2019 groups'!T8</f>
        <v>2.1546087332857677E-3</v>
      </c>
      <c r="U8" s="52">
        <f>'2019 (2015-19)'!U8-'2017 (2013-17) - 2019 groups'!U8</f>
        <v>6.0501574346516485E-3</v>
      </c>
      <c r="V8" s="17">
        <f>'2019 (2015-19)'!V8-'2017 (2013-17) - 2019 groups'!V8</f>
        <v>-3.2417559029269905E-2</v>
      </c>
      <c r="W8" s="52">
        <f>'2019 (2015-19)'!W8-'2017 (2013-17) - 2019 groups'!W8</f>
        <v>-3.471758367597011E-2</v>
      </c>
      <c r="X8" s="52">
        <f>'2019 (2015-19)'!X8-'2017 (2013-17) - 2019 groups'!X8</f>
        <v>-4.0345247301510012E-2</v>
      </c>
      <c r="Y8" s="52">
        <f>'2019 (2015-19)'!Y8-'2017 (2013-17) - 2019 groups'!Y8</f>
        <v>-2.9851087515770036E-2</v>
      </c>
      <c r="Z8" s="19">
        <f>'2019 (2015-19)'!Z8-'2017 (2013-17) - 2019 groups'!Z8</f>
        <v>-4.1893778495998291E-3</v>
      </c>
      <c r="AA8" s="17">
        <f>'2019 (2015-19)'!AA8-'2017 (2013-17) - 2019 groups'!AA8</f>
        <v>9.6462758551931094E-2</v>
      </c>
      <c r="AB8" s="52">
        <f>'2019 (2015-19)'!AB8-'2017 (2013-17) - 2019 groups'!AB8</f>
        <v>4.0058096820182021E-2</v>
      </c>
      <c r="AC8" s="62">
        <f>'2019 (2015-19)'!AC8-'2017 (2013-17) - 2019 groups'!AC8</f>
        <v>-2.5637972831090039E-2</v>
      </c>
      <c r="AD8" s="52">
        <f>'2019 (2015-19)'!AD8-'2017 (2013-17) - 2019 groups'!AD8</f>
        <v>-8.1739572313943021E-2</v>
      </c>
      <c r="AE8" s="19">
        <f>'2019 (2015-19)'!AE8-'2017 (2013-17) - 2019 groups'!AE8</f>
        <v>-0.22153724144806886</v>
      </c>
    </row>
    <row r="9" spans="1:31" x14ac:dyDescent="0.25">
      <c r="A9" s="22" t="s">
        <v>88</v>
      </c>
      <c r="B9" s="121"/>
      <c r="C9" s="21" t="s">
        <v>27</v>
      </c>
      <c r="D9" s="27"/>
      <c r="E9" s="22"/>
      <c r="F9" s="23">
        <f>'2019 (2015-19)'!F9-'2017 (2013-17) - 2019 groups'!F9</f>
        <v>4.7994532541748569E-3</v>
      </c>
      <c r="G9" s="24">
        <f>'2019 (2015-19)'!G9-'2017 (2013-17) - 2019 groups'!G9</f>
        <v>2.4817236899671302E-3</v>
      </c>
      <c r="H9" s="25">
        <f>'2019 (2015-19)'!H9-'2017 (2013-17) - 2019 groups'!H9</f>
        <v>-7.5995162914958003E-3</v>
      </c>
      <c r="I9" s="23">
        <f>'2019 (2015-19)'!I9-'2017 (2013-17) - 2019 groups'!I9</f>
        <v>-1.3720234161297307E-2</v>
      </c>
      <c r="J9" s="24">
        <f>'2019 (2015-19)'!J9-'2017 (2013-17) - 2019 groups'!J9</f>
        <v>3.4415708981572202E-4</v>
      </c>
      <c r="K9" s="25">
        <f>'2019 (2015-19)'!K9-'2017 (2013-17) - 2019 groups'!K9</f>
        <v>1.3580341216705705E-3</v>
      </c>
      <c r="L9" s="23">
        <f>'2019 (2015-19)'!L9-'2017 (2013-17) - 2019 groups'!L9</f>
        <v>7.9116449062111016E-4</v>
      </c>
      <c r="M9" s="24">
        <f>'2019 (2015-19)'!M9-'2017 (2013-17) - 2019 groups'!M9</f>
        <v>2.0125900976974975E-3</v>
      </c>
      <c r="N9" s="24">
        <f>'2019 (2015-19)'!N9-'2017 (2013-17) - 2019 groups'!N9</f>
        <v>4.0983313157736401E-3</v>
      </c>
      <c r="O9" s="23">
        <f>'2019 (2015-19)'!O9-'2017 (2013-17) - 2019 groups'!O9</f>
        <v>2.0395831981199208E-3</v>
      </c>
      <c r="P9" s="24">
        <f>'2019 (2015-19)'!P9-'2017 (2013-17) - 2019 groups'!P9</f>
        <v>6.5388927912419792E-3</v>
      </c>
      <c r="Q9" s="24">
        <f>'2019 (2015-19)'!Q9-'2017 (2013-17) - 2019 groups'!Q9</f>
        <v>7.9245224074807608E-3</v>
      </c>
      <c r="R9" s="23">
        <f>'2019 (2015-19)'!R9-'2017 (2013-17) - 2019 groups'!R9</f>
        <v>-1.2414559164242167E-4</v>
      </c>
      <c r="S9" s="24">
        <f>'2019 (2015-19)'!S9-'2017 (2013-17) - 2019 groups'!S9</f>
        <v>-4.0060695586427997E-3</v>
      </c>
      <c r="T9" s="24">
        <f>'2019 (2015-19)'!T9-'2017 (2013-17) - 2019 groups'!T9</f>
        <v>2.3029633297293461E-3</v>
      </c>
      <c r="U9" s="24">
        <f>'2019 (2015-19)'!U9-'2017 (2013-17) - 2019 groups'!U9</f>
        <v>5.4026973559775371E-3</v>
      </c>
      <c r="V9" s="23">
        <f>'2019 (2015-19)'!V9-'2017 (2013-17) - 2019 groups'!V9</f>
        <v>4.5071946731198853E-3</v>
      </c>
      <c r="W9" s="24">
        <f>'2019 (2015-19)'!W9-'2017 (2013-17) - 2019 groups'!W9</f>
        <v>1.3062023746539975E-2</v>
      </c>
      <c r="X9" s="24">
        <f>'2019 (2015-19)'!X9-'2017 (2013-17) - 2019 groups'!X9</f>
        <v>1.2515587283630003E-2</v>
      </c>
      <c r="Y9" s="24">
        <f>'2019 (2015-19)'!Y9-'2017 (2013-17) - 2019 groups'!Y9</f>
        <v>1.4342027719199901E-2</v>
      </c>
      <c r="Z9" s="25">
        <f>'2019 (2015-19)'!Z9-'2017 (2013-17) - 2019 groups'!Z9</f>
        <v>-3.0388407322798905E-3</v>
      </c>
      <c r="AA9" s="23">
        <f>'2019 (2015-19)'!AA9-'2017 (2013-17) - 2019 groups'!AA9</f>
        <v>-5.1697665385178948E-2</v>
      </c>
      <c r="AB9" s="24">
        <f>'2019 (2015-19)'!AB9-'2017 (2013-17) - 2019 groups'!AB9</f>
        <v>7.3096726949289925E-3</v>
      </c>
      <c r="AC9" s="63">
        <f>'2019 (2015-19)'!AC9-'2017 (2013-17) - 2019 groups'!AC9</f>
        <v>2.0639879583119969E-2</v>
      </c>
      <c r="AD9" s="24">
        <f>'2019 (2015-19)'!AD9-'2017 (2013-17) - 2019 groups'!AD9</f>
        <v>-0.14469399634512603</v>
      </c>
      <c r="AE9" s="25">
        <f>'2019 (2015-19)'!AE9-'2017 (2013-17) - 2019 groups'!AE9</f>
        <v>-0.26069766538517891</v>
      </c>
    </row>
    <row r="10" spans="1:31" x14ac:dyDescent="0.25">
      <c r="A10" s="3"/>
      <c r="B10" s="70" t="s">
        <v>28</v>
      </c>
      <c r="C10" s="59"/>
      <c r="D10" s="59" t="s">
        <v>3</v>
      </c>
      <c r="E10" s="3"/>
      <c r="F10" s="3" t="s">
        <v>5</v>
      </c>
      <c r="G10" s="59" t="s">
        <v>6</v>
      </c>
      <c r="H10" s="4" t="s">
        <v>7</v>
      </c>
      <c r="I10" s="3" t="s">
        <v>8</v>
      </c>
      <c r="J10" s="59" t="s">
        <v>9</v>
      </c>
      <c r="K10" s="4" t="s">
        <v>10</v>
      </c>
      <c r="L10" s="3" t="s">
        <v>11</v>
      </c>
      <c r="M10" s="59" t="s">
        <v>12</v>
      </c>
      <c r="N10" s="59" t="s">
        <v>13</v>
      </c>
      <c r="O10" s="3" t="s">
        <v>14</v>
      </c>
      <c r="P10" s="59" t="s">
        <v>15</v>
      </c>
      <c r="Q10" s="59" t="s">
        <v>16</v>
      </c>
      <c r="R10" s="3" t="s">
        <v>17</v>
      </c>
      <c r="S10" s="59" t="s">
        <v>18</v>
      </c>
      <c r="T10" s="59" t="s">
        <v>19</v>
      </c>
      <c r="U10" s="59" t="s">
        <v>20</v>
      </c>
      <c r="V10" s="3" t="s">
        <v>131</v>
      </c>
      <c r="W10" s="59" t="s">
        <v>132</v>
      </c>
      <c r="X10" s="59" t="s">
        <v>133</v>
      </c>
      <c r="Y10" s="59" t="s">
        <v>134</v>
      </c>
      <c r="Z10" s="4" t="s">
        <v>135</v>
      </c>
      <c r="AA10" s="3" t="s">
        <v>136</v>
      </c>
      <c r="AB10" s="59" t="s">
        <v>137</v>
      </c>
      <c r="AC10" s="64" t="s">
        <v>141</v>
      </c>
      <c r="AD10" s="59" t="s">
        <v>142</v>
      </c>
      <c r="AE10" s="4" t="s">
        <v>143</v>
      </c>
    </row>
    <row r="11" spans="1:31" x14ac:dyDescent="0.25">
      <c r="A11" s="28" t="s">
        <v>95</v>
      </c>
      <c r="B11" s="119" t="s">
        <v>21</v>
      </c>
      <c r="C11" s="120"/>
      <c r="D11" s="15" t="s">
        <v>51</v>
      </c>
      <c r="E11" s="28"/>
      <c r="F11" s="17">
        <f>'2019 (2015-19)'!F11-'2017 (2013-17) - 2019 groups'!F11</f>
        <v>0.21495757870489246</v>
      </c>
      <c r="G11" s="52">
        <f>'2019 (2015-19)'!G11-'2017 (2013-17) - 2019 groups'!G11</f>
        <v>0.22033501883054246</v>
      </c>
      <c r="H11" s="19">
        <f>'2019 (2015-19)'!H11-'2017 (2013-17) - 2019 groups'!H11</f>
        <v>0.1893298122743447</v>
      </c>
      <c r="I11" s="17">
        <f>'2019 (2015-19)'!I11-'2017 (2013-17) - 2019 groups'!I11</f>
        <v>3.5532462362346973E-2</v>
      </c>
      <c r="J11" s="52">
        <f>'2019 (2015-19)'!J11-'2017 (2013-17) - 2019 groups'!J11</f>
        <v>-0.10494125553956846</v>
      </c>
      <c r="K11" s="19">
        <f>'2019 (2015-19)'!K11-'2017 (2013-17) - 2019 groups'!K11</f>
        <v>-0.21031072808295703</v>
      </c>
      <c r="L11" s="17">
        <f>'2019 (2015-19)'!L11-'2017 (2013-17) - 2019 groups'!L11</f>
        <v>-7.8100514995192771E-2</v>
      </c>
      <c r="M11" s="52">
        <f>'2019 (2015-19)'!M11-'2017 (2013-17) - 2019 groups'!M11</f>
        <v>-2.5186168138243703E-2</v>
      </c>
      <c r="N11" s="52">
        <f>'2019 (2015-19)'!N11-'2017 (2013-17) - 2019 groups'!N11</f>
        <v>-6.3622594216956374E-2</v>
      </c>
      <c r="O11" s="17">
        <f>'2019 (2015-19)'!O11-'2017 (2013-17) - 2019 groups'!O11</f>
        <v>-0.17541112014552662</v>
      </c>
      <c r="P11" s="52">
        <f>'2019 (2015-19)'!P11-'2017 (2013-17) - 2019 groups'!P11</f>
        <v>-4.8777418527186533E-2</v>
      </c>
      <c r="Q11" s="52">
        <f>'2019 (2015-19)'!Q11-'2017 (2013-17) - 2019 groups'!Q11</f>
        <v>0.10588003624004838</v>
      </c>
      <c r="R11" s="17">
        <f>'2019 (2015-19)'!R11-'2017 (2013-17) - 2019 groups'!R11</f>
        <v>0.20870231021266533</v>
      </c>
      <c r="S11" s="52">
        <f>'2019 (2015-19)'!S11-'2017 (2013-17) - 2019 groups'!S11</f>
        <v>3.643051531327679E-2</v>
      </c>
      <c r="T11" s="52">
        <f>'2019 (2015-19)'!T11-'2017 (2013-17) - 2019 groups'!T11</f>
        <v>0.25878376401875536</v>
      </c>
      <c r="U11" s="52">
        <f>'2019 (2015-19)'!U11-'2017 (2013-17) - 2019 groups'!U11</f>
        <v>1.3890228563393503E-2</v>
      </c>
      <c r="V11" s="17">
        <f>'2019 (2015-19)'!V11-'2017 (2013-17) - 2019 groups'!V11</f>
        <v>1.0490104220111984E-2</v>
      </c>
      <c r="W11" s="52">
        <f>'2019 (2015-19)'!W11-'2017 (2013-17) - 2019 groups'!W11</f>
        <v>4.4983101141419235E-3</v>
      </c>
      <c r="X11" s="52">
        <f>'2019 (2015-19)'!X11-'2017 (2013-17) - 2019 groups'!X11</f>
        <v>1.7417604197102032E-2</v>
      </c>
      <c r="Y11" s="52">
        <f>'2019 (2015-19)'!Y11-'2017 (2013-17) - 2019 groups'!Y11</f>
        <v>1.0358595975639928E-2</v>
      </c>
      <c r="Z11" s="19">
        <f>'2019 (2015-19)'!Z11-'2017 (2013-17) - 2019 groups'!Z11</f>
        <v>-3.5002541019860001E-2</v>
      </c>
      <c r="AA11" s="17">
        <f>'2019 (2015-19)'!AA11-'2017 (2013-17) - 2019 groups'!AA11</f>
        <v>-7.1526851886959841E-2</v>
      </c>
      <c r="AB11" s="52">
        <f>'2019 (2015-19)'!AB11-'2017 (2013-17) - 2019 groups'!AB11</f>
        <v>7.3764778399799891E-2</v>
      </c>
      <c r="AC11" s="62">
        <f>'2019 (2015-19)'!AC11-'2017 (2013-17) - 2019 groups'!AC11</f>
        <v>1.9424836762297004E-2</v>
      </c>
      <c r="AD11" s="52">
        <f>'2019 (2015-19)'!AD11-'2017 (2013-17) - 2019 groups'!AD11</f>
        <v>-4.338103674358007E-2</v>
      </c>
      <c r="AE11" s="19">
        <f>'2019 (2015-19)'!AE11-'2017 (2013-17) - 2019 groups'!AE11</f>
        <v>-0.10552685188695987</v>
      </c>
    </row>
    <row r="12" spans="1:31" x14ac:dyDescent="0.25">
      <c r="A12" s="28" t="s">
        <v>94</v>
      </c>
      <c r="B12" s="119"/>
      <c r="C12" s="120"/>
      <c r="D12" s="15" t="s">
        <v>24</v>
      </c>
      <c r="E12" s="28"/>
      <c r="F12" s="17">
        <f>'2019 (2015-19)'!F12-'2017 (2013-17) - 2019 groups'!F12</f>
        <v>1.3498134288054575E-2</v>
      </c>
      <c r="G12" s="52">
        <f>'2019 (2015-19)'!G12-'2017 (2013-17) - 2019 groups'!G12</f>
        <v>5.3017328276058207E-3</v>
      </c>
      <c r="H12" s="19">
        <f>'2019 (2015-19)'!H12-'2017 (2013-17) - 2019 groups'!H12</f>
        <v>8.8814339694711641E-3</v>
      </c>
      <c r="I12" s="17">
        <f>'2019 (2015-19)'!I12-'2017 (2013-17) - 2019 groups'!I12</f>
        <v>3.8251221266416002E-2</v>
      </c>
      <c r="J12" s="52">
        <f>'2019 (2015-19)'!J12-'2017 (2013-17) - 2019 groups'!J12</f>
        <v>3.6794525680728718E-2</v>
      </c>
      <c r="K12" s="19">
        <f>'2019 (2015-19)'!K12-'2017 (2013-17) - 2019 groups'!K12</f>
        <v>1.4893873127636237E-2</v>
      </c>
      <c r="L12" s="17">
        <f>'2019 (2015-19)'!L12-'2017 (2013-17) - 2019 groups'!L12</f>
        <v>-1.8560871367804266E-2</v>
      </c>
      <c r="M12" s="52">
        <f>'2019 (2015-19)'!M12-'2017 (2013-17) - 2019 groups'!M12</f>
        <v>-3.5776111268897903E-2</v>
      </c>
      <c r="N12" s="52">
        <f>'2019 (2015-19)'!N12-'2017 (2013-17) - 2019 groups'!N12</f>
        <v>-3.4303048494828348E-2</v>
      </c>
      <c r="O12" s="17">
        <f>'2019 (2015-19)'!O12-'2017 (2013-17) - 2019 groups'!O12</f>
        <v>-1.5516354864594906E-2</v>
      </c>
      <c r="P12" s="52">
        <f>'2019 (2015-19)'!P12-'2017 (2013-17) - 2019 groups'!P12</f>
        <v>1.8944467129600184E-2</v>
      </c>
      <c r="Q12" s="52">
        <f>'2019 (2015-19)'!Q12-'2017 (2013-17) - 2019 groups'!Q12</f>
        <v>3.5335182380530794E-2</v>
      </c>
      <c r="R12" s="17">
        <f>'2019 (2015-19)'!R12-'2017 (2013-17) - 2019 groups'!R12</f>
        <v>9.2280290062012327E-3</v>
      </c>
      <c r="S12" s="52">
        <f>'2019 (2015-19)'!S12-'2017 (2013-17) - 2019 groups'!S12</f>
        <v>2.9977186077226881E-2</v>
      </c>
      <c r="T12" s="52">
        <f>'2019 (2015-19)'!T12-'2017 (2013-17) - 2019 groups'!T12</f>
        <v>-2.9544239102574865E-2</v>
      </c>
      <c r="U12" s="52">
        <f>'2019 (2015-19)'!U12-'2017 (2013-17) - 2019 groups'!U12</f>
        <v>1.2927186795656409E-2</v>
      </c>
      <c r="V12" s="17">
        <f>'2019 (2015-19)'!V12-'2017 (2013-17) - 2019 groups'!V12</f>
        <v>-4.5856187346255961E-2</v>
      </c>
      <c r="W12" s="52">
        <f>'2019 (2015-19)'!W12-'2017 (2013-17) - 2019 groups'!W12</f>
        <v>-3.5987058141601969E-2</v>
      </c>
      <c r="X12" s="52">
        <f>'2019 (2015-19)'!X12-'2017 (2013-17) - 2019 groups'!X12</f>
        <v>4.0536670368850336E-3</v>
      </c>
      <c r="Y12" s="52">
        <f>'2019 (2015-19)'!Y12-'2017 (2013-17) - 2019 groups'!Y12</f>
        <v>4.3065674770130014E-2</v>
      </c>
      <c r="Z12" s="19">
        <f>'2019 (2015-19)'!Z12-'2017 (2013-17) - 2019 groups'!Z12</f>
        <v>0.12126867701974009</v>
      </c>
      <c r="AA12" s="17">
        <f>'2019 (2015-19)'!AA12-'2017 (2013-17) - 2019 groups'!AA12</f>
        <v>3.3727122187580005E-2</v>
      </c>
      <c r="AB12" s="52">
        <f>'2019 (2015-19)'!AB12-'2017 (2013-17) - 2019 groups'!AB12</f>
        <v>-1.5271895526482004E-2</v>
      </c>
      <c r="AC12" s="62">
        <f>'2019 (2015-19)'!AC12-'2017 (2013-17) - 2019 groups'!AC12</f>
        <v>3.7107612218040265E-3</v>
      </c>
      <c r="AD12" s="52">
        <f>'2019 (2015-19)'!AD12-'2017 (2013-17) - 2019 groups'!AD12</f>
        <v>9.2276133305529973E-3</v>
      </c>
      <c r="AE12" s="19">
        <f>'2019 (2015-19)'!AE12-'2017 (2013-17) - 2019 groups'!AE12</f>
        <v>3.3727122187580005E-2</v>
      </c>
    </row>
    <row r="13" spans="1:31" ht="15" customHeight="1" x14ac:dyDescent="0.25">
      <c r="A13" s="5"/>
      <c r="B13" s="124" t="s">
        <v>29</v>
      </c>
      <c r="C13" s="125"/>
      <c r="D13" s="6"/>
      <c r="E13" s="5"/>
      <c r="F13" s="5" t="s">
        <v>5</v>
      </c>
      <c r="G13" s="6" t="s">
        <v>6</v>
      </c>
      <c r="H13" s="7" t="s">
        <v>7</v>
      </c>
      <c r="I13" s="5" t="s">
        <v>8</v>
      </c>
      <c r="J13" s="6" t="s">
        <v>9</v>
      </c>
      <c r="K13" s="7" t="s">
        <v>10</v>
      </c>
      <c r="L13" s="5" t="s">
        <v>11</v>
      </c>
      <c r="M13" s="6" t="s">
        <v>12</v>
      </c>
      <c r="N13" s="6" t="s">
        <v>13</v>
      </c>
      <c r="O13" s="5" t="s">
        <v>14</v>
      </c>
      <c r="P13" s="6" t="s">
        <v>15</v>
      </c>
      <c r="Q13" s="6" t="s">
        <v>16</v>
      </c>
      <c r="R13" s="5" t="s">
        <v>17</v>
      </c>
      <c r="S13" s="6" t="s">
        <v>18</v>
      </c>
      <c r="T13" s="6" t="s">
        <v>19</v>
      </c>
      <c r="U13" s="6" t="s">
        <v>20</v>
      </c>
      <c r="V13" s="5" t="s">
        <v>131</v>
      </c>
      <c r="W13" s="6" t="s">
        <v>132</v>
      </c>
      <c r="X13" s="6" t="s">
        <v>133</v>
      </c>
      <c r="Y13" s="6" t="s">
        <v>134</v>
      </c>
      <c r="Z13" s="7" t="s">
        <v>135</v>
      </c>
      <c r="AA13" s="5" t="s">
        <v>136</v>
      </c>
      <c r="AB13" s="6" t="s">
        <v>137</v>
      </c>
      <c r="AC13" s="60" t="s">
        <v>141</v>
      </c>
      <c r="AD13" s="6" t="s">
        <v>142</v>
      </c>
      <c r="AE13" s="7" t="s">
        <v>143</v>
      </c>
    </row>
    <row r="14" spans="1:31" x14ac:dyDescent="0.25">
      <c r="A14" s="28" t="s">
        <v>87</v>
      </c>
      <c r="B14" s="119" t="s">
        <v>30</v>
      </c>
      <c r="C14" s="120"/>
      <c r="D14" s="120"/>
      <c r="E14" s="28"/>
      <c r="F14" s="17">
        <f>'2019 (2015-19)'!F14-'2017 (2013-17) - 2019 groups'!F14</f>
        <v>1.7631474560889426E-2</v>
      </c>
      <c r="G14" s="52">
        <f>'2019 (2015-19)'!G14-'2017 (2013-17) - 2019 groups'!G14</f>
        <v>-8.4215404181409159E-4</v>
      </c>
      <c r="H14" s="19">
        <f>'2019 (2015-19)'!H14-'2017 (2013-17) - 2019 groups'!H14</f>
        <v>-1.2664166678923783E-2</v>
      </c>
      <c r="I14" s="17">
        <f>'2019 (2015-19)'!I14-'2017 (2013-17) - 2019 groups'!I14</f>
        <v>-2.0239964213105477E-2</v>
      </c>
      <c r="J14" s="52">
        <f>'2019 (2015-19)'!J14-'2017 (2013-17) - 2019 groups'!J14</f>
        <v>-8.3697667879059079E-3</v>
      </c>
      <c r="K14" s="19">
        <f>'2019 (2015-19)'!K14-'2017 (2013-17) - 2019 groups'!K14</f>
        <v>-5.2715588364948829E-4</v>
      </c>
      <c r="L14" s="17">
        <f>'2019 (2015-19)'!L14-'2017 (2013-17) - 2019 groups'!L14</f>
        <v>1.0734485359363832E-2</v>
      </c>
      <c r="M14" s="52">
        <f>'2019 (2015-19)'!M14-'2017 (2013-17) - 2019 groups'!M14</f>
        <v>6.2520594811829033E-3</v>
      </c>
      <c r="N14" s="52">
        <f>'2019 (2015-19)'!N14-'2017 (2013-17) - 2019 groups'!N14</f>
        <v>-3.1590163029822094E-3</v>
      </c>
      <c r="O14" s="17">
        <f>'2019 (2015-19)'!O14-'2017 (2013-17) - 2019 groups'!O14</f>
        <v>-6.0295493672227751E-3</v>
      </c>
      <c r="P14" s="52">
        <f>'2019 (2015-19)'!P14-'2017 (2013-17) - 2019 groups'!P14</f>
        <v>-5.1584470308356778E-3</v>
      </c>
      <c r="Q14" s="52">
        <f>'2019 (2015-19)'!Q14-'2017 (2013-17) - 2019 groups'!Q14</f>
        <v>1.8300662027088466E-2</v>
      </c>
      <c r="R14" s="17">
        <f>'2019 (2015-19)'!R14-'2017 (2013-17) - 2019 groups'!R14</f>
        <v>1.3725461136120387E-3</v>
      </c>
      <c r="S14" s="52">
        <f>'2019 (2015-19)'!S14-'2017 (2013-17) - 2019 groups'!S14</f>
        <v>-9.7031237951124005E-3</v>
      </c>
      <c r="T14" s="52">
        <f>'2019 (2015-19)'!T14-'2017 (2013-17) - 2019 groups'!T14</f>
        <v>4.5938730035350872E-3</v>
      </c>
      <c r="U14" s="52">
        <f>'2019 (2015-19)'!U14-'2017 (2013-17) - 2019 groups'!U14</f>
        <v>2.3862843852318072E-3</v>
      </c>
      <c r="V14" s="17">
        <f>'2019 (2015-19)'!V14-'2017 (2013-17) - 2019 groups'!V14</f>
        <v>-3.1059571494939986E-2</v>
      </c>
      <c r="W14" s="52">
        <f>'2019 (2015-19)'!W14-'2017 (2013-17) - 2019 groups'!W14</f>
        <v>-4.4961204814880196E-2</v>
      </c>
      <c r="X14" s="52">
        <f>'2019 (2015-19)'!X14-'2017 (2013-17) - 2019 groups'!X14</f>
        <v>-6.6323180760440081E-2</v>
      </c>
      <c r="Y14" s="52">
        <f>'2019 (2015-19)'!Y14-'2017 (2013-17) - 2019 groups'!Y14</f>
        <v>-5.723982637175995E-2</v>
      </c>
      <c r="Z14" s="19">
        <f>'2019 (2015-19)'!Z14-'2017 (2013-17) - 2019 groups'!Z14</f>
        <v>8.9315642989300503E-3</v>
      </c>
      <c r="AA14" s="17">
        <f>'2019 (2015-19)'!AA14-'2017 (2013-17) - 2019 groups'!AA14</f>
        <v>0.18318566718910001</v>
      </c>
      <c r="AB14" s="52">
        <f>'2019 (2015-19)'!AB14-'2017 (2013-17) - 2019 groups'!AB14</f>
        <v>2.4665519539450731E-3</v>
      </c>
      <c r="AC14" s="62">
        <f>'2019 (2015-19)'!AC14-'2017 (2013-17) - 2019 groups'!AC14</f>
        <v>-4.6841403982360141E-2</v>
      </c>
      <c r="AD14" s="52">
        <f>'2019 (2015-19)'!AD14-'2017 (2013-17) - 2019 groups'!AD14</f>
        <v>-5.7173890428473984E-2</v>
      </c>
      <c r="AE14" s="19">
        <f>'2019 (2015-19)'!AE14-'2017 (2013-17) - 2019 groups'!AE14</f>
        <v>-0.13481433281089994</v>
      </c>
    </row>
    <row r="15" spans="1:31" x14ac:dyDescent="0.25">
      <c r="A15" s="28" t="s">
        <v>86</v>
      </c>
      <c r="B15" s="119" t="s">
        <v>31</v>
      </c>
      <c r="C15" s="120"/>
      <c r="D15" s="120"/>
      <c r="E15" s="28"/>
      <c r="F15" s="17">
        <f>'2019 (2015-19)'!F15-'2017 (2013-17) - 2019 groups'!F15</f>
        <v>-2.7521199779832584E-2</v>
      </c>
      <c r="G15" s="52">
        <f>'2019 (2015-19)'!G15-'2017 (2013-17) - 2019 groups'!G15</f>
        <v>1.7302884924252915E-2</v>
      </c>
      <c r="H15" s="19">
        <f>'2019 (2015-19)'!H15-'2017 (2013-17) - 2019 groups'!H15</f>
        <v>-1.6145763445365335E-2</v>
      </c>
      <c r="I15" s="17">
        <f>'2019 (2015-19)'!I15-'2017 (2013-17) - 2019 groups'!I15</f>
        <v>-4.4990438407253031E-3</v>
      </c>
      <c r="J15" s="52">
        <f>'2019 (2015-19)'!J15-'2017 (2013-17) - 2019 groups'!J15</f>
        <v>2.3686619436080969E-2</v>
      </c>
      <c r="K15" s="19">
        <f>'2019 (2015-19)'!K15-'2017 (2013-17) - 2019 groups'!K15</f>
        <v>1.2817450826601462E-2</v>
      </c>
      <c r="L15" s="17">
        <f>'2019 (2015-19)'!L15-'2017 (2013-17) - 2019 groups'!L15</f>
        <v>2.388588524357993E-2</v>
      </c>
      <c r="M15" s="52">
        <f>'2019 (2015-19)'!M15-'2017 (2013-17) - 2019 groups'!M15</f>
        <v>1.5146009450380471E-2</v>
      </c>
      <c r="N15" s="52">
        <f>'2019 (2015-19)'!N15-'2017 (2013-17) - 2019 groups'!N15</f>
        <v>-1.9078883395036161E-3</v>
      </c>
      <c r="O15" s="17">
        <f>'2019 (2015-19)'!O15-'2017 (2013-17) - 2019 groups'!O15</f>
        <v>5.7092718811579957E-4</v>
      </c>
      <c r="P15" s="52">
        <f>'2019 (2015-19)'!P15-'2017 (2013-17) - 2019 groups'!P15</f>
        <v>-9.2456731696002326E-3</v>
      </c>
      <c r="Q15" s="52">
        <f>'2019 (2015-19)'!Q15-'2017 (2013-17) - 2019 groups'!Q15</f>
        <v>-2.3114674114630196E-2</v>
      </c>
      <c r="R15" s="17">
        <f>'2019 (2015-19)'!R15-'2017 (2013-17) - 2019 groups'!R15</f>
        <v>-9.4378589774064547E-3</v>
      </c>
      <c r="S15" s="52">
        <f>'2019 (2015-19)'!S15-'2017 (2013-17) - 2019 groups'!S15</f>
        <v>1.0672971489654515E-2</v>
      </c>
      <c r="T15" s="52">
        <f>'2019 (2015-19)'!T15-'2017 (2013-17) - 2019 groups'!T15</f>
        <v>1.2370229278537925E-2</v>
      </c>
      <c r="U15" s="52">
        <f>'2019 (2015-19)'!U15-'2017 (2013-17) - 2019 groups'!U15</f>
        <v>-1.061309159805579E-2</v>
      </c>
      <c r="V15" s="17">
        <f>'2019 (2015-19)'!V15-'2017 (2013-17) - 2019 groups'!V15</f>
        <v>-1.344059203931991E-2</v>
      </c>
      <c r="W15" s="52">
        <f>'2019 (2015-19)'!W15-'2017 (2013-17) - 2019 groups'!W15</f>
        <v>-3.6376758210109994E-2</v>
      </c>
      <c r="X15" s="52">
        <f>'2019 (2015-19)'!X15-'2017 (2013-17) - 2019 groups'!X15</f>
        <v>-2.7469117098879892E-2</v>
      </c>
      <c r="Y15" s="52">
        <f>'2019 (2015-19)'!Y15-'2017 (2013-17) - 2019 groups'!Y15</f>
        <v>-2.6123994910810078E-2</v>
      </c>
      <c r="Z15" s="19">
        <f>'2019 (2015-19)'!Z15-'2017 (2013-17) - 2019 groups'!Z15</f>
        <v>7.6796608923501708E-3</v>
      </c>
      <c r="AA15" s="17">
        <f>'2019 (2015-19)'!AA15-'2017 (2013-17) - 2019 groups'!AA15</f>
        <v>3.9166475505559961E-2</v>
      </c>
      <c r="AB15" s="52">
        <f>'2019 (2015-19)'!AB15-'2017 (2013-17) - 2019 groups'!AB15</f>
        <v>5.9564325861175993E-2</v>
      </c>
      <c r="AC15" s="62">
        <f>'2019 (2015-19)'!AC15-'2017 (2013-17) - 2019 groups'!AC15</f>
        <v>-1.9323290073260058E-2</v>
      </c>
      <c r="AD15" s="52">
        <f>'2019 (2015-19)'!AD15-'2017 (2013-17) - 2019 groups'!AD15</f>
        <v>-8.2134599316632029E-2</v>
      </c>
      <c r="AE15" s="19">
        <f>'2019 (2015-19)'!AE15-'2017 (2013-17) - 2019 groups'!AE15</f>
        <v>-0.1818335244944399</v>
      </c>
    </row>
    <row r="16" spans="1:31" x14ac:dyDescent="0.25">
      <c r="A16" s="29" t="s">
        <v>85</v>
      </c>
      <c r="B16" s="121" t="s">
        <v>33</v>
      </c>
      <c r="C16" s="126"/>
      <c r="D16" s="126"/>
      <c r="E16" s="49"/>
      <c r="F16" s="23">
        <f>'2019 (2015-19)'!F16-'2017 (2013-17) - 2019 groups'!F16</f>
        <v>0.10142519981578735</v>
      </c>
      <c r="G16" s="24">
        <f>'2019 (2015-19)'!G16-'2017 (2013-17) - 2019 groups'!G16</f>
        <v>2.486879931292596E-2</v>
      </c>
      <c r="H16" s="25">
        <f>'2019 (2015-19)'!H16-'2017 (2013-17) - 2019 groups'!H16</f>
        <v>2.7757963428426624E-2</v>
      </c>
      <c r="I16" s="23">
        <f>'2019 (2015-19)'!I16-'2017 (2013-17) - 2019 groups'!I16</f>
        <v>-1.6665765676845412E-2</v>
      </c>
      <c r="J16" s="24">
        <f>'2019 (2015-19)'!J16-'2017 (2013-17) - 2019 groups'!J16</f>
        <v>-4.9238602413090859E-3</v>
      </c>
      <c r="K16" s="25">
        <f>'2019 (2015-19)'!K16-'2017 (2013-17) - 2019 groups'!K16</f>
        <v>-1.7526177112098473E-2</v>
      </c>
      <c r="L16" s="23">
        <f>'2019 (2015-19)'!L16-'2017 (2013-17) - 2019 groups'!L16</f>
        <v>-8.0723357935495121E-2</v>
      </c>
      <c r="M16" s="24">
        <f>'2019 (2015-19)'!M16-'2017 (2013-17) - 2019 groups'!M16</f>
        <v>-8.5017745946582624E-2</v>
      </c>
      <c r="N16" s="25">
        <f>'2019 (2015-19)'!N16-'2017 (2013-17) - 2019 groups'!N16</f>
        <v>-9.2318737862703615E-2</v>
      </c>
      <c r="O16" s="23">
        <f>'2019 (2015-19)'!O16-'2017 (2013-17) - 2019 groups'!O16</f>
        <v>-2.934201224812405E-2</v>
      </c>
      <c r="P16" s="24">
        <f>'2019 (2015-19)'!P16-'2017 (2013-17) - 2019 groups'!P16</f>
        <v>8.0559597409399553E-2</v>
      </c>
      <c r="Q16" s="25">
        <f>'2019 (2015-19)'!Q16-'2017 (2013-17) - 2019 groups'!Q16</f>
        <v>0.10288163143596973</v>
      </c>
      <c r="R16" s="24">
        <f>'2019 (2015-19)'!R16-'2017 (2013-17) - 2019 groups'!R16</f>
        <v>5.0700821308624522E-2</v>
      </c>
      <c r="S16" s="24">
        <f>'2019 (2015-19)'!S16-'2017 (2013-17) - 2019 groups'!S16</f>
        <v>-1.3033971661085664E-2</v>
      </c>
      <c r="T16" s="24">
        <f>'2019 (2015-19)'!T16-'2017 (2013-17) - 2019 groups'!T16</f>
        <v>-8.602438675454116E-2</v>
      </c>
      <c r="U16" s="24">
        <f>'2019 (2015-19)'!U16-'2017 (2013-17) - 2019 groups'!U16</f>
        <v>5.1349787299734162E-2</v>
      </c>
      <c r="V16" s="23">
        <f>'2019 (2015-19)'!V16-'2017 (2013-17) - 2019 groups'!V16</f>
        <v>-6.4909373563399875E-3</v>
      </c>
      <c r="W16" s="24">
        <f>'2019 (2015-19)'!W16-'2017 (2013-17) - 2019 groups'!W16</f>
        <v>-1.3251539401130108E-2</v>
      </c>
      <c r="X16" s="24">
        <f>'2019 (2015-19)'!X16-'2017 (2013-17) - 2019 groups'!X16</f>
        <v>-3.6463093323699791E-3</v>
      </c>
      <c r="Y16" s="24">
        <f>'2019 (2015-19)'!Y16-'2017 (2013-17) - 2019 groups'!Y16</f>
        <v>-1.2361747232320086E-2</v>
      </c>
      <c r="Z16" s="25">
        <f>'2019 (2015-19)'!Z16-'2017 (2013-17) - 2019 groups'!Z16</f>
        <v>-2.0265306082439816E-2</v>
      </c>
      <c r="AA16" s="23">
        <f>'2019 (2015-19)'!AA16-'2017 (2013-17) - 2019 groups'!AA16</f>
        <v>-7.6270048268618051E-2</v>
      </c>
      <c r="AB16" s="24">
        <f>'2019 (2015-19)'!AB16-'2017 (2013-17) - 2019 groups'!AB16</f>
        <v>0.13528588767318506</v>
      </c>
      <c r="AC16" s="63">
        <f>'2019 (2015-19)'!AC16-'2017 (2013-17) - 2019 groups'!AC16</f>
        <v>9.1346801139002842E-4</v>
      </c>
      <c r="AD16" s="24">
        <f>'2019 (2015-19)'!AD16-'2017 (2013-17) - 2019 groups'!AD16</f>
        <v>-0.101992080297716</v>
      </c>
      <c r="AE16" s="25">
        <f>'2019 (2015-19)'!AE16-'2017 (2013-17) - 2019 groups'!AE16</f>
        <v>-0.29727004826861791</v>
      </c>
    </row>
    <row r="17" spans="1:31" x14ac:dyDescent="0.25">
      <c r="A17" s="59"/>
      <c r="B17" s="69" t="s">
        <v>33</v>
      </c>
      <c r="C17" s="6" t="s">
        <v>2</v>
      </c>
      <c r="D17" s="7"/>
      <c r="E17" s="3"/>
      <c r="F17" s="3" t="s">
        <v>5</v>
      </c>
      <c r="G17" s="59" t="s">
        <v>6</v>
      </c>
      <c r="H17" s="4" t="s">
        <v>7</v>
      </c>
      <c r="I17" s="3" t="s">
        <v>8</v>
      </c>
      <c r="J17" s="59" t="s">
        <v>9</v>
      </c>
      <c r="K17" s="4" t="s">
        <v>10</v>
      </c>
      <c r="L17" s="3" t="s">
        <v>11</v>
      </c>
      <c r="M17" s="59" t="s">
        <v>12</v>
      </c>
      <c r="N17" s="59" t="s">
        <v>13</v>
      </c>
      <c r="O17" s="3" t="s">
        <v>14</v>
      </c>
      <c r="P17" s="59" t="s">
        <v>15</v>
      </c>
      <c r="Q17" s="59" t="s">
        <v>16</v>
      </c>
      <c r="R17" s="3" t="s">
        <v>17</v>
      </c>
      <c r="S17" s="59" t="s">
        <v>18</v>
      </c>
      <c r="T17" s="59" t="s">
        <v>19</v>
      </c>
      <c r="U17" s="59" t="s">
        <v>20</v>
      </c>
      <c r="V17" s="3" t="s">
        <v>131</v>
      </c>
      <c r="W17" s="59" t="s">
        <v>132</v>
      </c>
      <c r="X17" s="59" t="s">
        <v>133</v>
      </c>
      <c r="Y17" s="59" t="s">
        <v>134</v>
      </c>
      <c r="Z17" s="4" t="s">
        <v>135</v>
      </c>
      <c r="AA17" s="3" t="s">
        <v>136</v>
      </c>
      <c r="AB17" s="59" t="s">
        <v>137</v>
      </c>
      <c r="AC17" s="64" t="s">
        <v>141</v>
      </c>
      <c r="AD17" s="59" t="s">
        <v>142</v>
      </c>
      <c r="AE17" s="4" t="s">
        <v>143</v>
      </c>
    </row>
    <row r="18" spans="1:31" x14ac:dyDescent="0.25">
      <c r="A18" s="35" t="s">
        <v>111</v>
      </c>
      <c r="B18" s="127" t="s">
        <v>32</v>
      </c>
      <c r="C18" s="50" t="s">
        <v>122</v>
      </c>
      <c r="D18" s="51"/>
      <c r="E18" s="35"/>
      <c r="F18" s="37">
        <f>'2019 (2015-19)'!F18-'2017 (2013-17) - 2019 groups'!F18</f>
        <v>-5.0179141978511366E-2</v>
      </c>
      <c r="G18" s="37">
        <f>'2019 (2015-19)'!G18-'2017 (2013-17) - 2019 groups'!G18</f>
        <v>-9.6089155333012322E-4</v>
      </c>
      <c r="H18" s="38">
        <f>'2019 (2015-19)'!H18-'2017 (2013-17) - 2019 groups'!H18</f>
        <v>-7.5223068390253389E-2</v>
      </c>
      <c r="I18" s="36">
        <f>'2019 (2015-19)'!I18-'2017 (2013-17) - 2019 groups'!I18</f>
        <v>-9.0454354643662804E-2</v>
      </c>
      <c r="J18" s="37">
        <f>'2019 (2015-19)'!J18-'2017 (2013-17) - 2019 groups'!J18</f>
        <v>-7.1843458920596737E-2</v>
      </c>
      <c r="K18" s="38">
        <f>'2019 (2015-19)'!K18-'2017 (2013-17) - 2019 groups'!K18</f>
        <v>1.2291694478498094E-2</v>
      </c>
      <c r="L18" s="36">
        <f>'2019 (2015-19)'!L18-'2017 (2013-17) - 2019 groups'!L18</f>
        <v>6.0132007843421986E-2</v>
      </c>
      <c r="M18" s="37">
        <f>'2019 (2015-19)'!M18-'2017 (2013-17) - 2019 groups'!M18</f>
        <v>0.15482916339759778</v>
      </c>
      <c r="N18" s="37">
        <f>'2019 (2015-19)'!N18-'2017 (2013-17) - 2019 groups'!N18</f>
        <v>0.13760956922094802</v>
      </c>
      <c r="O18" s="36">
        <f>'2019 (2015-19)'!O18-'2017 (2013-17) - 2019 groups'!O18</f>
        <v>5.8847347911337278E-2</v>
      </c>
      <c r="P18" s="37">
        <f>'2019 (2015-19)'!P18-'2017 (2013-17) - 2019 groups'!P18</f>
        <v>-2.9716512439986853E-2</v>
      </c>
      <c r="Q18" s="37">
        <f>'2019 (2015-19)'!Q18-'2017 (2013-17) - 2019 groups'!Q18</f>
        <v>-7.2480839941350128E-2</v>
      </c>
      <c r="R18" s="36">
        <f>'2019 (2015-19)'!R18-'2017 (2013-17) - 2019 groups'!R18</f>
        <v>-4.2128527991470599E-2</v>
      </c>
      <c r="S18" s="37">
        <f>'2019 (2015-19)'!S18-'2017 (2013-17) - 2019 groups'!S18</f>
        <v>-5.0407049106741875E-2</v>
      </c>
      <c r="T18" s="37">
        <f>'2019 (2015-19)'!T18-'2017 (2013-17) - 2019 groups'!T18</f>
        <v>0.11752231094376797</v>
      </c>
      <c r="U18" s="37">
        <f>'2019 (2015-19)'!U18-'2017 (2013-17) - 2019 groups'!U18</f>
        <v>-1.4941984488168414E-2</v>
      </c>
      <c r="V18" s="17">
        <f>'2019 (2015-19)'!V18-'2017 (2013-17) - 2019 groups'!V18</f>
        <v>1.4192922408370001E-2</v>
      </c>
      <c r="W18" s="52">
        <f>'2019 (2015-19)'!W18-'2017 (2013-17) - 2019 groups'!W18</f>
        <v>2.3521000108432055E-2</v>
      </c>
      <c r="X18" s="52">
        <f>'2019 (2015-19)'!X18-'2017 (2013-17) - 2019 groups'!X18</f>
        <v>-1.489945422948602E-2</v>
      </c>
      <c r="Y18" s="52">
        <f>'2019 (2015-19)'!Y18-'2017 (2013-17) - 2019 groups'!Y18</f>
        <v>-4.8999225709753902E-2</v>
      </c>
      <c r="Z18" s="19">
        <f>'2019 (2015-19)'!Z18-'2017 (2013-17) - 2019 groups'!Z18</f>
        <v>2.400187625983996E-2</v>
      </c>
      <c r="AA18" s="17">
        <f>'2019 (2015-19)'!AA18-'2017 (2013-17) - 2019 groups'!AA18</f>
        <v>9.1708771228020014E-2</v>
      </c>
      <c r="AB18" s="52">
        <f>'2019 (2015-19)'!AB18-'2017 (2013-17) - 2019 groups'!AB18</f>
        <v>-7.8525890065439974E-2</v>
      </c>
      <c r="AC18" s="62">
        <f>'2019 (2015-19)'!AC18-'2017 (2013-17) - 2019 groups'!AC18</f>
        <v>1.8741067230639841E-3</v>
      </c>
      <c r="AD18" s="52">
        <f>'2019 (2015-19)'!AD18-'2017 (2013-17) - 2019 groups'!AD18</f>
        <v>-3.4408559418710016E-2</v>
      </c>
      <c r="AE18" s="19">
        <f>'2019 (2015-19)'!AE18-'2017 (2013-17) - 2019 groups'!AE18</f>
        <v>-0.10029122877197993</v>
      </c>
    </row>
    <row r="19" spans="1:31" x14ac:dyDescent="0.25">
      <c r="A19" s="28" t="s">
        <v>114</v>
      </c>
      <c r="B19" s="127"/>
      <c r="C19" s="50" t="s">
        <v>22</v>
      </c>
      <c r="D19" s="51"/>
      <c r="E19" s="28"/>
      <c r="F19" s="52">
        <f>'2019 (2015-19)'!F19-'2017 (2013-17) - 2019 groups'!F19</f>
        <v>-1.9906667166526448E-2</v>
      </c>
      <c r="G19" s="52">
        <f>'2019 (2015-19)'!G19-'2017 (2013-17) - 2019 groups'!G19</f>
        <v>-1.9811402828002089E-2</v>
      </c>
      <c r="H19" s="19">
        <f>'2019 (2015-19)'!H19-'2017 (2013-17) - 2019 groups'!H19</f>
        <v>-1.5497098094466422E-2</v>
      </c>
      <c r="I19" s="17">
        <f>'2019 (2015-19)'!I19-'2017 (2013-17) - 2019 groups'!I19</f>
        <v>2.4195645617691053E-2</v>
      </c>
      <c r="J19" s="52">
        <f>'2019 (2015-19)'!J19-'2017 (2013-17) - 2019 groups'!J19</f>
        <v>2.682790311522032E-2</v>
      </c>
      <c r="K19" s="19">
        <f>'2019 (2015-19)'!K19-'2017 (2013-17) - 2019 groups'!K19</f>
        <v>2.3591646038780834E-3</v>
      </c>
      <c r="L19" s="17">
        <f>'2019 (2015-19)'!L19-'2017 (2013-17) - 2019 groups'!L19</f>
        <v>1.6098926982891948E-2</v>
      </c>
      <c r="M19" s="52">
        <f>'2019 (2015-19)'!M19-'2017 (2013-17) - 2019 groups'!M19</f>
        <v>9.921792244227845E-3</v>
      </c>
      <c r="N19" s="52">
        <f>'2019 (2015-19)'!N19-'2017 (2013-17) - 2019 groups'!N19</f>
        <v>-1.4228426592801879E-2</v>
      </c>
      <c r="O19" s="17">
        <f>'2019 (2015-19)'!O19-'2017 (2013-17) - 2019 groups'!O19</f>
        <v>-8.7299947940386868E-3</v>
      </c>
      <c r="P19" s="52">
        <f>'2019 (2015-19)'!P19-'2017 (2013-17) - 2019 groups'!P19</f>
        <v>1.2016533753168135E-2</v>
      </c>
      <c r="Q19" s="52">
        <f>'2019 (2015-19)'!Q19-'2017 (2013-17) - 2019 groups'!Q19</f>
        <v>1.9605138142852918E-2</v>
      </c>
      <c r="R19" s="17">
        <f>'2019 (2015-19)'!R19-'2017 (2013-17) - 2019 groups'!R19</f>
        <v>-1.8412550047103626E-2</v>
      </c>
      <c r="S19" s="52">
        <f>'2019 (2015-19)'!S19-'2017 (2013-17) - 2019 groups'!S19</f>
        <v>1.7389228367445053E-2</v>
      </c>
      <c r="T19" s="52">
        <f>'2019 (2015-19)'!T19-'2017 (2013-17) - 2019 groups'!T19</f>
        <v>3.9294950012180863E-3</v>
      </c>
      <c r="U19" s="52">
        <f>'2019 (2015-19)'!U19-'2017 (2013-17) - 2019 groups'!U19</f>
        <v>7.1385760358205763E-3</v>
      </c>
      <c r="V19" s="17">
        <f>'2019 (2015-19)'!V19-'2017 (2013-17) - 2019 groups'!V19</f>
        <v>-2.0982059609517933E-2</v>
      </c>
      <c r="W19" s="52">
        <f>'2019 (2015-19)'!W19-'2017 (2013-17) - 2019 groups'!W19</f>
        <v>-2.0185590045235013E-2</v>
      </c>
      <c r="X19" s="52">
        <f>'2019 (2015-19)'!X19-'2017 (2013-17) - 2019 groups'!X19</f>
        <v>-1.8951390340761987E-2</v>
      </c>
      <c r="Y19" s="52">
        <f>'2019 (2015-19)'!Y19-'2017 (2013-17) - 2019 groups'!Y19</f>
        <v>-3.9536695225899088E-3</v>
      </c>
      <c r="Z19" s="19">
        <f>'2019 (2015-19)'!Z19-'2017 (2013-17) - 2019 groups'!Z19</f>
        <v>1.8551553723439973E-2</v>
      </c>
      <c r="AA19" s="17">
        <f>'2019 (2015-19)'!AA19-'2017 (2013-17) - 2019 groups'!AA19</f>
        <v>-4.5220677569599577E-3</v>
      </c>
      <c r="AB19" s="52">
        <f>'2019 (2015-19)'!AB19-'2017 (2013-17) - 2019 groups'!AB19</f>
        <v>6.1043223551610071E-2</v>
      </c>
      <c r="AC19" s="62">
        <f>'2019 (2015-19)'!AC19-'2017 (2013-17) - 2019 groups'!AC19</f>
        <v>9.6978336380493246E-4</v>
      </c>
      <c r="AD19" s="52">
        <f>'2019 (2015-19)'!AD19-'2017 (2013-17) - 2019 groups'!AD19</f>
        <v>-1.2739422102670206E-2</v>
      </c>
      <c r="AE19" s="19">
        <f>'2019 (2015-19)'!AE19-'2017 (2013-17) - 2019 groups'!AE19</f>
        <v>-9.5677644838998432E-4</v>
      </c>
    </row>
    <row r="20" spans="1:31" x14ac:dyDescent="0.25">
      <c r="A20" s="28" t="s">
        <v>113</v>
      </c>
      <c r="B20" s="127"/>
      <c r="C20" s="50" t="s">
        <v>25</v>
      </c>
      <c r="D20" s="50"/>
      <c r="E20" s="28"/>
      <c r="F20" s="52">
        <f>'2019 (2015-19)'!F20-'2017 (2013-17) - 2019 groups'!F20</f>
        <v>-3.1290915244846729E-2</v>
      </c>
      <c r="G20" s="52">
        <f>'2019 (2015-19)'!G20-'2017 (2013-17) - 2019 groups'!G20</f>
        <v>-3.0178591683419298E-2</v>
      </c>
      <c r="H20" s="19">
        <f>'2019 (2015-19)'!H20-'2017 (2013-17) - 2019 groups'!H20</f>
        <v>-3.104345207123349E-2</v>
      </c>
      <c r="I20" s="17">
        <f>'2019 (2015-19)'!I20-'2017 (2013-17) - 2019 groups'!I20</f>
        <v>-5.0939995132860405E-3</v>
      </c>
      <c r="J20" s="52">
        <f>'2019 (2015-19)'!J20-'2017 (2013-17) - 2019 groups'!J20</f>
        <v>5.1778327747160624E-3</v>
      </c>
      <c r="K20" s="19">
        <f>'2019 (2015-19)'!K20-'2017 (2013-17) - 2019 groups'!K20</f>
        <v>-4.1600378707962182E-3</v>
      </c>
      <c r="L20" s="17">
        <f>'2019 (2015-19)'!L20-'2017 (2013-17) - 2019 groups'!L20</f>
        <v>1.9358059246230797E-2</v>
      </c>
      <c r="M20" s="52">
        <f>'2019 (2015-19)'!M20-'2017 (2013-17) - 2019 groups'!M20</f>
        <v>4.3072398162178782E-2</v>
      </c>
      <c r="N20" s="52">
        <f>'2019 (2015-19)'!N20-'2017 (2013-17) - 2019 groups'!N20</f>
        <v>1.5883012956773079E-2</v>
      </c>
      <c r="O20" s="17">
        <f>'2019 (2015-19)'!O20-'2017 (2013-17) - 2019 groups'!O20</f>
        <v>5.5115098847506871E-3</v>
      </c>
      <c r="P20" s="52">
        <f>'2019 (2015-19)'!P20-'2017 (2013-17) - 2019 groups'!P20</f>
        <v>9.2177697146875737E-3</v>
      </c>
      <c r="Q20" s="52">
        <f>'2019 (2015-19)'!Q20-'2017 (2013-17) - 2019 groups'!Q20</f>
        <v>1.8127130113859469E-2</v>
      </c>
      <c r="R20" s="17">
        <f>'2019 (2015-19)'!R20-'2017 (2013-17) - 2019 groups'!R20</f>
        <v>-3.0841880597536453E-2</v>
      </c>
      <c r="S20" s="52">
        <f>'2019 (2015-19)'!S20-'2017 (2013-17) - 2019 groups'!S20</f>
        <v>-1.3526779703663117E-3</v>
      </c>
      <c r="T20" s="52">
        <f>'2019 (2015-19)'!T20-'2017 (2013-17) - 2019 groups'!T20</f>
        <v>2.6098659355471954E-2</v>
      </c>
      <c r="U20" s="52">
        <f>'2019 (2015-19)'!U20-'2017 (2013-17) - 2019 groups'!U20</f>
        <v>1.0940632539486961E-2</v>
      </c>
      <c r="V20" s="17">
        <f>'2019 (2015-19)'!V20-'2017 (2013-17) - 2019 groups'!V20</f>
        <v>-9.4786119450800399E-3</v>
      </c>
      <c r="W20" s="52">
        <f>'2019 (2015-19)'!W20-'2017 (2013-17) - 2019 groups'!W20</f>
        <v>-2.0665374565020933E-5</v>
      </c>
      <c r="X20" s="52">
        <f>'2019 (2015-19)'!X20-'2017 (2013-17) - 2019 groups'!X20</f>
        <v>-4.4874742175660121E-3</v>
      </c>
      <c r="Y20" s="52">
        <f>'2019 (2015-19)'!Y20-'2017 (2013-17) - 2019 groups'!Y20</f>
        <v>1.9411521164700574E-3</v>
      </c>
      <c r="Z20" s="19">
        <f>'2019 (2015-19)'!Z20-'2017 (2013-17) - 2019 groups'!Z20</f>
        <v>4.292107828199887E-3</v>
      </c>
      <c r="AA20" s="17">
        <f>'2019 (2015-19)'!AA20-'2017 (2013-17) - 2019 groups'!AA20</f>
        <v>-8.5004855912007571E-4</v>
      </c>
      <c r="AB20" s="52">
        <f>'2019 (2015-19)'!AB20-'2017 (2013-17) - 2019 groups'!AB20</f>
        <v>1.5603540151643003E-2</v>
      </c>
      <c r="AC20" s="62">
        <f>'2019 (2015-19)'!AC20-'2017 (2013-17) - 2019 groups'!AC20</f>
        <v>9.1443375081140532E-3</v>
      </c>
      <c r="AD20" s="52">
        <f>'2019 (2015-19)'!AD20-'2017 (2013-17) - 2019 groups'!AD20</f>
        <v>-5.5623254203736927E-2</v>
      </c>
      <c r="AE20" s="19">
        <f>'2019 (2015-19)'!AE20-'2017 (2013-17) - 2019 groups'!AE20</f>
        <v>-0.12185004855912007</v>
      </c>
    </row>
    <row r="21" spans="1:31" x14ac:dyDescent="0.25">
      <c r="A21" s="28" t="s">
        <v>112</v>
      </c>
      <c r="B21" s="127"/>
      <c r="C21" s="50" t="s">
        <v>26</v>
      </c>
      <c r="D21" s="50"/>
      <c r="E21" s="28"/>
      <c r="F21" s="52">
        <f>'2019 (2015-19)'!F21-'2017 (2013-17) - 2019 groups'!F21</f>
        <v>1.4260816140225563E-2</v>
      </c>
      <c r="G21" s="52">
        <f>'2019 (2015-19)'!G21-'2017 (2013-17) - 2019 groups'!G21</f>
        <v>3.9675975406008424E-2</v>
      </c>
      <c r="H21" s="19">
        <f>'2019 (2015-19)'!H21-'2017 (2013-17) - 2019 groups'!H21</f>
        <v>-8.0309332581645076E-3</v>
      </c>
      <c r="I21" s="17">
        <f>'2019 (2015-19)'!I21-'2017 (2013-17) - 2019 groups'!I21</f>
        <v>-1.49598782693946E-2</v>
      </c>
      <c r="J21" s="52">
        <f>'2019 (2015-19)'!J21-'2017 (2013-17) - 2019 groups'!J21</f>
        <v>1.1568068560792177E-3</v>
      </c>
      <c r="K21" s="19">
        <f>'2019 (2015-19)'!K21-'2017 (2013-17) - 2019 groups'!K21</f>
        <v>9.1462909295725314E-3</v>
      </c>
      <c r="L21" s="17">
        <f>'2019 (2015-19)'!L21-'2017 (2013-17) - 2019 groups'!L21</f>
        <v>-1.0197030292207643E-2</v>
      </c>
      <c r="M21" s="52">
        <f>'2019 (2015-19)'!M21-'2017 (2013-17) - 2019 groups'!M21</f>
        <v>-1.1982865038979273E-2</v>
      </c>
      <c r="N21" s="52">
        <f>'2019 (2015-19)'!N21-'2017 (2013-17) - 2019 groups'!N21</f>
        <v>-1.2235703125864639E-2</v>
      </c>
      <c r="O21" s="17">
        <f>'2019 (2015-19)'!O21-'2017 (2013-17) - 2019 groups'!O21</f>
        <v>4.3227527331657356E-5</v>
      </c>
      <c r="P21" s="52">
        <f>'2019 (2015-19)'!P21-'2017 (2013-17) - 2019 groups'!P21</f>
        <v>1.0083262215545119E-2</v>
      </c>
      <c r="Q21" s="52">
        <f>'2019 (2015-19)'!Q21-'2017 (2013-17) - 2019 groups'!Q21</f>
        <v>1.9341923659748628E-2</v>
      </c>
      <c r="R21" s="17">
        <f>'2019 (2015-19)'!R21-'2017 (2013-17) - 2019 groups'!R21</f>
        <v>1.9683050040116168E-2</v>
      </c>
      <c r="S21" s="52">
        <f>'2019 (2015-19)'!S21-'2017 (2013-17) - 2019 groups'!S21</f>
        <v>-1.5581903094901151E-3</v>
      </c>
      <c r="T21" s="52">
        <f>'2019 (2015-19)'!T21-'2017 (2013-17) - 2019 groups'!T21</f>
        <v>-1.1463537318106454E-2</v>
      </c>
      <c r="U21" s="52">
        <f>'2019 (2015-19)'!U21-'2017 (2013-17) - 2019 groups'!U21</f>
        <v>1.0284080053669209E-2</v>
      </c>
      <c r="V21" s="17">
        <f>'2019 (2015-19)'!V21-'2017 (2013-17) - 2019 groups'!V21</f>
        <v>-1.1359221823699084E-3</v>
      </c>
      <c r="W21" s="52">
        <f>'2019 (2015-19)'!W21-'2017 (2013-17) - 2019 groups'!W21</f>
        <v>1.1760143618499974E-3</v>
      </c>
      <c r="X21" s="52">
        <f>'2019 (2015-19)'!X21-'2017 (2013-17) - 2019 groups'!X21</f>
        <v>-6.8892605057999656E-3</v>
      </c>
      <c r="Y21" s="52">
        <f>'2019 (2015-19)'!Y21-'2017 (2013-17) - 2019 groups'!Y21</f>
        <v>-3.2172759673498863E-3</v>
      </c>
      <c r="Z21" s="19">
        <f>'2019 (2015-19)'!Z21-'2017 (2013-17) - 2019 groups'!Z21</f>
        <v>-5.353936475160026E-3</v>
      </c>
      <c r="AA21" s="17">
        <f>'2019 (2015-19)'!AA21-'2017 (2013-17) - 2019 groups'!AA21</f>
        <v>6.3033901469460307E-3</v>
      </c>
      <c r="AB21" s="52">
        <f>'2019 (2015-19)'!AB21-'2017 (2013-17) - 2019 groups'!AB21</f>
        <v>9.1169906218590002E-3</v>
      </c>
      <c r="AC21" s="62">
        <f>'2019 (2015-19)'!AC21-'2017 (2013-17) - 2019 groups'!AC21</f>
        <v>8.3564926295700559E-3</v>
      </c>
      <c r="AD21" s="52">
        <f>'2019 (2015-19)'!AD21-'2017 (2013-17) - 2019 groups'!AD21</f>
        <v>-0.10478980961559803</v>
      </c>
      <c r="AE21" s="19">
        <f>'2019 (2015-19)'!AE21-'2017 (2013-17) - 2019 groups'!AE21</f>
        <v>-0.18369660985305403</v>
      </c>
    </row>
    <row r="22" spans="1:31" x14ac:dyDescent="0.25">
      <c r="A22" s="29" t="s">
        <v>112</v>
      </c>
      <c r="B22" s="128"/>
      <c r="C22" s="21" t="s">
        <v>27</v>
      </c>
      <c r="D22" s="40"/>
      <c r="E22" s="29"/>
      <c r="F22" s="24">
        <f>'2019 (2015-19)'!F22-'2017 (2013-17) - 2019 groups'!F22</f>
        <v>-7.0191567586586068E-4</v>
      </c>
      <c r="G22" s="24">
        <f>'2019 (2015-19)'!G22-'2017 (2013-17) - 2019 groups'!G22</f>
        <v>1.3565933869613023E-2</v>
      </c>
      <c r="H22" s="25">
        <f>'2019 (2015-19)'!H22-'2017 (2013-17) - 2019 groups'!H22</f>
        <v>1.7431473733594549E-3</v>
      </c>
      <c r="I22" s="23">
        <f>'2019 (2015-19)'!I22-'2017 (2013-17) - 2019 groups'!I22</f>
        <v>5.125977860246933E-3</v>
      </c>
      <c r="J22" s="24">
        <f>'2019 (2015-19)'!J22-'2017 (2013-17) - 2019 groups'!J22</f>
        <v>-9.1253372067017224E-3</v>
      </c>
      <c r="K22" s="25">
        <f>'2019 (2015-19)'!K22-'2017 (2013-17) - 2019 groups'!K22</f>
        <v>-9.9464436263732026E-3</v>
      </c>
      <c r="L22" s="23">
        <f>'2019 (2015-19)'!L22-'2017 (2013-17) - 2019 groups'!L22</f>
        <v>3.296814853469332E-3</v>
      </c>
      <c r="M22" s="24">
        <f>'2019 (2015-19)'!M22-'2017 (2013-17) - 2019 groups'!M22</f>
        <v>1.1368298743752003E-2</v>
      </c>
      <c r="N22" s="24">
        <f>'2019 (2015-19)'!N22-'2017 (2013-17) - 2019 groups'!N22</f>
        <v>3.314361900836893E-4</v>
      </c>
      <c r="O22" s="23">
        <f>'2019 (2015-19)'!O22-'2017 (2013-17) - 2019 groups'!O22</f>
        <v>-1.2327221941701438E-3</v>
      </c>
      <c r="P22" s="24">
        <f>'2019 (2015-19)'!P22-'2017 (2013-17) - 2019 groups'!P22</f>
        <v>-1.2204858687676623E-3</v>
      </c>
      <c r="Q22" s="24">
        <f>'2019 (2015-19)'!Q22-'2017 (2013-17) - 2019 groups'!Q22</f>
        <v>5.6173130648423664E-3</v>
      </c>
      <c r="R22" s="23">
        <f>'2019 (2015-19)'!R22-'2017 (2013-17) - 2019 groups'!R22</f>
        <v>2.3256905210091716E-3</v>
      </c>
      <c r="S22" s="24">
        <f>'2019 (2015-19)'!S22-'2017 (2013-17) - 2019 groups'!S22</f>
        <v>-4.2776220755931238E-3</v>
      </c>
      <c r="T22" s="24">
        <f>'2019 (2015-19)'!T22-'2017 (2013-17) - 2019 groups'!T22</f>
        <v>4.1971973499328463E-3</v>
      </c>
      <c r="U22" s="24">
        <f>'2019 (2015-19)'!U22-'2017 (2013-17) - 2019 groups'!U22</f>
        <v>1.0406814930210562E-3</v>
      </c>
      <c r="V22" s="23">
        <f>'2019 (2015-19)'!V22-'2017 (2013-17) - 2019 groups'!V22</f>
        <v>-1.1359221823699084E-3</v>
      </c>
      <c r="W22" s="24">
        <f>'2019 (2015-19)'!W22-'2017 (2013-17) - 2019 groups'!W22</f>
        <v>1.1760143618499974E-3</v>
      </c>
      <c r="X22" s="24">
        <f>'2019 (2015-19)'!X22-'2017 (2013-17) - 2019 groups'!X22</f>
        <v>-6.8892605057999656E-3</v>
      </c>
      <c r="Y22" s="24">
        <f>'2019 (2015-19)'!Y22-'2017 (2013-17) - 2019 groups'!Y22</f>
        <v>-3.2172759673498863E-3</v>
      </c>
      <c r="Z22" s="25">
        <f>'2019 (2015-19)'!Z22-'2017 (2013-17) - 2019 groups'!Z22</f>
        <v>-5.353936475160026E-3</v>
      </c>
      <c r="AA22" s="23">
        <f>'2019 (2015-19)'!AA22-'2017 (2013-17) - 2019 groups'!AA22</f>
        <v>6.3033901469460307E-3</v>
      </c>
      <c r="AB22" s="24">
        <f>'2019 (2015-19)'!AB22-'2017 (2013-17) - 2019 groups'!AB22</f>
        <v>9.1169906218590002E-3</v>
      </c>
      <c r="AC22" s="63">
        <f>'2019 (2015-19)'!AC22-'2017 (2013-17) - 2019 groups'!AC22</f>
        <v>8.3564926295700559E-3</v>
      </c>
      <c r="AD22" s="24">
        <f>'2019 (2015-19)'!AD22-'2017 (2013-17) - 2019 groups'!AD22</f>
        <v>-0.10478980961559803</v>
      </c>
      <c r="AE22" s="25">
        <f>'2019 (2015-19)'!AE22-'2017 (2013-17) - 2019 groups'!AE22</f>
        <v>-0.18369660985305403</v>
      </c>
    </row>
    <row r="23" spans="1:31" x14ac:dyDescent="0.25">
      <c r="A23" s="16" t="s">
        <v>108</v>
      </c>
      <c r="B23" s="119" t="s">
        <v>35</v>
      </c>
      <c r="C23" s="50" t="s">
        <v>123</v>
      </c>
      <c r="D23" s="26"/>
      <c r="E23" s="16"/>
      <c r="F23" s="36">
        <f>'2019 (2015-19)'!F23-'2017 (2013-17) - 2019 groups'!F23</f>
        <v>-9.2247069692351413E-2</v>
      </c>
      <c r="G23" s="37">
        <f>'2019 (2015-19)'!G23-'2017 (2013-17) - 2019 groups'!G23</f>
        <v>-9.3442752109610172E-2</v>
      </c>
      <c r="H23" s="38">
        <f>'2019 (2015-19)'!H23-'2017 (2013-17) - 2019 groups'!H23</f>
        <v>-2.4415006396221295E-2</v>
      </c>
      <c r="I23" s="36">
        <f>'2019 (2015-19)'!I23-'2017 (2013-17) - 2019 groups'!I23</f>
        <v>-2.1732945726627984E-2</v>
      </c>
      <c r="J23" s="37">
        <f>'2019 (2015-19)'!J23-'2017 (2013-17) - 2019 groups'!J23</f>
        <v>4.1238430164417306E-2</v>
      </c>
      <c r="K23" s="38">
        <f>'2019 (2015-19)'!K23-'2017 (2013-17) - 2019 groups'!K23</f>
        <v>5.0627852630771852E-2</v>
      </c>
      <c r="L23" s="36">
        <f>'2019 (2015-19)'!L23-'2017 (2013-17) - 2019 groups'!L23</f>
        <v>4.9898187956138873E-2</v>
      </c>
      <c r="M23" s="37">
        <f>'2019 (2015-19)'!M23-'2017 (2013-17) - 2019 groups'!M23</f>
        <v>2.720487868638144E-2</v>
      </c>
      <c r="N23" s="37">
        <f>'2019 (2015-19)'!N23-'2017 (2013-17) - 2019 groups'!N23</f>
        <v>9.1859609349547178E-3</v>
      </c>
      <c r="O23" s="36">
        <f>'2019 (2015-19)'!O23-'2017 (2013-17) - 2019 groups'!O23</f>
        <v>4.212401701219437E-2</v>
      </c>
      <c r="P23" s="37">
        <f>'2019 (2015-19)'!P23-'2017 (2013-17) - 2019 groups'!P23</f>
        <v>2.8773730721622037E-2</v>
      </c>
      <c r="Q23" s="37">
        <f>'2019 (2015-19)'!Q23-'2017 (2013-17) - 2019 groups'!Q23</f>
        <v>2.3355881057733008E-2</v>
      </c>
      <c r="R23" s="36">
        <f>'2019 (2015-19)'!R23-'2017 (2013-17) - 2019 groups'!R23</f>
        <v>-7.0035375349268403E-2</v>
      </c>
      <c r="S23" s="37">
        <f>'2019 (2015-19)'!S23-'2017 (2013-17) - 2019 groups'!S23</f>
        <v>2.3387927674925924E-2</v>
      </c>
      <c r="T23" s="37">
        <f>'2019 (2015-19)'!T23-'2017 (2013-17) - 2019 groups'!T23</f>
        <v>2.876791796753464E-2</v>
      </c>
      <c r="U23" s="37">
        <f>'2019 (2015-19)'!U23-'2017 (2013-17) - 2019 groups'!U23</f>
        <v>3.142278388944042E-2</v>
      </c>
      <c r="V23" s="36">
        <f>'2019 (2015-19)'!V23-'2017 (2013-17) - 2019 groups'!V23</f>
        <v>-5.3797536172162985E-2</v>
      </c>
      <c r="W23" s="37">
        <f>'2019 (2015-19)'!W23-'2017 (2013-17) - 2019 groups'!W23</f>
        <v>-4.8666223855385993E-2</v>
      </c>
      <c r="X23" s="37">
        <f>'2019 (2015-19)'!X23-'2017 (2013-17) - 2019 groups'!X23</f>
        <v>-8.4196306608889993E-2</v>
      </c>
      <c r="Y23" s="37">
        <f>'2019 (2015-19)'!Y23-'2017 (2013-17) - 2019 groups'!Y23</f>
        <v>-5.6901009028831995E-2</v>
      </c>
      <c r="Z23" s="38">
        <f>'2019 (2015-19)'!Z23-'2017 (2013-17) - 2019 groups'!Z23</f>
        <v>7.8961858215298442E-3</v>
      </c>
      <c r="AA23" s="36">
        <f>'2019 (2015-19)'!AA23-'2017 (2013-17) - 2019 groups'!AA23</f>
        <v>0.12690307552574009</v>
      </c>
      <c r="AB23" s="37">
        <f>'2019 (2015-19)'!AB23-'2017 (2013-17) - 2019 groups'!AB23</f>
        <v>0.12476181431799005</v>
      </c>
      <c r="AC23" s="61">
        <f>'2019 (2015-19)'!AC23-'2017 (2013-17) - 2019 groups'!AC23</f>
        <v>-4.758784649770309E-2</v>
      </c>
      <c r="AD23" s="37">
        <f>'2019 (2015-19)'!AD23-'2017 (2013-17) - 2019 groups'!AD23</f>
        <v>0.11433244492186012</v>
      </c>
      <c r="AE23" s="38">
        <f>'2019 (2015-19)'!AE23-'2017 (2013-17) - 2019 groups'!AE23</f>
        <v>0.11990307552573998</v>
      </c>
    </row>
    <row r="24" spans="1:31" x14ac:dyDescent="0.25">
      <c r="A24" s="16" t="s">
        <v>107</v>
      </c>
      <c r="B24" s="119"/>
      <c r="C24" s="50" t="s">
        <v>126</v>
      </c>
      <c r="D24" s="26"/>
      <c r="E24" s="16"/>
      <c r="F24" s="17">
        <f>'2019 (2015-19)'!F24-'2017 (2013-17) - 2019 groups'!F24</f>
        <v>3.0244158660716836E-2</v>
      </c>
      <c r="G24" s="52">
        <f>'2019 (2015-19)'!G24-'2017 (2013-17) - 2019 groups'!G24</f>
        <v>-1.8595066772905566E-2</v>
      </c>
      <c r="H24" s="19">
        <f>'2019 (2015-19)'!H24-'2017 (2013-17) - 2019 groups'!H24</f>
        <v>8.5598109202801309E-3</v>
      </c>
      <c r="I24" s="17">
        <f>'2019 (2015-19)'!I24-'2017 (2013-17) - 2019 groups'!I24</f>
        <v>3.2087300973163702E-3</v>
      </c>
      <c r="J24" s="52">
        <f>'2019 (2015-19)'!J24-'2017 (2013-17) - 2019 groups'!J24</f>
        <v>5.2940410690937245E-2</v>
      </c>
      <c r="K24" s="19">
        <f>'2019 (2015-19)'!K24-'2017 (2013-17) - 2019 groups'!K24</f>
        <v>3.6919255846097121E-2</v>
      </c>
      <c r="L24" s="17">
        <f>'2019 (2015-19)'!L24-'2017 (2013-17) - 2019 groups'!L24</f>
        <v>-2.6457929433856497E-2</v>
      </c>
      <c r="M24" s="52">
        <f>'2019 (2015-19)'!M24-'2017 (2013-17) - 2019 groups'!M24</f>
        <v>-7.3774406326975184E-2</v>
      </c>
      <c r="N24" s="52">
        <f>'2019 (2015-19)'!N24-'2017 (2013-17) - 2019 groups'!N24</f>
        <v>-5.3087470337983111E-2</v>
      </c>
      <c r="O24" s="17">
        <f>'2019 (2015-19)'!O24-'2017 (2013-17) - 2019 groups'!O24</f>
        <v>-2.4483063845233133E-3</v>
      </c>
      <c r="P24" s="52">
        <f>'2019 (2015-19)'!P24-'2017 (2013-17) - 2019 groups'!P24</f>
        <v>2.135808407201556E-2</v>
      </c>
      <c r="Q24" s="52">
        <f>'2019 (2015-19)'!Q24-'2017 (2013-17) - 2019 groups'!Q24</f>
        <v>5.0452471739774407E-2</v>
      </c>
      <c r="R24" s="17">
        <f>'2019 (2015-19)'!R24-'2017 (2013-17) - 2019 groups'!R24</f>
        <v>6.739631240657129E-3</v>
      </c>
      <c r="S24" s="52">
        <f>'2019 (2015-19)'!S24-'2017 (2013-17) - 2019 groups'!S24</f>
        <v>3.1023596226214201E-2</v>
      </c>
      <c r="T24" s="52">
        <f>'2019 (2015-19)'!T24-'2017 (2013-17) - 2019 groups'!T24</f>
        <v>-5.1107011972933103E-2</v>
      </c>
      <c r="U24" s="52">
        <f>'2019 (2015-19)'!U24-'2017 (2013-17) - 2019 groups'!U24</f>
        <v>2.3124085300523012E-2</v>
      </c>
      <c r="V24" s="17">
        <f>'2019 (2015-19)'!V24-'2017 (2013-17) - 2019 groups'!V24</f>
        <v>8.1487814396609903E-2</v>
      </c>
      <c r="W24" s="52">
        <f>'2019 (2015-19)'!W24-'2017 (2013-17) - 2019 groups'!W24</f>
        <v>9.3051477582200115E-2</v>
      </c>
      <c r="X24" s="52">
        <f>'2019 (2015-19)'!X24-'2017 (2013-17) - 2019 groups'!X24</f>
        <v>5.8886922300549926E-2</v>
      </c>
      <c r="Y24" s="52">
        <f>'2019 (2015-19)'!Y24-'2017 (2013-17) - 2019 groups'!Y24</f>
        <v>4.7698708361910036E-2</v>
      </c>
      <c r="Z24" s="19">
        <f>'2019 (2015-19)'!Z24-'2017 (2013-17) - 2019 groups'!Z24</f>
        <v>1.6095891248570027E-2</v>
      </c>
      <c r="AA24" s="17">
        <f>'2019 (2015-19)'!AA24-'2017 (2013-17) - 2019 groups'!AA24</f>
        <v>-8.8815970875219086E-2</v>
      </c>
      <c r="AB24" s="52">
        <f>'2019 (2015-19)'!AB24-'2017 (2013-17) - 2019 groups'!AB24</f>
        <v>-0.200404843014653</v>
      </c>
      <c r="AC24" s="62">
        <f>'2019 (2015-19)'!AC24-'2017 (2013-17) - 2019 groups'!AC24</f>
        <v>8.0212369414890072E-2</v>
      </c>
      <c r="AD24" s="52">
        <f>'2019 (2015-19)'!AD24-'2017 (2013-17) - 2019 groups'!AD24</f>
        <v>-0.19261040694493592</v>
      </c>
      <c r="AE24" s="19">
        <f>'2019 (2015-19)'!AE24-'2017 (2013-17) - 2019 groups'!AE24</f>
        <v>-0.16481597087521893</v>
      </c>
    </row>
    <row r="25" spans="1:31" x14ac:dyDescent="0.25">
      <c r="A25" s="16" t="s">
        <v>106</v>
      </c>
      <c r="B25" s="119"/>
      <c r="C25" s="50" t="s">
        <v>127</v>
      </c>
      <c r="D25" s="26"/>
      <c r="E25" s="16"/>
      <c r="F25" s="17">
        <f>'2019 (2015-19)'!F25-'2017 (2013-17) - 2019 groups'!F26</f>
        <v>6.4168014004617469E-4</v>
      </c>
      <c r="G25" s="52">
        <f>'2019 (2015-19)'!G25-'2017 (2013-17) - 2019 groups'!G26</f>
        <v>5.6070588853933678E-3</v>
      </c>
      <c r="H25" s="19">
        <f>'2019 (2015-19)'!H25-'2017 (2013-17) - 2019 groups'!H26</f>
        <v>-3.7522886465094496E-3</v>
      </c>
      <c r="I25" s="17">
        <f>'2019 (2015-19)'!I25-'2017 (2013-17) - 2019 groups'!I26</f>
        <v>-1.819048963771408E-2</v>
      </c>
      <c r="J25" s="52">
        <f>'2019 (2015-19)'!J25-'2017 (2013-17) - 2019 groups'!J26</f>
        <v>1.1322692488870967E-3</v>
      </c>
      <c r="K25" s="19">
        <f>'2019 (2015-19)'!K25-'2017 (2013-17) - 2019 groups'!K26</f>
        <v>3.6024015875775195E-3</v>
      </c>
      <c r="L25" s="17">
        <f>'2019 (2015-19)'!L25-'2017 (2013-17) - 2019 groups'!L26</f>
        <v>5.2638628635270912E-4</v>
      </c>
      <c r="M25" s="52">
        <f>'2019 (2015-19)'!M25-'2017 (2013-17) - 2019 groups'!M26</f>
        <v>8.7288400329206262E-3</v>
      </c>
      <c r="N25" s="52">
        <f>'2019 (2015-19)'!N25-'2017 (2013-17) - 2019 groups'!N26</f>
        <v>7.3475629816805998E-3</v>
      </c>
      <c r="O25" s="17">
        <f>'2019 (2015-19)'!O25-'2017 (2013-17) - 2019 groups'!O26</f>
        <v>3.1619233772917088E-3</v>
      </c>
      <c r="P25" s="52">
        <f>'2019 (2015-19)'!P25-'2017 (2013-17) - 2019 groups'!P26</f>
        <v>-8.8981486381676245E-3</v>
      </c>
      <c r="Q25" s="52">
        <f>'2019 (2015-19)'!Q25-'2017 (2013-17) - 2019 groups'!Q26</f>
        <v>6.9097022161312971E-3</v>
      </c>
      <c r="R25" s="17">
        <f>'2019 (2015-19)'!R25-'2017 (2013-17) - 2019 groups'!R26</f>
        <v>8.4300627326994171E-4</v>
      </c>
      <c r="S25" s="52">
        <f>'2019 (2015-19)'!S25-'2017 (2013-17) - 2019 groups'!S26</f>
        <v>-4.5031781936005766E-3</v>
      </c>
      <c r="T25" s="52">
        <f>'2019 (2015-19)'!T25-'2017 (2013-17) - 2019 groups'!T26</f>
        <v>5.5232157302413931E-3</v>
      </c>
      <c r="U25" s="52">
        <f>'2019 (2015-19)'!U25-'2017 (2013-17) - 2019 groups'!U26</f>
        <v>3.9135020819869304E-4</v>
      </c>
      <c r="V25" s="17">
        <f>'2019 (2015-19)'!V25-'2017 (2013-17) - 2019 groups'!V26</f>
        <v>-3.7923543734699194E-3</v>
      </c>
      <c r="W25" s="52">
        <f>'2019 (2015-19)'!W25-'2017 (2013-17) - 2019 groups'!W26</f>
        <v>-2.4366059103699822E-3</v>
      </c>
      <c r="X25" s="52">
        <f>'2019 (2015-19)'!X25-'2017 (2013-17) - 2019 groups'!X26</f>
        <v>-3.2913960482401361E-3</v>
      </c>
      <c r="Y25" s="52">
        <f>'2019 (2015-19)'!Y25-'2017 (2013-17) - 2019 groups'!Y26</f>
        <v>7.5276581183003621E-4</v>
      </c>
      <c r="Z25" s="19">
        <f>'2019 (2015-19)'!Z25-'2017 (2013-17) - 2019 groups'!Z26</f>
        <v>-7.1094147752992498E-4</v>
      </c>
      <c r="AA25" s="17">
        <f>'2019 (2015-19)'!AA25-'2017 (2013-17) - 2019 groups'!AA26</f>
        <v>4.9228702627640564E-3</v>
      </c>
      <c r="AB25" s="52">
        <f>'2019 (2015-19)'!AB25-'2017 (2013-17) - 2019 groups'!AB26</f>
        <v>6.5556617349880053E-3</v>
      </c>
      <c r="AC25" s="62">
        <f>'2019 (2015-19)'!AC25-'2017 (2013-17) - 2019 groups'!AC26</f>
        <v>1.0674921284409944E-2</v>
      </c>
      <c r="AD25" s="52">
        <f>'2019 (2015-19)'!AD25-'2017 (2013-17) - 2019 groups'!AD26</f>
        <v>-0.12876073400112398</v>
      </c>
      <c r="AE25" s="19">
        <f>'2019 (2015-19)'!AE25-'2017 (2013-17) - 2019 groups'!AE26</f>
        <v>-0.304077129737236</v>
      </c>
    </row>
    <row r="26" spans="1:31" x14ac:dyDescent="0.25">
      <c r="A26" s="16" t="s">
        <v>105</v>
      </c>
      <c r="B26" s="119"/>
      <c r="C26" s="50" t="s">
        <v>124</v>
      </c>
      <c r="D26" s="26"/>
      <c r="E26" s="16"/>
      <c r="F26" s="17">
        <f>'2019 (2015-19)'!F26-'2017 (2013-17) - 2019 groups'!F24</f>
        <v>1.5239425651758842E-2</v>
      </c>
      <c r="G26" s="52">
        <f>'2019 (2015-19)'!G26-'2017 (2013-17) - 2019 groups'!G24</f>
        <v>7.4228316400707373E-2</v>
      </c>
      <c r="H26" s="19">
        <f>'2019 (2015-19)'!H26-'2017 (2013-17) - 2019 groups'!H24</f>
        <v>3.0741977832765111E-2</v>
      </c>
      <c r="I26" s="17">
        <f>'2019 (2015-19)'!I26-'2017 (2013-17) - 2019 groups'!I24</f>
        <v>-7.1845426034526927E-3</v>
      </c>
      <c r="J26" s="52">
        <f>'2019 (2015-19)'!J26-'2017 (2013-17) - 2019 groups'!J24</f>
        <v>-5.8580606949009684E-2</v>
      </c>
      <c r="K26" s="19">
        <f>'2019 (2015-19)'!K26-'2017 (2013-17) - 2019 groups'!K24</f>
        <v>-4.9115305276519861E-2</v>
      </c>
      <c r="L26" s="17">
        <f>'2019 (2015-19)'!L26-'2017 (2013-17) - 2019 groups'!L24</f>
        <v>1.6719097330043509E-2</v>
      </c>
      <c r="M26" s="52">
        <f>'2019 (2015-19)'!M26-'2017 (2013-17) - 2019 groups'!M24</f>
        <v>5.0119605433844638E-2</v>
      </c>
      <c r="N26" s="52">
        <f>'2019 (2015-19)'!N26-'2017 (2013-17) - 2019 groups'!N24</f>
        <v>2.3150106350766864E-2</v>
      </c>
      <c r="O26" s="17">
        <f>'2019 (2015-19)'!O26-'2017 (2013-17) - 2019 groups'!O24</f>
        <v>4.4503894512766262E-3</v>
      </c>
      <c r="P26" s="52">
        <f>'2019 (2015-19)'!P26-'2017 (2013-17) - 2019 groups'!P24</f>
        <v>-3.6385356403367486E-2</v>
      </c>
      <c r="Q26" s="52">
        <f>'2019 (2015-19)'!Q26-'2017 (2013-17) - 2019 groups'!Q24</f>
        <v>-3.4063364447914579E-2</v>
      </c>
      <c r="R26" s="17">
        <f>'2019 (2015-19)'!R26-'2017 (2013-17) - 2019 groups'!R24</f>
        <v>4.0073236933037215E-2</v>
      </c>
      <c r="S26" s="52">
        <f>'2019 (2015-19)'!S26-'2017 (2013-17) - 2019 groups'!S24</f>
        <v>-3.8292687594898789E-2</v>
      </c>
      <c r="T26" s="52">
        <f>'2019 (2015-19)'!T26-'2017 (2013-17) - 2019 groups'!T24</f>
        <v>2.9995859764886834E-2</v>
      </c>
      <c r="U26" s="52">
        <f>'2019 (2015-19)'!U26-'2017 (2013-17) - 2019 groups'!U24</f>
        <v>-2.1996108308569906E-2</v>
      </c>
      <c r="V26" s="17">
        <f>'2019 (2015-19)'!V26-'2017 (2013-17) - 2019 groups'!V24</f>
        <v>2.9153847662802934E-2</v>
      </c>
      <c r="W26" s="52">
        <f>'2019 (2015-19)'!W26-'2017 (2013-17) - 2019 groups'!W24</f>
        <v>4.7592371500271069E-2</v>
      </c>
      <c r="X26" s="52">
        <f>'2019 (2015-19)'!X26-'2017 (2013-17) - 2019 groups'!X24</f>
        <v>2.681427660768998E-2</v>
      </c>
      <c r="Y26" s="52">
        <f>'2019 (2015-19)'!Y26-'2017 (2013-17) - 2019 groups'!Y24</f>
        <v>2.6055018268640096E-2</v>
      </c>
      <c r="Z26" s="19">
        <f>'2019 (2015-19)'!Z26-'2017 (2013-17) - 2019 groups'!Z24</f>
        <v>8.3233718328901141E-3</v>
      </c>
      <c r="AA26" s="17">
        <f>'2019 (2015-19)'!AA26-'2017 (2013-17) - 2019 groups'!AA24</f>
        <v>-4.0162399562460038E-2</v>
      </c>
      <c r="AB26" s="52">
        <f>'2019 (2015-19)'!AB26-'2017 (2013-17) - 2019 groups'!AB24</f>
        <v>-8.9776486309845027E-2</v>
      </c>
      <c r="AC26" s="62">
        <f>'2019 (2015-19)'!AC26-'2017 (2013-17) - 2019 groups'!AC24</f>
        <v>4.7153888792199949E-2</v>
      </c>
      <c r="AD26" s="52">
        <f>'2019 (2015-19)'!AD26-'2017 (2013-17) - 2019 groups'!AD24</f>
        <v>-0.11296944293615196</v>
      </c>
      <c r="AE26" s="19">
        <f>'2019 (2015-19)'!AE26-'2017 (2013-17) - 2019 groups'!AE24</f>
        <v>-0.11616239956245988</v>
      </c>
    </row>
    <row r="27" spans="1:31" x14ac:dyDescent="0.25">
      <c r="A27" s="22" t="s">
        <v>84</v>
      </c>
      <c r="B27" s="121"/>
      <c r="C27" s="21" t="s">
        <v>125</v>
      </c>
      <c r="D27" s="32"/>
      <c r="E27" s="22"/>
      <c r="F27" s="23">
        <f>'2019 (2015-19)'!F27-'2017 (2013-17) - 2019 groups'!F23</f>
        <v>-0.10544716364441042</v>
      </c>
      <c r="G27" s="24">
        <f>'2019 (2015-19)'!G27-'2017 (2013-17) - 2019 groups'!G23</f>
        <v>-0.1186542380690272</v>
      </c>
      <c r="H27" s="25">
        <f>'2019 (2015-19)'!H27-'2017 (2013-17) - 2019 groups'!H23</f>
        <v>-0.13445005733935422</v>
      </c>
      <c r="I27" s="23">
        <f>'2019 (2015-19)'!I27-'2017 (2013-17) - 2019 groups'!I23</f>
        <v>-0.10568918766224189</v>
      </c>
      <c r="J27" s="24">
        <f>'2019 (2015-19)'!J27-'2017 (2013-17) - 2019 groups'!J23</f>
        <v>-2.5501414499737751E-2</v>
      </c>
      <c r="K27" s="25">
        <f>'2019 (2015-19)'!K27-'2017 (2013-17) - 2019 groups'!K23</f>
        <v>3.5748169154321663E-2</v>
      </c>
      <c r="L27" s="23">
        <f>'2019 (2015-19)'!L27-'2017 (2013-17) - 2019 groups'!L23</f>
        <v>0.1190666134229188</v>
      </c>
      <c r="M27" s="24">
        <f>'2019 (2015-19)'!M27-'2017 (2013-17) - 2019 groups'!M23</f>
        <v>0.1924032895508514</v>
      </c>
      <c r="N27" s="24">
        <f>'2019 (2015-19)'!N27-'2017 (2013-17) - 2019 groups'!N23</f>
        <v>0.14607114665902476</v>
      </c>
      <c r="O27" s="23">
        <f>'2019 (2015-19)'!O27-'2017 (2013-17) - 2019 groups'!O23</f>
        <v>5.7253115422384315E-2</v>
      </c>
      <c r="P27" s="24">
        <f>'2019 (2015-19)'!P27-'2017 (2013-17) - 2019 groups'!P23</f>
        <v>1.8839895942992069E-2</v>
      </c>
      <c r="Q27" s="24">
        <f>'2019 (2015-19)'!Q27-'2017 (2013-17) - 2019 groups'!Q23</f>
        <v>-3.9069003698311011E-2</v>
      </c>
      <c r="R27" s="23">
        <f>'2019 (2015-19)'!R27-'2017 (2013-17) - 2019 groups'!R23</f>
        <v>-0.11951758563413739</v>
      </c>
      <c r="S27" s="24">
        <f>'2019 (2015-19)'!S27-'2017 (2013-17) - 2019 groups'!S23</f>
        <v>-3.1803995683817088E-2</v>
      </c>
      <c r="T27" s="24">
        <f>'2019 (2015-19)'!T27-'2017 (2013-17) - 2019 groups'!T23</f>
        <v>0.15251859198597462</v>
      </c>
      <c r="U27" s="24">
        <f>'2019 (2015-19)'!U27-'2017 (2013-17) - 2019 groups'!U23</f>
        <v>1.2346243514610333E-2</v>
      </c>
      <c r="V27" s="23">
        <f>'2019 (2015-19)'!V27-'2017 (2013-17) - 2019 groups'!V23</f>
        <v>9.9276316612350035E-3</v>
      </c>
      <c r="W27" s="24">
        <f>'2019 (2015-19)'!W27-'2017 (2013-17) - 2019 groups'!W23</f>
        <v>3.0890983932875038E-2</v>
      </c>
      <c r="X27" s="24">
        <f>'2019 (2015-19)'!X27-'2017 (2013-17) - 2019 groups'!X23</f>
        <v>1.7421523666992011E-2</v>
      </c>
      <c r="Y27" s="24">
        <f>'2019 (2015-19)'!Y27-'2017 (2013-17) - 2019 groups'!Y23</f>
        <v>1.9421777439519894E-2</v>
      </c>
      <c r="Z27" s="25">
        <f>'2019 (2015-19)'!Z27-'2017 (2013-17) - 2019 groups'!Z23</f>
        <v>1.2337564009159863E-2</v>
      </c>
      <c r="AA27" s="23">
        <f>'2019 (2015-19)'!AA27-'2017 (2013-17) - 2019 groups'!AA23</f>
        <v>-2.7871442973659954E-2</v>
      </c>
      <c r="AB27" s="24">
        <f>'2019 (2015-19)'!AB27-'2017 (2013-17) - 2019 groups'!AB23</f>
        <v>-4.6128037736139937E-2</v>
      </c>
      <c r="AC27" s="63">
        <f>'2019 (2015-19)'!AC27-'2017 (2013-17) - 2019 groups'!AC23</f>
        <v>3.8244761679797956E-2</v>
      </c>
      <c r="AD27" s="24">
        <f>'2019 (2015-19)'!AD27-'2017 (2013-17) - 2019 groups'!AD23</f>
        <v>-4.8499740354899901E-2</v>
      </c>
      <c r="AE27" s="25">
        <f>'2019 (2015-19)'!AE27-'2017 (2013-17) - 2019 groups'!AE23</f>
        <v>-3.4871442973660072E-2</v>
      </c>
    </row>
    <row r="28" spans="1:31" x14ac:dyDescent="0.25">
      <c r="A28" s="35" t="s">
        <v>110</v>
      </c>
      <c r="B28" s="65" t="s">
        <v>36</v>
      </c>
      <c r="C28" s="66"/>
      <c r="D28" s="30"/>
      <c r="E28" s="35"/>
      <c r="F28" s="36">
        <f>'2019 (2015-19)'!F28-'2017 (2013-17) - 2019 groups'!F28</f>
        <v>8.5240900286616128E-3</v>
      </c>
      <c r="G28" s="37">
        <f>'2019 (2015-19)'!G28-'2017 (2013-17) - 2019 groups'!G28</f>
        <v>1.3042227173289733E-2</v>
      </c>
      <c r="H28" s="38">
        <f>'2019 (2015-19)'!H28-'2017 (2013-17) - 2019 groups'!H28</f>
        <v>-2.7474786950354435E-3</v>
      </c>
      <c r="I28" s="36">
        <f>'2019 (2015-19)'!I28-'2017 (2013-17) - 2019 groups'!I28</f>
        <v>-5.3827902536651706E-3</v>
      </c>
      <c r="J28" s="37">
        <f>'2019 (2015-19)'!J28-'2017 (2013-17) - 2019 groups'!J28</f>
        <v>-6.4345803654610734E-3</v>
      </c>
      <c r="K28" s="38">
        <f>'2019 (2015-19)'!K28-'2017 (2013-17) - 2019 groups'!K28</f>
        <v>-5.6948113381638521E-3</v>
      </c>
      <c r="L28" s="36">
        <f>'2019 (2015-19)'!L28-'2017 (2013-17) - 2019 groups'!L28</f>
        <v>-7.3518483586874073E-3</v>
      </c>
      <c r="M28" s="37">
        <f>'2019 (2015-19)'!M28-'2017 (2013-17) - 2019 groups'!M28</f>
        <v>-1.2470981451851992E-3</v>
      </c>
      <c r="N28" s="37">
        <f>'2019 (2015-19)'!N28-'2017 (2013-17) - 2019 groups'!N28</f>
        <v>-5.5946188439657263E-3</v>
      </c>
      <c r="O28" s="36">
        <f>'2019 (2015-19)'!O28-'2017 (2013-17) - 2019 groups'!O28</f>
        <v>-1.2315555424857738E-3</v>
      </c>
      <c r="P28" s="37">
        <f>'2019 (2015-19)'!P28-'2017 (2013-17) - 2019 groups'!P28</f>
        <v>9.1822929258187358E-3</v>
      </c>
      <c r="Q28" s="37">
        <f>'2019 (2015-19)'!Q28-'2017 (2013-17) - 2019 groups'!Q28</f>
        <v>1.7756429194391909E-2</v>
      </c>
      <c r="R28" s="36">
        <f>'2019 (2015-19)'!R28-'2017 (2013-17) - 2019 groups'!R28</f>
        <v>5.610417987383598E-3</v>
      </c>
      <c r="S28" s="37">
        <f>'2019 (2015-19)'!S28-'2017 (2013-17) - 2019 groups'!S28</f>
        <v>-5.2490481691798152E-3</v>
      </c>
      <c r="T28" s="37">
        <f>'2019 (2015-19)'!T28-'2017 (2013-17) - 2019 groups'!T28</f>
        <v>-4.7424468464141167E-3</v>
      </c>
      <c r="U28" s="37">
        <f>'2019 (2015-19)'!U28-'2017 (2013-17) - 2019 groups'!U28</f>
        <v>8.5636621220430698E-3</v>
      </c>
      <c r="V28" s="36">
        <f>'2019 (2015-19)'!V28-'2017 (2013-17) - 2019 groups'!V28</f>
        <v>-4.0091580474899136E-3</v>
      </c>
      <c r="W28" s="37">
        <f>'2019 (2015-19)'!W28-'2017 (2013-17) - 2019 groups'!W28</f>
        <v>1.3125649453200605E-3</v>
      </c>
      <c r="X28" s="37">
        <f>'2019 (2015-19)'!X28-'2017 (2013-17) - 2019 groups'!X28</f>
        <v>-7.4131889419981611E-4</v>
      </c>
      <c r="Y28" s="37">
        <f>'2019 (2015-19)'!Y28-'2017 (2013-17) - 2019 groups'!Y28</f>
        <v>3.0469553106799996E-3</v>
      </c>
      <c r="Z28" s="38">
        <f>'2019 (2015-19)'!Z28-'2017 (2013-17) - 2019 groups'!Z28</f>
        <v>-1.8956937788499051E-3</v>
      </c>
      <c r="AA28" s="36">
        <f>'2019 (2015-19)'!AA28-'2017 (2013-17) - 2019 groups'!AA28</f>
        <v>-1.9979792696520615E-3</v>
      </c>
      <c r="AB28" s="37">
        <f>'2019 (2015-19)'!AB28-'2017 (2013-17) - 2019 groups'!AB28</f>
        <v>2.8462973416298887E-4</v>
      </c>
      <c r="AC28" s="61">
        <f>'2019 (2015-19)'!AC28-'2017 (2013-17) - 2019 groups'!AC28</f>
        <v>1.187273378726994E-2</v>
      </c>
      <c r="AD28" s="37">
        <f>'2019 (2015-19)'!AD28-'2017 (2013-17) - 2019 groups'!AD28</f>
        <v>-0.15885667476774501</v>
      </c>
      <c r="AE28" s="38">
        <f>'2019 (2015-19)'!AE28-'2017 (2013-17) - 2019 groups'!AE28</f>
        <v>-0.36799797926965194</v>
      </c>
    </row>
    <row r="29" spans="1:31" x14ac:dyDescent="0.25">
      <c r="A29" s="28" t="s">
        <v>103</v>
      </c>
      <c r="B29" s="67" t="s">
        <v>37</v>
      </c>
      <c r="C29" s="51"/>
      <c r="D29" s="50"/>
      <c r="E29" s="28"/>
      <c r="F29" s="17">
        <f>'2019 (2015-19)'!F29-'2017 (2013-17) - 2019 groups'!F29</f>
        <v>-2.3514443128264562E-2</v>
      </c>
      <c r="G29" s="52">
        <f>'2019 (2015-19)'!G29-'2017 (2013-17) - 2019 groups'!G29</f>
        <v>2.002984369457661E-2</v>
      </c>
      <c r="H29" s="19">
        <f>'2019 (2015-19)'!H29-'2017 (2013-17) - 2019 groups'!H29</f>
        <v>9.6789567834577594E-3</v>
      </c>
      <c r="I29" s="17">
        <f>'2019 (2015-19)'!I29-'2017 (2013-17) - 2019 groups'!I29</f>
        <v>-3.0187529313039363E-3</v>
      </c>
      <c r="J29" s="52">
        <f>'2019 (2015-19)'!J29-'2017 (2013-17) - 2019 groups'!J29</f>
        <v>1.0086897105148651E-2</v>
      </c>
      <c r="K29" s="19">
        <f>'2019 (2015-19)'!K29-'2017 (2013-17) - 2019 groups'!K29</f>
        <v>1.6643960552717996E-2</v>
      </c>
      <c r="L29" s="17">
        <f>'2019 (2015-19)'!L29-'2017 (2013-17) - 2019 groups'!L29</f>
        <v>8.2836870717515332E-3</v>
      </c>
      <c r="M29" s="52">
        <f>'2019 (2015-19)'!M29-'2017 (2013-17) - 2019 groups'!M29</f>
        <v>9.4619729487099846E-5</v>
      </c>
      <c r="N29" s="52">
        <f>'2019 (2015-19)'!N29-'2017 (2013-17) - 2019 groups'!N29</f>
        <v>2.3898357493361555E-3</v>
      </c>
      <c r="O29" s="17">
        <f>'2019 (2015-19)'!O29-'2017 (2013-17) - 2019 groups'!O29</f>
        <v>-1.7430042138200541E-2</v>
      </c>
      <c r="P29" s="52">
        <f>'2019 (2015-19)'!P29-'2017 (2013-17) - 2019 groups'!P29</f>
        <v>-1.3040310469467409E-2</v>
      </c>
      <c r="Q29" s="52">
        <f>'2019 (2015-19)'!Q29-'2017 (2013-17) - 2019 groups'!Q29</f>
        <v>-5.2676007125879165E-3</v>
      </c>
      <c r="R29" s="17">
        <f>'2019 (2015-19)'!R29-'2017 (2013-17) - 2019 groups'!R29</f>
        <v>2.0742002391849201E-3</v>
      </c>
      <c r="S29" s="52">
        <f>'2019 (2015-19)'!S29-'2017 (2013-17) - 2019 groups'!S29</f>
        <v>7.8875634235460179E-3</v>
      </c>
      <c r="T29" s="52">
        <f>'2019 (2015-19)'!T29-'2017 (2013-17) - 2019 groups'!T29</f>
        <v>3.5999663942671845E-3</v>
      </c>
      <c r="U29" s="52">
        <f>'2019 (2015-19)'!U29-'2017 (2013-17) - 2019 groups'!U29</f>
        <v>-1.1898537047989599E-2</v>
      </c>
      <c r="V29" s="17">
        <f>'2019 (2015-19)'!V29-'2017 (2013-17) - 2019 groups'!V29</f>
        <v>-8.042759075959971E-3</v>
      </c>
      <c r="W29" s="52">
        <f>'2019 (2015-19)'!W29-'2017 (2013-17) - 2019 groups'!W29</f>
        <v>-4.9468445798006577E-4</v>
      </c>
      <c r="X29" s="52">
        <f>'2019 (2015-19)'!X29-'2017 (2013-17) - 2019 groups'!X29</f>
        <v>1.9385679699945868E-5</v>
      </c>
      <c r="Y29" s="52">
        <f>'2019 (2015-19)'!Y29-'2017 (2013-17) - 2019 groups'!Y29</f>
        <v>3.3854858502500029E-3</v>
      </c>
      <c r="Z29" s="19">
        <f>'2019 (2015-19)'!Z29-'2017 (2013-17) - 2019 groups'!Z29</f>
        <v>-7.2535352083002991E-4</v>
      </c>
      <c r="AA29" s="17">
        <f>'2019 (2015-19)'!AA29-'2017 (2013-17) - 2019 groups'!AA29</f>
        <v>-6.5018454168389583E-3</v>
      </c>
      <c r="AB29" s="52">
        <f>'2019 (2015-19)'!AB29-'2017 (2013-17) - 2019 groups'!AB29</f>
        <v>2.3597709416299795E-3</v>
      </c>
      <c r="AC29" s="62">
        <f>'2019 (2015-19)'!AC29-'2017 (2013-17) - 2019 groups'!AC29</f>
        <v>1.1303395690660079E-2</v>
      </c>
      <c r="AD29" s="52">
        <f>'2019 (2015-19)'!AD29-'2017 (2013-17) - 2019 groups'!AD29</f>
        <v>-0.23157103723760397</v>
      </c>
      <c r="AE29" s="19">
        <f>'2019 (2015-19)'!AE29-'2017 (2013-17) - 2019 groups'!AE29</f>
        <v>-0.61850184541683906</v>
      </c>
    </row>
    <row r="30" spans="1:31" x14ac:dyDescent="0.25">
      <c r="A30" s="29" t="s">
        <v>102</v>
      </c>
      <c r="B30" s="68" t="s">
        <v>38</v>
      </c>
      <c r="C30" s="40"/>
      <c r="D30" s="21"/>
      <c r="E30" s="29"/>
      <c r="F30" s="23">
        <f>'2019 (2015-19)'!F30-'2017 (2013-17) - 2019 groups'!F30</f>
        <v>-1.5057989667980998E-2</v>
      </c>
      <c r="G30" s="24">
        <f>'2019 (2015-19)'!G30-'2017 (2013-17) - 2019 groups'!G30</f>
        <v>-7.1408473848521004E-3</v>
      </c>
      <c r="H30" s="25">
        <f>'2019 (2015-19)'!H30-'2017 (2013-17) - 2019 groups'!H30</f>
        <v>-2.2376947562786964E-2</v>
      </c>
      <c r="I30" s="23">
        <f>'2019 (2015-19)'!I30-'2017 (2013-17) - 2019 groups'!I30</f>
        <v>-2.863527443218794E-2</v>
      </c>
      <c r="J30" s="24">
        <f>'2019 (2015-19)'!J30-'2017 (2013-17) - 2019 groups'!J30</f>
        <v>-1.4394505040040251E-2</v>
      </c>
      <c r="K30" s="25">
        <f>'2019 (2015-19)'!K30-'2017 (2013-17) - 2019 groups'!K30</f>
        <v>-2.6910434806060035E-2</v>
      </c>
      <c r="L30" s="23">
        <f>'2019 (2015-19)'!L30-'2017 (2013-17) - 2019 groups'!L30</f>
        <v>3.2493235353610039E-2</v>
      </c>
      <c r="M30" s="24">
        <f>'2019 (2015-19)'!M30-'2017 (2013-17) - 2019 groups'!M30</f>
        <v>5.3484700049500011E-2</v>
      </c>
      <c r="N30" s="24">
        <f>'2019 (2015-19)'!N30-'2017 (2013-17) - 2019 groups'!N30</f>
        <v>6.2331969382798391E-3</v>
      </c>
      <c r="O30" s="23">
        <f>'2019 (2015-19)'!O30-'2017 (2013-17) - 2019 groups'!O30</f>
        <v>1.7131661784970165E-2</v>
      </c>
      <c r="P30" s="24">
        <f>'2019 (2015-19)'!P30-'2017 (2013-17) - 2019 groups'!P30</f>
        <v>1.1713106325119904E-2</v>
      </c>
      <c r="Q30" s="24">
        <f>'2019 (2015-19)'!Q30-'2017 (2013-17) - 2019 groups'!Q30</f>
        <v>1.4205098442384045E-2</v>
      </c>
      <c r="R30" s="23">
        <f>'2019 (2015-19)'!R30-'2017 (2013-17) - 2019 groups'!R30</f>
        <v>-1.4838594871873001E-2</v>
      </c>
      <c r="S30" s="24">
        <f>'2019 (2015-19)'!S30-'2017 (2013-17) - 2019 groups'!S30</f>
        <v>-2.3306738092760071E-2</v>
      </c>
      <c r="T30" s="24">
        <f>'2019 (2015-19)'!T30-'2017 (2013-17) - 2019 groups'!T30</f>
        <v>4.4902044113799833E-2</v>
      </c>
      <c r="U30" s="24">
        <f>'2019 (2015-19)'!U30-'2017 (2013-17) - 2019 groups'!U30</f>
        <v>1.4343288850820146E-2</v>
      </c>
      <c r="V30" s="23">
        <f>'2019 (2015-19)'!V30-'2017 (2013-17) - 2019 groups'!V30</f>
        <v>-8.6288338151601085E-3</v>
      </c>
      <c r="W30" s="24">
        <f>'2019 (2015-19)'!W30-'2017 (2013-17) - 2019 groups'!W30</f>
        <v>-5.3522487595301094E-3</v>
      </c>
      <c r="X30" s="24">
        <f>'2019 (2015-19)'!X30-'2017 (2013-17) - 2019 groups'!X30</f>
        <v>-6.0524713864600344E-3</v>
      </c>
      <c r="Y30" s="24">
        <f>'2019 (2015-19)'!Y30-'2017 (2013-17) - 2019 groups'!Y30</f>
        <v>-2.2648527468800417E-3</v>
      </c>
      <c r="Z30" s="25">
        <f>'2019 (2015-19)'!Z30-'2017 (2013-17) - 2019 groups'!Z30</f>
        <v>-5.3465994699000152E-3</v>
      </c>
      <c r="AA30" s="23">
        <f>'2019 (2015-19)'!AA30-'2017 (2013-17) - 2019 groups'!AA30</f>
        <v>7.9452957925820744E-3</v>
      </c>
      <c r="AB30" s="24">
        <f>'2019 (2015-19)'!AB30-'2017 (2013-17) - 2019 groups'!AB30</f>
        <v>1.0699710385315031E-2</v>
      </c>
      <c r="AC30" s="63">
        <f>'2019 (2015-19)'!AC30-'2017 (2013-17) - 2019 groups'!AC30</f>
        <v>4.1101423690499406E-3</v>
      </c>
      <c r="AD30" s="24">
        <f>'2019 (2015-19)'!AD30-'2017 (2013-17) - 2019 groups'!AD30</f>
        <v>-0.13617749691105097</v>
      </c>
      <c r="AE30" s="25">
        <f>'2019 (2015-19)'!AE30-'2017 (2013-17) - 2019 groups'!AE30</f>
        <v>-0.30305470420741787</v>
      </c>
    </row>
    <row r="31" spans="1:31" x14ac:dyDescent="0.25">
      <c r="A31" s="28" t="s">
        <v>109</v>
      </c>
      <c r="B31" s="67" t="s">
        <v>39</v>
      </c>
      <c r="C31" s="51"/>
      <c r="D31" s="50"/>
      <c r="E31" s="28"/>
      <c r="F31" s="17">
        <f>'2019 (2015-19)'!F31-'2017 (2013-17) - 2019 groups'!F31</f>
        <v>4.8460021795065922E-3</v>
      </c>
      <c r="G31" s="52">
        <f>'2019 (2015-19)'!G31-'2017 (2013-17) - 2019 groups'!G31</f>
        <v>1.6810318407369573E-2</v>
      </c>
      <c r="H31" s="19">
        <f>'2019 (2015-19)'!H31-'2017 (2013-17) - 2019 groups'!H31</f>
        <v>1.9577660906309857E-2</v>
      </c>
      <c r="I31" s="17">
        <f>'2019 (2015-19)'!I31-'2017 (2013-17) - 2019 groups'!I31</f>
        <v>1.3911248189106051E-2</v>
      </c>
      <c r="J31" s="52">
        <f>'2019 (2015-19)'!J31-'2017 (2013-17) - 2019 groups'!J31</f>
        <v>1.8581445869910396E-2</v>
      </c>
      <c r="K31" s="19">
        <f>'2019 (2015-19)'!K31-'2017 (2013-17) - 2019 groups'!K31</f>
        <v>-9.1622045635508798E-5</v>
      </c>
      <c r="L31" s="17">
        <f>'2019 (2015-19)'!L31-'2017 (2013-17) - 2019 groups'!L31</f>
        <v>-6.379499169458569E-3</v>
      </c>
      <c r="M31" s="52">
        <f>'2019 (2015-19)'!M31-'2017 (2013-17) - 2019 groups'!M31</f>
        <v>-2.035359306169493E-2</v>
      </c>
      <c r="N31" s="52">
        <f>'2019 (2015-19)'!N31-'2017 (2013-17) - 2019 groups'!N31</f>
        <v>-1.2121701358164483E-2</v>
      </c>
      <c r="O31" s="17">
        <f>'2019 (2015-19)'!O31-'2017 (2013-17) - 2019 groups'!O31</f>
        <v>2.4831018186239007E-2</v>
      </c>
      <c r="P31" s="52">
        <f>'2019 (2015-19)'!P31-'2017 (2013-17) - 2019 groups'!P31</f>
        <v>1.3580720507896049E-2</v>
      </c>
      <c r="Q31" s="52">
        <f>'2019 (2015-19)'!Q31-'2017 (2013-17) - 2019 groups'!Q31</f>
        <v>2.9812205543726766E-2</v>
      </c>
      <c r="R31" s="17">
        <f>'2019 (2015-19)'!R31-'2017 (2013-17) - 2019 groups'!R31</f>
        <v>1.3734239599490272E-2</v>
      </c>
      <c r="S31" s="52">
        <f>'2019 (2015-19)'!S31-'2017 (2013-17) - 2019 groups'!S31</f>
        <v>1.0782427976411935E-2</v>
      </c>
      <c r="T31" s="52">
        <f>'2019 (2015-19)'!T31-'2017 (2013-17) - 2019 groups'!T31</f>
        <v>-1.2944089399966607E-2</v>
      </c>
      <c r="U31" s="52">
        <f>'2019 (2015-19)'!U31-'2017 (2013-17) - 2019 groups'!U31</f>
        <v>2.273756051438558E-2</v>
      </c>
      <c r="V31" s="17">
        <f>'2019 (2015-19)'!V31-'2017 (2013-17) - 2019 groups'!V31</f>
        <v>-5.9843734464620768E-3</v>
      </c>
      <c r="W31" s="52">
        <f>'2019 (2015-19)'!W31-'2017 (2013-17) - 2019 groups'!W31</f>
        <v>8.4504139970789094E-3</v>
      </c>
      <c r="X31" s="52">
        <f>'2019 (2015-19)'!X31-'2017 (2013-17) - 2019 groups'!X31</f>
        <v>3.1210359546800515E-3</v>
      </c>
      <c r="Y31" s="52">
        <f>'2019 (2015-19)'!Y31-'2017 (2013-17) - 2019 groups'!Y31</f>
        <v>-3.6861742641201012E-3</v>
      </c>
      <c r="Z31" s="19">
        <f>'2019 (2015-19)'!Z31-'2017 (2013-17) - 2019 groups'!Z31</f>
        <v>4.7618699771401207E-3</v>
      </c>
      <c r="AA31" s="17">
        <f>'2019 (2015-19)'!AA31-'2017 (2013-17) - 2019 groups'!AA31</f>
        <v>4.6493718763600533E-3</v>
      </c>
      <c r="AB31" s="52">
        <f>'2019 (2015-19)'!AB31-'2017 (2013-17) - 2019 groups'!AB31</f>
        <v>-2.3121440946900496E-3</v>
      </c>
      <c r="AC31" s="62">
        <f>'2019 (2015-19)'!AC31-'2017 (2013-17) - 2019 groups'!AC31</f>
        <v>1.662842522921304E-2</v>
      </c>
      <c r="AD31" s="52">
        <f>'2019 (2015-19)'!AD31-'2017 (2013-17) - 2019 groups'!AD31</f>
        <v>-2.1831386109170126E-2</v>
      </c>
      <c r="AE31" s="19">
        <f>'2019 (2015-19)'!AE31-'2017 (2013-17) - 2019 groups'!AE31</f>
        <v>-4.8350628123639883E-2</v>
      </c>
    </row>
    <row r="32" spans="1:31" x14ac:dyDescent="0.25">
      <c r="A32" s="28" t="s">
        <v>104</v>
      </c>
      <c r="B32" s="67" t="s">
        <v>52</v>
      </c>
      <c r="C32" s="51"/>
      <c r="D32" s="50"/>
      <c r="E32" s="28"/>
      <c r="F32" s="17">
        <f>'2019 (2015-19)'!F32-'2017 (2013-17) - 2019 groups'!F32</f>
        <v>9.9537811961361022E-3</v>
      </c>
      <c r="G32" s="52">
        <f>'2019 (2015-19)'!G32-'2017 (2013-17) - 2019 groups'!G32</f>
        <v>-1.6089550926597251E-2</v>
      </c>
      <c r="H32" s="19">
        <f>'2019 (2015-19)'!H32-'2017 (2013-17) - 2019 groups'!H32</f>
        <v>-3.0117796933555874E-2</v>
      </c>
      <c r="I32" s="17">
        <f>'2019 (2015-19)'!I32-'2017 (2013-17) - 2019 groups'!I32</f>
        <v>4.8716000915504099E-3</v>
      </c>
      <c r="J32" s="52">
        <f>'2019 (2015-19)'!J32-'2017 (2013-17) - 2019 groups'!J32</f>
        <v>3.5003958341150998E-2</v>
      </c>
      <c r="K32" s="19">
        <f>'2019 (2015-19)'!K32-'2017 (2013-17) - 2019 groups'!K32</f>
        <v>1.2003472200664334E-2</v>
      </c>
      <c r="L32" s="17">
        <f>'2019 (2015-19)'!L32-'2017 (2013-17) - 2019 groups'!L32</f>
        <v>1.6146230072638268E-2</v>
      </c>
      <c r="M32" s="52">
        <f>'2019 (2015-19)'!M32-'2017 (2013-17) - 2019 groups'!M32</f>
        <v>2.6823431383993679E-2</v>
      </c>
      <c r="N32" s="52">
        <f>'2019 (2015-19)'!N32-'2017 (2013-17) - 2019 groups'!N32</f>
        <v>-8.0067042096791941E-3</v>
      </c>
      <c r="O32" s="17">
        <f>'2019 (2015-19)'!O32-'2017 (2013-17) - 2019 groups'!O32</f>
        <v>7.6407393563755477E-3</v>
      </c>
      <c r="P32" s="52">
        <f>'2019 (2015-19)'!P32-'2017 (2013-17) - 2019 groups'!P32</f>
        <v>7.3910913769634767E-3</v>
      </c>
      <c r="Q32" s="52">
        <f>'2019 (2015-19)'!Q32-'2017 (2013-17) - 2019 groups'!Q32</f>
        <v>2.7071776679603698E-2</v>
      </c>
      <c r="R32" s="17">
        <f>'2019 (2015-19)'!R32-'2017 (2013-17) - 2019 groups'!R32</f>
        <v>-1.210452222133851E-2</v>
      </c>
      <c r="S32" s="52">
        <f>'2019 (2015-19)'!S32-'2017 (2013-17) - 2019 groups'!S32</f>
        <v>1.7274086579929349E-2</v>
      </c>
      <c r="T32" s="52">
        <f>'2019 (2015-19)'!T32-'2017 (2013-17) - 2019 groups'!T32</f>
        <v>1.1668728784457461E-2</v>
      </c>
      <c r="U32" s="52">
        <f>'2019 (2015-19)'!U32-'2017 (2013-17) - 2019 groups'!U32</f>
        <v>1.4028511548966449E-2</v>
      </c>
      <c r="V32" s="17">
        <f>'2019 (2015-19)'!V32-'2017 (2013-17) - 2019 groups'!V32</f>
        <v>-1.2447772077055053E-2</v>
      </c>
      <c r="W32" s="52">
        <f>'2019 (2015-19)'!W32-'2017 (2013-17) - 2019 groups'!W32</f>
        <v>1.0591545449160078E-3</v>
      </c>
      <c r="X32" s="52">
        <f>'2019 (2015-19)'!X32-'2017 (2013-17) - 2019 groups'!X32</f>
        <v>-5.7248284672859473E-3</v>
      </c>
      <c r="Y32" s="52">
        <f>'2019 (2015-19)'!Y32-'2017 (2013-17) - 2019 groups'!Y32</f>
        <v>5.1159248595999962E-3</v>
      </c>
      <c r="Z32" s="19">
        <f>'2019 (2015-19)'!Z32-'2017 (2013-17) - 2019 groups'!Z32</f>
        <v>6.3507350075500124E-3</v>
      </c>
      <c r="AA32" s="17">
        <f>'2019 (2015-19)'!AA32-'2017 (2013-17) - 2019 groups'!AA32</f>
        <v>5.6176263404599247E-3</v>
      </c>
      <c r="AB32" s="52">
        <f>'2019 (2015-19)'!AB32-'2017 (2013-17) - 2019 groups'!AB32</f>
        <v>1.0029159791799858E-2</v>
      </c>
      <c r="AC32" s="62">
        <f>'2019 (2015-19)'!AC32-'2017 (2013-17) - 2019 groups'!AC32</f>
        <v>1.3483416979076068E-2</v>
      </c>
      <c r="AD32" s="52">
        <f>'2019 (2015-19)'!AD32-'2017 (2013-17) - 2019 groups'!AD32</f>
        <v>-3.0176606933870032E-2</v>
      </c>
      <c r="AE32" s="19">
        <f>'2019 (2015-19)'!AE32-'2017 (2013-17) - 2019 groups'!AE32</f>
        <v>-9.4970840208200125E-2</v>
      </c>
    </row>
    <row r="33" spans="1:31" x14ac:dyDescent="0.25">
      <c r="A33" s="28" t="s">
        <v>83</v>
      </c>
      <c r="B33" s="67" t="s">
        <v>53</v>
      </c>
      <c r="C33" s="51"/>
      <c r="D33" s="50"/>
      <c r="E33" s="28"/>
      <c r="F33" s="17">
        <f>'2019 (2015-19)'!F33-'2017 (2013-17) - 2019 groups'!F33</f>
        <v>2.7055836081384066E-2</v>
      </c>
      <c r="G33" s="52">
        <f>'2019 (2015-19)'!G33-'2017 (2013-17) - 2019 groups'!G33</f>
        <v>2.8253114065860729E-2</v>
      </c>
      <c r="H33" s="19">
        <f>'2019 (2015-19)'!H33-'2017 (2013-17) - 2019 groups'!H33</f>
        <v>1.7987675732097141E-2</v>
      </c>
      <c r="I33" s="17">
        <f>'2019 (2015-19)'!I33-'2017 (2013-17) - 2019 groups'!I33</f>
        <v>-3.2793011494615665E-2</v>
      </c>
      <c r="J33" s="52">
        <f>'2019 (2015-19)'!J33-'2017 (2013-17) - 2019 groups'!J33</f>
        <v>-8.2046929851939954E-3</v>
      </c>
      <c r="K33" s="19">
        <f>'2019 (2015-19)'!K33-'2017 (2013-17) - 2019 groups'!K33</f>
        <v>5.1115968311843396E-3</v>
      </c>
      <c r="L33" s="17">
        <f>'2019 (2015-19)'!L33-'2017 (2013-17) - 2019 groups'!L33</f>
        <v>4.0556032659682106E-3</v>
      </c>
      <c r="M33" s="52">
        <f>'2019 (2015-19)'!M33-'2017 (2013-17) - 2019 groups'!M33</f>
        <v>-9.7435200471063244E-3</v>
      </c>
      <c r="N33" s="52">
        <f>'2019 (2015-19)'!N33-'2017 (2013-17) - 2019 groups'!N33</f>
        <v>3.6476698292908782E-3</v>
      </c>
      <c r="O33" s="17">
        <f>'2019 (2015-19)'!O33-'2017 (2013-17) - 2019 groups'!O33</f>
        <v>3.0259972857815454E-2</v>
      </c>
      <c r="P33" s="52">
        <f>'2019 (2015-19)'!P33-'2017 (2013-17) - 2019 groups'!P33</f>
        <v>1.9668528205113445E-2</v>
      </c>
      <c r="Q33" s="52">
        <f>'2019 (2015-19)'!Q33-'2017 (2013-17) - 2019 groups'!Q33</f>
        <v>7.3932562874426955E-3</v>
      </c>
      <c r="R33" s="17">
        <f>'2019 (2015-19)'!R33-'2017 (2013-17) - 2019 groups'!R33</f>
        <v>2.441220862644744E-2</v>
      </c>
      <c r="S33" s="52">
        <f>'2019 (2015-19)'!S33-'2017 (2013-17) - 2019 groups'!S33</f>
        <v>-1.1980959514067635E-2</v>
      </c>
      <c r="T33" s="52">
        <f>'2019 (2015-19)'!T33-'2017 (2013-17) - 2019 groups'!T33</f>
        <v>-6.6567261514260956E-4</v>
      </c>
      <c r="U33" s="52">
        <f>'2019 (2015-19)'!U33-'2017 (2013-17) - 2019 groups'!U33</f>
        <v>1.9101228194776443E-2</v>
      </c>
      <c r="V33" s="17">
        <f>'2019 (2015-19)'!V33-'2017 (2013-17) - 2019 groups'!V33</f>
        <v>3.9964297924020009E-3</v>
      </c>
      <c r="W33" s="52">
        <f>'2019 (2015-19)'!W33-'2017 (2013-17) - 2019 groups'!W33</f>
        <v>1.9781718750295996E-2</v>
      </c>
      <c r="X33" s="52">
        <f>'2019 (2015-19)'!X33-'2017 (2013-17) - 2019 groups'!X33</f>
        <v>9.6243927980022015E-4</v>
      </c>
      <c r="Y33" s="52">
        <f>'2019 (2015-19)'!Y33-'2017 (2013-17) - 2019 groups'!Y33</f>
        <v>3.751787239719917E-3</v>
      </c>
      <c r="Z33" s="19">
        <f>'2019 (2015-19)'!Z33-'2017 (2013-17) - 2019 groups'!Z33</f>
        <v>2.4176786278899964E-3</v>
      </c>
      <c r="AA33" s="17">
        <f>'2019 (2015-19)'!AA33-'2017 (2013-17) - 2019 groups'!AA33</f>
        <v>-2.722854592140056E-3</v>
      </c>
      <c r="AB33" s="52">
        <f>'2019 (2015-19)'!AB33-'2017 (2013-17) - 2019 groups'!AB33</f>
        <v>-1.9187199097985941E-2</v>
      </c>
      <c r="AC33" s="62">
        <f>'2019 (2015-19)'!AC33-'2017 (2013-17) - 2019 groups'!AC33</f>
        <v>1.9498648423270093E-2</v>
      </c>
      <c r="AD33" s="52">
        <f>'2019 (2015-19)'!AD33-'2017 (2013-17) - 2019 groups'!AD33</f>
        <v>-7.6455026845060003E-2</v>
      </c>
      <c r="AE33" s="19">
        <f>'2019 (2015-19)'!AE33-'2017 (2013-17) - 2019 groups'!AE33</f>
        <v>-7.2722854592139896E-2</v>
      </c>
    </row>
    <row r="34" spans="1:31" x14ac:dyDescent="0.25">
      <c r="A34" s="29" t="s">
        <v>101</v>
      </c>
      <c r="B34" s="68" t="s">
        <v>40</v>
      </c>
      <c r="C34" s="40"/>
      <c r="D34" s="21"/>
      <c r="E34" s="29"/>
      <c r="F34" s="23">
        <f>'2019 (2015-19)'!F34-'2017 (2013-17) - 2019 groups'!F34</f>
        <v>-3.2777203611060735E-3</v>
      </c>
      <c r="G34" s="24">
        <f>'2019 (2015-19)'!G34-'2017 (2013-17) - 2019 groups'!G34</f>
        <v>1.5729425495273897E-2</v>
      </c>
      <c r="H34" s="25">
        <f>'2019 (2015-19)'!H34-'2017 (2013-17) - 2019 groups'!H34</f>
        <v>-2.7503202171809127E-3</v>
      </c>
      <c r="I34" s="23">
        <f>'2019 (2015-19)'!I34-'2017 (2013-17) - 2019 groups'!I34</f>
        <v>-7.2672606396200212E-3</v>
      </c>
      <c r="J34" s="24">
        <f>'2019 (2015-19)'!J34-'2017 (2013-17) - 2019 groups'!J34</f>
        <v>-3.7707770197868973E-3</v>
      </c>
      <c r="K34" s="25">
        <f>'2019 (2015-19)'!K34-'2017 (2013-17) - 2019 groups'!K34</f>
        <v>-8.0539944667501473E-4</v>
      </c>
      <c r="L34" s="23">
        <f>'2019 (2015-19)'!L34-'2017 (2013-17) - 2019 groups'!L34</f>
        <v>-6.3856904635000156E-3</v>
      </c>
      <c r="M34" s="24">
        <f>'2019 (2015-19)'!M34-'2017 (2013-17) - 2019 groups'!M34</f>
        <v>1.6940644893570056E-2</v>
      </c>
      <c r="N34" s="24">
        <f>'2019 (2015-19)'!N34-'2017 (2013-17) - 2019 groups'!N34</f>
        <v>1.6814960908559939E-2</v>
      </c>
      <c r="O34" s="23">
        <f>'2019 (2015-19)'!O34-'2017 (2013-17) - 2019 groups'!O34</f>
        <v>-2.7936092683900071E-3</v>
      </c>
      <c r="P34" s="24">
        <f>'2019 (2015-19)'!P34-'2017 (2013-17) - 2019 groups'!P34</f>
        <v>8.7739188288171732E-3</v>
      </c>
      <c r="Q34" s="24">
        <f>'2019 (2015-19)'!Q34-'2017 (2013-17) - 2019 groups'!Q34</f>
        <v>1.0166827290019054E-2</v>
      </c>
      <c r="R34" s="23">
        <f>'2019 (2015-19)'!R34-'2017 (2013-17) - 2019 groups'!R34</f>
        <v>9.1787949723289852E-3</v>
      </c>
      <c r="S34" s="24">
        <f>'2019 (2015-19)'!S34-'2017 (2013-17) - 2019 groups'!S34</f>
        <v>-3.9611457020271024E-3</v>
      </c>
      <c r="T34" s="24">
        <f>'2019 (2015-19)'!T34-'2017 (2013-17) - 2019 groups'!T34</f>
        <v>9.1233051128800646E-3</v>
      </c>
      <c r="U34" s="24">
        <f>'2019 (2015-19)'!U34-'2017 (2013-17) - 2019 groups'!U34</f>
        <v>-1.0209543831829482E-3</v>
      </c>
      <c r="V34" s="23">
        <f>'2019 (2015-19)'!V34-'2017 (2013-17) - 2019 groups'!V34</f>
        <v>8.8465119096849953E-3</v>
      </c>
      <c r="W34" s="24">
        <f>'2019 (2015-19)'!W34-'2017 (2013-17) - 2019 groups'!W34</f>
        <v>1.2792468628039955E-2</v>
      </c>
      <c r="X34" s="24">
        <f>'2019 (2015-19)'!X34-'2017 (2013-17) - 2019 groups'!X34</f>
        <v>-1.8403235622499459E-3</v>
      </c>
      <c r="Y34" s="24">
        <f>'2019 (2015-19)'!Y34-'2017 (2013-17) - 2019 groups'!Y34</f>
        <v>4.647997078969901E-3</v>
      </c>
      <c r="Z34" s="25">
        <f>'2019 (2015-19)'!Z34-'2017 (2013-17) - 2019 groups'!Z34</f>
        <v>-1.8261967266999246E-3</v>
      </c>
      <c r="AA34" s="23">
        <f>'2019 (2015-19)'!AA34-'2017 (2013-17) - 2019 groups'!AA34</f>
        <v>-1.0309190738559959E-2</v>
      </c>
      <c r="AB34" s="24">
        <f>'2019 (2015-19)'!AB34-'2017 (2013-17) - 2019 groups'!AB34</f>
        <v>-1.031126658921E-2</v>
      </c>
      <c r="AC34" s="63">
        <f>'2019 (2015-19)'!AC34-'2017 (2013-17) - 2019 groups'!AC34</f>
        <v>1.7200047381590089E-2</v>
      </c>
      <c r="AD34" s="24">
        <f>'2019 (2015-19)'!AD34-'2017 (2013-17) - 2019 groups'!AD34</f>
        <v>-9.8310228663883947E-2</v>
      </c>
      <c r="AE34" s="25">
        <f>'2019 (2015-19)'!AE34-'2017 (2013-17) - 2019 groups'!AE34</f>
        <v>-0.15130919073855997</v>
      </c>
    </row>
    <row r="35" spans="1:31" ht="15" customHeight="1" x14ac:dyDescent="0.25">
      <c r="A35" s="3"/>
      <c r="B35" s="70" t="s">
        <v>41</v>
      </c>
      <c r="C35" s="59"/>
      <c r="D35" s="59"/>
      <c r="E35" s="3"/>
      <c r="F35" s="5" t="s">
        <v>5</v>
      </c>
      <c r="G35" s="6" t="s">
        <v>6</v>
      </c>
      <c r="H35" s="7" t="s">
        <v>7</v>
      </c>
      <c r="I35" s="5" t="s">
        <v>8</v>
      </c>
      <c r="J35" s="6" t="s">
        <v>9</v>
      </c>
      <c r="K35" s="7" t="s">
        <v>10</v>
      </c>
      <c r="L35" s="5" t="s">
        <v>11</v>
      </c>
      <c r="M35" s="6" t="s">
        <v>12</v>
      </c>
      <c r="N35" s="6" t="s">
        <v>13</v>
      </c>
      <c r="O35" s="5" t="s">
        <v>14</v>
      </c>
      <c r="P35" s="6" t="s">
        <v>15</v>
      </c>
      <c r="Q35" s="6" t="s">
        <v>16</v>
      </c>
      <c r="R35" s="5" t="s">
        <v>17</v>
      </c>
      <c r="S35" s="6" t="s">
        <v>18</v>
      </c>
      <c r="T35" s="6" t="s">
        <v>19</v>
      </c>
      <c r="U35" s="6" t="s">
        <v>20</v>
      </c>
      <c r="V35" s="5" t="s">
        <v>131</v>
      </c>
      <c r="W35" s="6" t="s">
        <v>132</v>
      </c>
      <c r="X35" s="6" t="s">
        <v>133</v>
      </c>
      <c r="Y35" s="6" t="s">
        <v>134</v>
      </c>
      <c r="Z35" s="7" t="s">
        <v>135</v>
      </c>
      <c r="AA35" s="5" t="s">
        <v>136</v>
      </c>
      <c r="AB35" s="6" t="s">
        <v>137</v>
      </c>
      <c r="AC35" s="60" t="s">
        <v>141</v>
      </c>
      <c r="AD35" s="6" t="s">
        <v>142</v>
      </c>
      <c r="AE35" s="7" t="s">
        <v>143</v>
      </c>
    </row>
    <row r="36" spans="1:31" x14ac:dyDescent="0.25">
      <c r="A36" s="16" t="s">
        <v>118</v>
      </c>
      <c r="B36" s="119" t="s">
        <v>42</v>
      </c>
      <c r="C36" s="120"/>
      <c r="D36" s="120"/>
      <c r="E36" s="16"/>
      <c r="F36" s="17">
        <f>'2019 (2015-19)'!F36-'2017 (2013-17) - 2019 groups'!F36</f>
        <v>5.0191132335689892E-2</v>
      </c>
      <c r="G36" s="52">
        <f>'2019 (2015-19)'!G36-'2017 (2013-17) - 2019 groups'!G36</f>
        <v>4.7509722387375775E-2</v>
      </c>
      <c r="H36" s="19">
        <f>'2019 (2015-19)'!H36-'2017 (2013-17) - 2019 groups'!H36</f>
        <v>3.6258646061180788E-2</v>
      </c>
      <c r="I36" s="17">
        <f>'2019 (2015-19)'!I36-'2017 (2013-17) - 2019 groups'!I36</f>
        <v>2.531863781289917E-2</v>
      </c>
      <c r="J36" s="52">
        <f>'2019 (2015-19)'!J36-'2017 (2013-17) - 2019 groups'!J36</f>
        <v>5.447679580380721E-2</v>
      </c>
      <c r="K36" s="19">
        <f>'2019 (2015-19)'!K36-'2017 (2013-17) - 2019 groups'!K36</f>
        <v>-3.0067020624954588E-2</v>
      </c>
      <c r="L36" s="17">
        <f>'2019 (2015-19)'!L36-'2017 (2013-17) - 2019 groups'!L36</f>
        <v>-2.7830215789229618E-2</v>
      </c>
      <c r="M36" s="52">
        <f>'2019 (2015-19)'!M36-'2017 (2013-17) - 2019 groups'!M36</f>
        <v>5.4795868591001273E-2</v>
      </c>
      <c r="N36" s="52">
        <f>'2019 (2015-19)'!N36-'2017 (2013-17) - 2019 groups'!N36</f>
        <v>4.5890281799043642E-4</v>
      </c>
      <c r="O36" s="17">
        <f>'2019 (2015-19)'!O36-'2017 (2013-17) - 2019 groups'!O36</f>
        <v>8.3210153205006687E-3</v>
      </c>
      <c r="P36" s="52">
        <f>'2019 (2015-19)'!P36-'2017 (2013-17) - 2019 groups'!P36</f>
        <v>-3.5219037089964988E-2</v>
      </c>
      <c r="Q36" s="52">
        <f>'2019 (2015-19)'!Q36-'2017 (2013-17) - 2019 groups'!Q36</f>
        <v>-2.2466550041344568E-5</v>
      </c>
      <c r="R36" s="17">
        <f>'2019 (2015-19)'!R36-'2017 (2013-17) - 2019 groups'!R36</f>
        <v>4.4676790030782454E-2</v>
      </c>
      <c r="S36" s="52">
        <f>'2019 (2015-19)'!S36-'2017 (2013-17) - 2019 groups'!S36</f>
        <v>1.6571572317967576E-2</v>
      </c>
      <c r="T36" s="52">
        <f>'2019 (2015-19)'!T36-'2017 (2013-17) - 2019 groups'!T36</f>
        <v>9.1523878480257448E-3</v>
      </c>
      <c r="U36" s="52">
        <f>'2019 (2015-19)'!U36-'2017 (2013-17) - 2019 groups'!U36</f>
        <v>-8.961684555155669E-3</v>
      </c>
      <c r="V36" s="17">
        <f>'2019 (2015-19)'!V36-'2017 (2013-17) - 2019 groups'!V36</f>
        <v>-5.1213972029836019E-2</v>
      </c>
      <c r="W36" s="52">
        <f>'2019 (2015-19)'!W36-'2017 (2013-17) - 2019 groups'!W36</f>
        <v>-6.7471904464636023E-2</v>
      </c>
      <c r="X36" s="52">
        <f>'2019 (2015-19)'!X36-'2017 (2013-17) - 2019 groups'!X36</f>
        <v>-6.4570356876293089E-2</v>
      </c>
      <c r="Y36" s="52">
        <f>'2019 (2015-19)'!Y36-'2017 (2013-17) - 2019 groups'!Y36</f>
        <v>-9.1212041661552945E-2</v>
      </c>
      <c r="Z36" s="19">
        <f>'2019 (2015-19)'!Z36-'2017 (2013-17) - 2019 groups'!Z36</f>
        <v>-8.3933517443759875E-2</v>
      </c>
      <c r="AA36" s="17">
        <f>'2019 (2015-19)'!AA36-'2017 (2013-17) - 2019 groups'!AA36</f>
        <v>0.17099367392411002</v>
      </c>
      <c r="AB36" s="52">
        <f>'2019 (2015-19)'!AB36-'2017 (2013-17) - 2019 groups'!AB36</f>
        <v>0.22240811855194997</v>
      </c>
      <c r="AC36" s="62">
        <f>'2019 (2015-19)'!AC36-'2017 (2013-17) - 2019 groups'!AC36</f>
        <v>-6.6751434334160975E-2</v>
      </c>
      <c r="AD36" s="52">
        <f>'2019 (2015-19)'!AD36-'2017 (2013-17) - 2019 groups'!AD36</f>
        <v>0.29220089623803003</v>
      </c>
      <c r="AE36" s="19">
        <f>'2019 (2015-19)'!AE36-'2017 (2013-17) - 2019 groups'!AE36</f>
        <v>0.17099367392411002</v>
      </c>
    </row>
    <row r="37" spans="1:31" x14ac:dyDescent="0.25">
      <c r="A37" s="16" t="s">
        <v>117</v>
      </c>
      <c r="B37" s="119" t="s">
        <v>43</v>
      </c>
      <c r="C37" s="120"/>
      <c r="D37" s="120"/>
      <c r="E37" s="16"/>
      <c r="F37" s="17">
        <f>'2019 (2015-19)'!F37-'2017 (2013-17) - 2019 groups'!F37</f>
        <v>8.600548219373283E-3</v>
      </c>
      <c r="G37" s="52">
        <f>'2019 (2015-19)'!G37-'2017 (2013-17) - 2019 groups'!G37</f>
        <v>1.222017635369399E-2</v>
      </c>
      <c r="H37" s="19">
        <f>'2019 (2015-19)'!H37-'2017 (2013-17) - 2019 groups'!H37</f>
        <v>-3.7579325644106487E-3</v>
      </c>
      <c r="I37" s="17">
        <f>'2019 (2015-19)'!I37-'2017 (2013-17) - 2019 groups'!I37</f>
        <v>-1.6647091594329533E-3</v>
      </c>
      <c r="J37" s="52">
        <f>'2019 (2015-19)'!J37-'2017 (2013-17) - 2019 groups'!J37</f>
        <v>1.8392083295772799E-2</v>
      </c>
      <c r="K37" s="19">
        <f>'2019 (2015-19)'!K37-'2017 (2013-17) - 2019 groups'!K37</f>
        <v>-3.9646189267192877E-3</v>
      </c>
      <c r="L37" s="17">
        <f>'2019 (2015-19)'!L37-'2017 (2013-17) - 2019 groups'!L37</f>
        <v>8.4792490670416942E-2</v>
      </c>
      <c r="M37" s="52">
        <f>'2019 (2015-19)'!M37-'2017 (2013-17) - 2019 groups'!M37</f>
        <v>8.5395774056246321E-2</v>
      </c>
      <c r="N37" s="52">
        <f>'2019 (2015-19)'!N37-'2017 (2013-17) - 2019 groups'!N37</f>
        <v>-7.6655494091184551E-3</v>
      </c>
      <c r="O37" s="17">
        <f>'2019 (2015-19)'!O37-'2017 (2013-17) - 2019 groups'!O37</f>
        <v>-1.0400371198413305E-2</v>
      </c>
      <c r="P37" s="52">
        <f>'2019 (2015-19)'!P37-'2017 (2013-17) - 2019 groups'!P37</f>
        <v>6.6558299012162703E-3</v>
      </c>
      <c r="Q37" s="52">
        <f>'2019 (2015-19)'!Q37-'2017 (2013-17) - 2019 groups'!Q37</f>
        <v>1.3471450404262064E-2</v>
      </c>
      <c r="R37" s="17">
        <f>'2019 (2015-19)'!R37-'2017 (2013-17) - 2019 groups'!R37</f>
        <v>5.6806395472910887E-3</v>
      </c>
      <c r="S37" s="52">
        <f>'2019 (2015-19)'!S37-'2017 (2013-17) - 2019 groups'!S37</f>
        <v>4.2582364517934623E-3</v>
      </c>
      <c r="T37" s="52">
        <f>'2019 (2015-19)'!T37-'2017 (2013-17) - 2019 groups'!T37</f>
        <v>5.4185180943359335E-2</v>
      </c>
      <c r="U37" s="52">
        <f>'2019 (2015-19)'!U37-'2017 (2013-17) - 2019 groups'!U37</f>
        <v>3.224402742579513E-3</v>
      </c>
      <c r="V37" s="17">
        <f>'2019 (2015-19)'!V37-'2017 (2013-17) - 2019 groups'!V37</f>
        <v>3.103869656486602E-2</v>
      </c>
      <c r="W37" s="52">
        <f>'2019 (2015-19)'!W37-'2017 (2013-17) - 2019 groups'!W37</f>
        <v>2.7153482707905963E-2</v>
      </c>
      <c r="X37" s="52">
        <f>'2019 (2015-19)'!X37-'2017 (2013-17) - 2019 groups'!X37</f>
        <v>5.7820904764593894E-4</v>
      </c>
      <c r="Y37" s="52">
        <f>'2019 (2015-19)'!Y37-'2017 (2013-17) - 2019 groups'!Y37</f>
        <v>7.5397032067636038E-2</v>
      </c>
      <c r="Z37" s="19">
        <f>'2019 (2015-19)'!Z37-'2017 (2013-17) - 2019 groups'!Z37</f>
        <v>0.14798649881814008</v>
      </c>
      <c r="AA37" s="17">
        <f>'2019 (2015-19)'!AA37-'2017 (2013-17) - 2019 groups'!AA37</f>
        <v>2.7477575976539992E-2</v>
      </c>
      <c r="AB37" s="52">
        <f>'2019 (2015-19)'!AB37-'2017 (2013-17) - 2019 groups'!AB37</f>
        <v>-0.27463149518273999</v>
      </c>
      <c r="AC37" s="62">
        <f>'2019 (2015-19)'!AC37-'2017 (2013-17) - 2019 groups'!AC37</f>
        <v>4.2042907941062024E-2</v>
      </c>
      <c r="AD37" s="52">
        <f>'2019 (2015-19)'!AD37-'2017 (2013-17) - 2019 groups'!AD37</f>
        <v>-2.8076959603100082E-2</v>
      </c>
      <c r="AE37" s="19">
        <f>'2019 (2015-19)'!AE37-'2017 (2013-17) - 2019 groups'!AE37</f>
        <v>2.7477575976539992E-2</v>
      </c>
    </row>
    <row r="38" spans="1:31" x14ac:dyDescent="0.25">
      <c r="A38" s="54" t="s">
        <v>116</v>
      </c>
      <c r="B38" s="129" t="s">
        <v>44</v>
      </c>
      <c r="C38" s="130"/>
      <c r="D38" s="130"/>
      <c r="E38" s="54"/>
      <c r="F38" s="36">
        <f>'2019 (2015-19)'!F38-'2017 (2013-17) - 2019 groups'!F38</f>
        <v>1.3003400239089968E-2</v>
      </c>
      <c r="G38" s="37">
        <f>'2019 (2015-19)'!G38-'2017 (2013-17) - 2019 groups'!G38</f>
        <v>2.3937808871401511E-3</v>
      </c>
      <c r="H38" s="38">
        <f>'2019 (2015-19)'!H38-'2017 (2013-17) - 2019 groups'!H38</f>
        <v>-2.9224955418389875E-2</v>
      </c>
      <c r="I38" s="36">
        <f>'2019 (2015-19)'!I38-'2017 (2013-17) - 2019 groups'!I38</f>
        <v>-1.4109691330630225E-2</v>
      </c>
      <c r="J38" s="37">
        <f>'2019 (2015-19)'!J38-'2017 (2013-17) - 2019 groups'!J38</f>
        <v>-9.0478504721314135E-4</v>
      </c>
      <c r="K38" s="38">
        <f>'2019 (2015-19)'!K38-'2017 (2013-17) - 2019 groups'!K38</f>
        <v>5.650200827599372E-4</v>
      </c>
      <c r="L38" s="36">
        <f>'2019 (2015-19)'!L38-'2017 (2013-17) - 2019 groups'!L38</f>
        <v>3.5023958681079881E-2</v>
      </c>
      <c r="M38" s="37">
        <f>'2019 (2015-19)'!M38-'2017 (2013-17) - 2019 groups'!M38</f>
        <v>1.9669217579090015E-2</v>
      </c>
      <c r="N38" s="37">
        <f>'2019 (2015-19)'!N38-'2017 (2013-17) - 2019 groups'!N38</f>
        <v>2.6446587631880236E-2</v>
      </c>
      <c r="O38" s="36">
        <f>'2019 (2015-19)'!O38-'2017 (2013-17) - 2019 groups'!O38</f>
        <v>4.240340091929018E-2</v>
      </c>
      <c r="P38" s="37">
        <f>'2019 (2015-19)'!P38-'2017 (2013-17) - 2019 groups'!P38</f>
        <v>-2.3119472238115946E-2</v>
      </c>
      <c r="Q38" s="37">
        <f>'2019 (2015-19)'!Q38-'2017 (2013-17) - 2019 groups'!Q38</f>
        <v>-4.5186461986026938E-2</v>
      </c>
      <c r="R38" s="36">
        <f>'2019 (2015-19)'!R38-'2017 (2013-17) - 2019 groups'!R38</f>
        <v>-4.6025914307199489E-3</v>
      </c>
      <c r="S38" s="37">
        <f>'2019 (2015-19)'!S38-'2017 (2013-17) - 2019 groups'!S38</f>
        <v>-4.8031520983600196E-3</v>
      </c>
      <c r="T38" s="37">
        <f>'2019 (2015-19)'!T38-'2017 (2013-17) - 2019 groups'!T38</f>
        <v>2.7066587964020172E-2</v>
      </c>
      <c r="U38" s="37">
        <f>'2019 (2015-19)'!U38-'2017 (2013-17) - 2019 groups'!U38</f>
        <v>-8.6408444349480584E-3</v>
      </c>
      <c r="V38" s="36">
        <f>'2019 (2015-19)'!V38-'2017 (2013-17) - 2019 groups'!V38</f>
        <v>-3.4065936899597027E-2</v>
      </c>
      <c r="W38" s="37">
        <f>'2019 (2015-19)'!W38-'2017 (2013-17) - 2019 groups'!W38</f>
        <v>1.4858842815089757E-3</v>
      </c>
      <c r="X38" s="37">
        <f>'2019 (2015-19)'!X38-'2017 (2013-17) - 2019 groups'!X38</f>
        <v>3.2817539583212985E-2</v>
      </c>
      <c r="Y38" s="37">
        <f>'2019 (2015-19)'!Y38-'2017 (2013-17) - 2019 groups'!Y38</f>
        <v>-3.1054651702832947E-2</v>
      </c>
      <c r="Z38" s="38">
        <f>'2019 (2015-19)'!Z38-'2017 (2013-17) - 2019 groups'!Z38</f>
        <v>-7.1123620089639905E-2</v>
      </c>
      <c r="AA38" s="36">
        <f>'2019 (2015-19)'!AA38-'2017 (2013-17) - 2019 groups'!AA38</f>
        <v>1.3379942352099938E-2</v>
      </c>
      <c r="AB38" s="37">
        <f>'2019 (2015-19)'!AB38-'2017 (2013-17) - 2019 groups'!AB38</f>
        <v>0.12356084247522992</v>
      </c>
      <c r="AC38" s="61">
        <f>'2019 (2015-19)'!AC38-'2017 (2013-17) - 2019 groups'!AC38</f>
        <v>8.7495907206299739E-3</v>
      </c>
      <c r="AD38" s="37">
        <f>'2019 (2015-19)'!AD38-'2017 (2013-17) - 2019 groups'!AD38</f>
        <v>0.16397039241366995</v>
      </c>
      <c r="AE38" s="38">
        <f>'2019 (2015-19)'!AE38-'2017 (2013-17) - 2019 groups'!AE38</f>
        <v>1.3379942352099938E-2</v>
      </c>
    </row>
    <row r="39" spans="1:31" x14ac:dyDescent="0.25">
      <c r="A39" s="22" t="s">
        <v>115</v>
      </c>
      <c r="B39" s="121" t="s">
        <v>120</v>
      </c>
      <c r="C39" s="126"/>
      <c r="D39" s="126"/>
      <c r="E39" s="22"/>
      <c r="F39" s="23">
        <f>'2019 (2015-19)'!F39-'2017 (2013-17) - 2019 groups'!F39</f>
        <v>2.0980302389245309E-2</v>
      </c>
      <c r="G39" s="24">
        <f>'2019 (2015-19)'!G39-'2017 (2013-17) - 2019 groups'!G39</f>
        <v>4.8462371183216779E-2</v>
      </c>
      <c r="H39" s="25">
        <f>'2019 (2015-19)'!H39-'2017 (2013-17) - 2019 groups'!H39</f>
        <v>3.4449691587484566E-2</v>
      </c>
      <c r="I39" s="23">
        <f>'2019 (2015-19)'!I39-'2017 (2013-17) - 2019 groups'!I39</f>
        <v>4.6016425793407312E-2</v>
      </c>
      <c r="J39" s="24">
        <f>'2019 (2015-19)'!J39-'2017 (2013-17) - 2019 groups'!J39</f>
        <v>8.6900214915876517E-2</v>
      </c>
      <c r="K39" s="25">
        <f>'2019 (2015-19)'!K39-'2017 (2013-17) - 2019 groups'!K39</f>
        <v>1.3011093615456715E-2</v>
      </c>
      <c r="L39" s="23">
        <f>'2019 (2015-19)'!L39-'2017 (2013-17) - 2019 groups'!L39</f>
        <v>-3.6313839811397131E-2</v>
      </c>
      <c r="M39" s="24">
        <f>'2019 (2015-19)'!M39-'2017 (2013-17) - 2019 groups'!M39</f>
        <v>-6.4220827585449003E-2</v>
      </c>
      <c r="N39" s="24">
        <f>'2019 (2015-19)'!N39-'2017 (2013-17) - 2019 groups'!N39</f>
        <v>-5.4641461341101927E-2</v>
      </c>
      <c r="O39" s="23">
        <f>'2019 (2015-19)'!O39-'2017 (2013-17) - 2019 groups'!O39</f>
        <v>1.95557571391618E-2</v>
      </c>
      <c r="P39" s="24">
        <f>'2019 (2015-19)'!P39-'2017 (2013-17) - 2019 groups'!P39</f>
        <v>-5.9841755156302412E-3</v>
      </c>
      <c r="Q39" s="24">
        <f>'2019 (2015-19)'!Q39-'2017 (2013-17) - 2019 groups'!Q39</f>
        <v>4.5694227114804753E-2</v>
      </c>
      <c r="R39" s="23">
        <f>'2019 (2015-19)'!R39-'2017 (2013-17) - 2019 groups'!R39</f>
        <v>3.4302017641498428E-2</v>
      </c>
      <c r="S39" s="24">
        <f>'2019 (2015-19)'!S39-'2017 (2013-17) - 2019 groups'!S39</f>
        <v>4.8467924298327802E-2</v>
      </c>
      <c r="T39" s="24">
        <f>'2019 (2015-19)'!T39-'2017 (2013-17) - 2019 groups'!T39</f>
        <v>-5.2031867324737524E-2</v>
      </c>
      <c r="U39" s="24">
        <f>'2019 (2015-19)'!U39-'2017 (2013-17) - 2019 groups'!U39</f>
        <v>1.9868223617663938E-2</v>
      </c>
      <c r="V39" s="23">
        <f>'2019 (2015-19)'!V39-'2017 (2013-17) - 2019 groups'!V39</f>
        <v>-8.9193885436292031E-2</v>
      </c>
      <c r="W39" s="24">
        <f>'2019 (2015-19)'!W39-'2017 (2013-17) - 2019 groups'!W39</f>
        <v>-9.2828216050417023E-2</v>
      </c>
      <c r="X39" s="24">
        <f>'2019 (2015-19)'!X39-'2017 (2013-17) - 2019 groups'!X39</f>
        <v>-0.10563404797265097</v>
      </c>
      <c r="Y39" s="24">
        <f>'2019 (2015-19)'!Y39-'2017 (2013-17) - 2019 groups'!Y39</f>
        <v>-8.1104993589980023E-2</v>
      </c>
      <c r="Z39" s="25">
        <f>'2019 (2015-19)'!Z39-'2017 (2013-17) - 2019 groups'!Z39</f>
        <v>2.4882966778210003E-2</v>
      </c>
      <c r="AA39" s="23">
        <f>'2019 (2015-19)'!AA39-'2017 (2013-17) - 2019 groups'!AA39</f>
        <v>0.18555549186718001</v>
      </c>
      <c r="AB39" s="24">
        <f>'2019 (2015-19)'!AB39-'2017 (2013-17) - 2019 groups'!AB39</f>
        <v>0.16832268440394005</v>
      </c>
      <c r="AC39" s="63">
        <f>'2019 (2015-19)'!AC39-'2017 (2013-17) - 2019 groups'!AC39</f>
        <v>-8.4522419204349997E-2</v>
      </c>
      <c r="AD39" s="24">
        <f>'2019 (2015-19)'!AD39-'2017 (2013-17) - 2019 groups'!AD39</f>
        <v>0.13243908813555993</v>
      </c>
      <c r="AE39" s="25">
        <f>'2019 (2015-19)'!AE39-'2017 (2013-17) - 2019 groups'!AE39</f>
        <v>0.15155549186717998</v>
      </c>
    </row>
    <row r="40" spans="1:31" x14ac:dyDescent="0.25">
      <c r="A40" s="54" t="s">
        <v>121</v>
      </c>
      <c r="B40" s="129" t="s">
        <v>45</v>
      </c>
      <c r="C40" s="130"/>
      <c r="D40" s="130"/>
      <c r="E40" s="54"/>
      <c r="F40" s="36">
        <f>'2019 (2015-19)'!F40-'2017 (2013-17) - 2019 groups'!F40</f>
        <v>-2.5106716354040159E-2</v>
      </c>
      <c r="G40" s="37">
        <f>'2019 (2015-19)'!G40-'2017 (2013-17) - 2019 groups'!G40</f>
        <v>4.4774376050600306E-3</v>
      </c>
      <c r="H40" s="38">
        <f>'2019 (2015-19)'!H40-'2017 (2013-17) - 2019 groups'!H40</f>
        <v>-3.5114759766730064E-2</v>
      </c>
      <c r="I40" s="36">
        <f>'2019 (2015-19)'!I40-'2017 (2013-17) - 2019 groups'!I40</f>
        <v>-2.8900054993679758E-2</v>
      </c>
      <c r="J40" s="37">
        <f>'2019 (2015-19)'!J40-'2017 (2013-17) - 2019 groups'!J40</f>
        <v>1.0813962004052824E-2</v>
      </c>
      <c r="K40" s="38">
        <f>'2019 (2015-19)'!K40-'2017 (2013-17) - 2019 groups'!K40</f>
        <v>1.8780046268407014E-2</v>
      </c>
      <c r="L40" s="36">
        <f>'2019 (2015-19)'!L40-'2017 (2013-17) - 2019 groups'!L40</f>
        <v>3.7349734633862042E-2</v>
      </c>
      <c r="M40" s="37">
        <f>'2019 (2015-19)'!M40-'2017 (2013-17) - 2019 groups'!M40</f>
        <v>2.235671300137998E-2</v>
      </c>
      <c r="N40" s="37">
        <f>'2019 (2015-19)'!N40-'2017 (2013-17) - 2019 groups'!N40</f>
        <v>-1.0506567545485068E-2</v>
      </c>
      <c r="O40" s="36">
        <f>'2019 (2015-19)'!O40-'2017 (2013-17) - 2019 groups'!O40</f>
        <v>1.6483991177876134E-2</v>
      </c>
      <c r="P40" s="37">
        <f>'2019 (2015-19)'!P40-'2017 (2013-17) - 2019 groups'!P40</f>
        <v>-1.6619432639849885E-2</v>
      </c>
      <c r="Q40" s="37">
        <f>'2019 (2015-19)'!Q40-'2017 (2013-17) - 2019 groups'!Q40</f>
        <v>-4.0434353390879973E-2</v>
      </c>
      <c r="R40" s="36">
        <f>'2019 (2015-19)'!R40-'2017 (2013-17) - 2019 groups'!R40</f>
        <v>-1.8581346171899771E-2</v>
      </c>
      <c r="S40" s="37">
        <f>'2019 (2015-19)'!S40-'2017 (2013-17) - 2019 groups'!S40</f>
        <v>2.3798442626210559E-4</v>
      </c>
      <c r="T40" s="37">
        <f>'2019 (2015-19)'!T40-'2017 (2013-17) - 2019 groups'!T40</f>
        <v>1.6379960029919927E-2</v>
      </c>
      <c r="U40" s="37">
        <f>'2019 (2015-19)'!U40-'2017 (2013-17) - 2019 groups'!U40</f>
        <v>-1.3516598284284864E-2</v>
      </c>
      <c r="V40" s="36">
        <f>'2019 (2015-19)'!V40-'2017 (2013-17) - 2019 groups'!V40</f>
        <v>1.4552047354335018E-2</v>
      </c>
      <c r="W40" s="37">
        <f>'2019 (2015-19)'!W40-'2017 (2013-17) - 2019 groups'!W40</f>
        <v>5.3682390039450967E-2</v>
      </c>
      <c r="X40" s="37">
        <f>'2019 (2015-19)'!X40-'2017 (2013-17) - 2019 groups'!X40</f>
        <v>3.5033404004236934E-2</v>
      </c>
      <c r="Y40" s="37">
        <f>'2019 (2015-19)'!Y40-'2017 (2013-17) - 2019 groups'!Y40</f>
        <v>3.126844785692906E-2</v>
      </c>
      <c r="Z40" s="38">
        <f>'2019 (2015-19)'!Z40-'2017 (2013-17) - 2019 groups'!Z40</f>
        <v>-4.7770851993429897E-2</v>
      </c>
      <c r="AA40" s="36">
        <f>'2019 (2015-19)'!AA40-'2017 (2013-17) - 2019 groups'!AA40</f>
        <v>-6.9788481331320096E-2</v>
      </c>
      <c r="AB40" s="37">
        <f>'2019 (2015-19)'!AB40-'2017 (2013-17) - 2019 groups'!AB40</f>
        <v>1.802304406978994E-2</v>
      </c>
      <c r="AC40" s="61">
        <f>'2019 (2015-19)'!AC40-'2017 (2013-17) - 2019 groups'!AC40</f>
        <v>4.7661413966871957E-2</v>
      </c>
      <c r="AD40" s="37">
        <f>'2019 (2015-19)'!AD40-'2017 (2013-17) - 2019 groups'!AD40</f>
        <v>6.9617281369229955E-2</v>
      </c>
      <c r="AE40" s="38">
        <f>'2019 (2015-19)'!AE40-'2017 (2013-17) - 2019 groups'!AE40</f>
        <v>-6.9788481331320096E-2</v>
      </c>
    </row>
    <row r="41" spans="1:31" x14ac:dyDescent="0.25">
      <c r="A41" s="22" t="s">
        <v>99</v>
      </c>
      <c r="B41" s="121" t="s">
        <v>49</v>
      </c>
      <c r="C41" s="126"/>
      <c r="D41" s="126"/>
      <c r="E41" s="22"/>
      <c r="F41" s="23">
        <f>'2019 (2015-19)'!F41-'2017 (2013-17) - 2019 groups'!F41</f>
        <v>-8.4027898568059811E-3</v>
      </c>
      <c r="G41" s="24">
        <f>'2019 (2015-19)'!G41-'2017 (2013-17) - 2019 groups'!G41</f>
        <v>-3.1249100735840085E-3</v>
      </c>
      <c r="H41" s="25">
        <f>'2019 (2015-19)'!H41-'2017 (2013-17) - 2019 groups'!H41</f>
        <v>1.7534217110203976E-2</v>
      </c>
      <c r="I41" s="23">
        <f>'2019 (2015-19)'!I41-'2017 (2013-17) - 2019 groups'!I41</f>
        <v>4.6017631910989953E-2</v>
      </c>
      <c r="J41" s="24">
        <f>'2019 (2015-19)'!J41-'2017 (2013-17) - 2019 groups'!J41</f>
        <v>3.5414613702170028E-2</v>
      </c>
      <c r="K41" s="25">
        <f>'2019 (2015-19)'!K41-'2017 (2013-17) - 2019 groups'!K41</f>
        <v>3.4602312776120137E-2</v>
      </c>
      <c r="L41" s="23">
        <f>'2019 (2015-19)'!L41-'2017 (2013-17) - 2019 groups'!L41</f>
        <v>-8.6182381188000257E-3</v>
      </c>
      <c r="M41" s="24">
        <f>'2019 (2015-19)'!M41-'2017 (2013-17) - 2019 groups'!M41</f>
        <v>-3.1506005121660019E-2</v>
      </c>
      <c r="N41" s="24">
        <f>'2019 (2015-19)'!N41-'2017 (2013-17) - 2019 groups'!N41</f>
        <v>-2.3810083297679974E-2</v>
      </c>
      <c r="O41" s="23">
        <f>'2019 (2015-19)'!O41-'2017 (2013-17) - 2019 groups'!O41</f>
        <v>9.2917160571002189E-3</v>
      </c>
      <c r="P41" s="24">
        <f>'2019 (2015-19)'!P41-'2017 (2013-17) - 2019 groups'!P41</f>
        <v>3.5843859094409902E-2</v>
      </c>
      <c r="Q41" s="24">
        <f>'2019 (2015-19)'!Q41-'2017 (2013-17) - 2019 groups'!Q41</f>
        <v>6.1297675817500008E-2</v>
      </c>
      <c r="R41" s="23">
        <f>'2019 (2015-19)'!R41-'2017 (2013-17) - 2019 groups'!R41</f>
        <v>-3.7044942733949759E-3</v>
      </c>
      <c r="S41" s="24">
        <f>'2019 (2015-19)'!S41-'2017 (2013-17) - 2019 groups'!S41</f>
        <v>3.8684852796429858E-2</v>
      </c>
      <c r="T41" s="24">
        <f>'2019 (2015-19)'!T41-'2017 (2013-17) - 2019 groups'!T41</f>
        <v>-2.1318108846050121E-2</v>
      </c>
      <c r="U41" s="24">
        <f>'2019 (2015-19)'!U41-'2017 (2013-17) - 2019 groups'!U41</f>
        <v>3.5477750322999935E-2</v>
      </c>
      <c r="V41" s="23">
        <f>'2019 (2015-19)'!V41-'2017 (2013-17) - 2019 groups'!V41</f>
        <v>-1.5756388963304002E-2</v>
      </c>
      <c r="W41" s="24">
        <f>'2019 (2015-19)'!W41-'2017 (2013-17) - 2019 groups'!W41</f>
        <v>-2.1256213221456988E-2</v>
      </c>
      <c r="X41" s="24">
        <f>'2019 (2015-19)'!X41-'2017 (2013-17) - 2019 groups'!X41</f>
        <v>-2.3114197518956936E-2</v>
      </c>
      <c r="Y41" s="24">
        <f>'2019 (2015-19)'!Y41-'2017 (2013-17) - 2019 groups'!Y41</f>
        <v>-2.2874838494658989E-2</v>
      </c>
      <c r="Z41" s="25">
        <f>'2019 (2015-19)'!Z41-'2017 (2013-17) - 2019 groups'!Z41</f>
        <v>-5.4665262619739918E-2</v>
      </c>
      <c r="AA41" s="23">
        <f>'2019 (2015-19)'!AA41-'2017 (2013-17) - 2019 groups'!AA41</f>
        <v>5.2356134136011256E-4</v>
      </c>
      <c r="AB41" s="24">
        <f>'2019 (2015-19)'!AB41-'2017 (2013-17) - 2019 groups'!AB41</f>
        <v>0.14714333947673985</v>
      </c>
      <c r="AC41" s="63">
        <f>'2019 (2015-19)'!AC41-'2017 (2013-17) - 2019 groups'!AC41</f>
        <v>-1.3748416411691E-2</v>
      </c>
      <c r="AD41" s="24">
        <f>'2019 (2015-19)'!AD41-'2017 (2013-17) - 2019 groups'!AD41</f>
        <v>2.933345040905011E-2</v>
      </c>
      <c r="AE41" s="25">
        <f>'2019 (2015-19)'!AE41-'2017 (2013-17) - 2019 groups'!AE41</f>
        <v>-3.3476438658639918E-2</v>
      </c>
    </row>
    <row r="42" spans="1:31" x14ac:dyDescent="0.25">
      <c r="A42" s="35" t="s">
        <v>98</v>
      </c>
      <c r="B42" s="129" t="s">
        <v>50</v>
      </c>
      <c r="C42" s="130"/>
      <c r="D42" s="130"/>
      <c r="E42" s="35"/>
      <c r="F42" s="36">
        <f>'2019 (2015-19)'!F42-'2017 (2013-17) - 2019 groups'!F42</f>
        <v>-3.6131816460334143E-3</v>
      </c>
      <c r="G42" s="37">
        <f>'2019 (2015-19)'!G42-'2017 (2013-17) - 2019 groups'!G42</f>
        <v>5.4590302249877265E-3</v>
      </c>
      <c r="H42" s="38">
        <f>'2019 (2015-19)'!H42-'2017 (2013-17) - 2019 groups'!H42</f>
        <v>3.4822138792962587E-3</v>
      </c>
      <c r="I42" s="36">
        <f>'2019 (2015-19)'!I42-'2017 (2013-17) - 2019 groups'!I42</f>
        <v>-5.0704885982033598E-3</v>
      </c>
      <c r="J42" s="37">
        <f>'2019 (2015-19)'!J42-'2017 (2013-17) - 2019 groups'!J42</f>
        <v>-9.1134754681533314E-3</v>
      </c>
      <c r="K42" s="38">
        <f>'2019 (2015-19)'!K42-'2017 (2013-17) - 2019 groups'!K42</f>
        <v>1.5250319373788512E-3</v>
      </c>
      <c r="L42" s="36">
        <f>'2019 (2015-19)'!L42-'2017 (2013-17) - 2019 groups'!L42</f>
        <v>-4.8748266691138742E-3</v>
      </c>
      <c r="M42" s="37">
        <f>'2019 (2015-19)'!M42-'2017 (2013-17) - 2019 groups'!M42</f>
        <v>5.6680680742973166E-3</v>
      </c>
      <c r="N42" s="37">
        <f>'2019 (2015-19)'!N42-'2017 (2013-17) - 2019 groups'!N42</f>
        <v>-1.9492420900623086E-2</v>
      </c>
      <c r="O42" s="36">
        <f>'2019 (2015-19)'!O42-'2017 (2013-17) - 2019 groups'!O42</f>
        <v>6.8886899209119612E-3</v>
      </c>
      <c r="P42" s="37">
        <f>'2019 (2015-19)'!P42-'2017 (2013-17) - 2019 groups'!P42</f>
        <v>-8.694484953850723E-3</v>
      </c>
      <c r="Q42" s="37">
        <f>'2019 (2015-19)'!Q42-'2017 (2013-17) - 2019 groups'!Q42</f>
        <v>-5.8499410233379123E-3</v>
      </c>
      <c r="R42" s="36">
        <f>'2019 (2015-19)'!R42-'2017 (2013-17) - 2019 groups'!R42</f>
        <v>1.770305274881423E-3</v>
      </c>
      <c r="S42" s="37">
        <f>'2019 (2015-19)'!S42-'2017 (2013-17) - 2019 groups'!S42</f>
        <v>-4.2001196040593047E-3</v>
      </c>
      <c r="T42" s="37">
        <f>'2019 (2015-19)'!T42-'2017 (2013-17) - 2019 groups'!T42</f>
        <v>-6.213059831819745E-3</v>
      </c>
      <c r="U42" s="37">
        <f>'2019 (2015-19)'!U42-'2017 (2013-17) - 2019 groups'!U42</f>
        <v>-2.5323875798262119E-3</v>
      </c>
      <c r="V42" s="36">
        <f>'2019 (2015-19)'!V42-'2017 (2013-17) - 2019 groups'!V42</f>
        <v>9.3242738107419898E-2</v>
      </c>
      <c r="W42" s="37">
        <f>'2019 (2015-19)'!W42-'2017 (2013-17) - 2019 groups'!W42</f>
        <v>0.13089113837463995</v>
      </c>
      <c r="X42" s="37">
        <f>'2019 (2015-19)'!X42-'2017 (2013-17) - 2019 groups'!X42</f>
        <v>0.11254614853723</v>
      </c>
      <c r="Y42" s="37">
        <f>'2019 (2015-19)'!Y42-'2017 (2013-17) - 2019 groups'!Y42</f>
        <v>7.5598691876700097E-2</v>
      </c>
      <c r="Z42" s="38">
        <f>'2019 (2015-19)'!Z42-'2017 (2013-17) - 2019 groups'!Z42</f>
        <v>-4.6212603768529981E-2</v>
      </c>
      <c r="AA42" s="36">
        <f>'2019 (2015-19)'!AA42-'2017 (2013-17) - 2019 groups'!AA42</f>
        <v>-0.18956757631327592</v>
      </c>
      <c r="AB42" s="37">
        <f>'2019 (2015-19)'!AB42-'2017 (2013-17) - 2019 groups'!AB42</f>
        <v>-0.16649853681420501</v>
      </c>
      <c r="AC42" s="61">
        <f>'2019 (2015-19)'!AC42-'2017 (2013-17) - 2019 groups'!AC42</f>
        <v>0.11501199292952013</v>
      </c>
      <c r="AD42" s="37">
        <f>'2019 (2015-19)'!AD42-'2017 (2013-17) - 2019 groups'!AD42</f>
        <v>-0.22253305656374001</v>
      </c>
      <c r="AE42" s="38">
        <f>'2019 (2015-19)'!AE42-'2017 (2013-17) - 2019 groups'!AE42</f>
        <v>-0.22356757631327595</v>
      </c>
    </row>
    <row r="43" spans="1:31" x14ac:dyDescent="0.25">
      <c r="A43" s="29" t="s">
        <v>97</v>
      </c>
      <c r="B43" s="121" t="s">
        <v>46</v>
      </c>
      <c r="C43" s="126"/>
      <c r="D43" s="126"/>
      <c r="E43" s="29"/>
      <c r="F43" s="23">
        <f>'2019 (2015-19)'!F43-'2017 (2013-17) - 2019 groups'!F43</f>
        <v>-2.853207382231937E-3</v>
      </c>
      <c r="G43" s="24">
        <f>'2019 (2015-19)'!G43-'2017 (2013-17) - 2019 groups'!G43</f>
        <v>-1.0625836856398063E-2</v>
      </c>
      <c r="H43" s="25">
        <f>'2019 (2015-19)'!H43-'2017 (2013-17) - 2019 groups'!H43</f>
        <v>-1.9651276818617003E-2</v>
      </c>
      <c r="I43" s="23">
        <f>'2019 (2015-19)'!I43-'2017 (2013-17) - 2019 groups'!I43</f>
        <v>-2.6719786028823078E-2</v>
      </c>
      <c r="J43" s="24">
        <f>'2019 (2015-19)'!J43-'2017 (2013-17) - 2019 groups'!J43</f>
        <v>1.3764819902986947E-2</v>
      </c>
      <c r="K43" s="25">
        <f>'2019 (2015-19)'!K43-'2017 (2013-17) - 2019 groups'!K43</f>
        <v>2.3064247772489832E-2</v>
      </c>
      <c r="L43" s="23">
        <f>'2019 (2015-19)'!L43-'2017 (2013-17) - 2019 groups'!L43</f>
        <v>5.2241896501050045E-2</v>
      </c>
      <c r="M43" s="24">
        <f>'2019 (2015-19)'!M43-'2017 (2013-17) - 2019 groups'!M43</f>
        <v>5.6598659904389725E-2</v>
      </c>
      <c r="N43" s="24">
        <f>'2019 (2015-19)'!N43-'2017 (2013-17) - 2019 groups'!N43</f>
        <v>3.8374989939480075E-2</v>
      </c>
      <c r="O43" s="23">
        <f>'2019 (2015-19)'!O43-'2017 (2013-17) - 2019 groups'!O43</f>
        <v>3.657030884898016E-2</v>
      </c>
      <c r="P43" s="24">
        <f>'2019 (2015-19)'!P43-'2017 (2013-17) - 2019 groups'!P43</f>
        <v>-5.5748076696040538E-3</v>
      </c>
      <c r="Q43" s="24">
        <f>'2019 (2015-19)'!Q43-'2017 (2013-17) - 2019 groups'!Q43</f>
        <v>-1.870008113722843E-3</v>
      </c>
      <c r="R43" s="23">
        <f>'2019 (2015-19)'!R43-'2017 (2013-17) - 2019 groups'!R43</f>
        <v>-1.1070107019081954E-2</v>
      </c>
      <c r="S43" s="24">
        <f>'2019 (2015-19)'!S43-'2017 (2013-17) - 2019 groups'!S43</f>
        <v>3.3497605488860271E-3</v>
      </c>
      <c r="T43" s="24">
        <f>'2019 (2015-19)'!T43-'2017 (2013-17) - 2019 groups'!T43</f>
        <v>4.9051848781639817E-2</v>
      </c>
      <c r="U43" s="24">
        <f>'2019 (2015-19)'!U43-'2017 (2013-17) - 2019 groups'!U43</f>
        <v>9.6884976885510676E-3</v>
      </c>
      <c r="V43" s="23">
        <f>'2019 (2015-19)'!V43-'2017 (2013-17) - 2019 groups'!V43</f>
        <v>3.8294334712419831E-3</v>
      </c>
      <c r="W43" s="24">
        <f>'2019 (2015-19)'!W43-'2017 (2013-17) - 2019 groups'!W43</f>
        <v>2.4166713975782961E-2</v>
      </c>
      <c r="X43" s="24">
        <f>'2019 (2015-19)'!X43-'2017 (2013-17) - 2019 groups'!X43</f>
        <v>1.2411116218821072E-2</v>
      </c>
      <c r="Y43" s="24">
        <f>'2019 (2015-19)'!Y43-'2017 (2013-17) - 2019 groups'!Y43</f>
        <v>-1.0002913906619004E-2</v>
      </c>
      <c r="Z43" s="25">
        <f>'2019 (2015-19)'!Z43-'2017 (2013-17) - 2019 groups'!Z43</f>
        <v>-7.8679401610859845E-2</v>
      </c>
      <c r="AA43" s="23">
        <f>'2019 (2015-19)'!AA43-'2017 (2013-17) - 2019 groups'!AA43</f>
        <v>-3.3744629577991958E-4</v>
      </c>
      <c r="AB43" s="24">
        <f>'2019 (2015-19)'!AB43-'2017 (2013-17) - 2019 groups'!AB43</f>
        <v>5.8612498147408987E-2</v>
      </c>
      <c r="AC43" s="63">
        <f>'2019 (2015-19)'!AC43-'2017 (2013-17) - 2019 groups'!AC43</f>
        <v>1.7524972095995017E-2</v>
      </c>
      <c r="AD43" s="24">
        <f>'2019 (2015-19)'!AD43-'2017 (2013-17) - 2019 groups'!AD43</f>
        <v>-1.5362474074190002E-2</v>
      </c>
      <c r="AE43" s="25">
        <f>'2019 (2015-19)'!AE43-'2017 (2013-17) - 2019 groups'!AE43</f>
        <v>-3.433744629577995E-2</v>
      </c>
    </row>
    <row r="44" spans="1:31" x14ac:dyDescent="0.25">
      <c r="A44" s="29" t="s">
        <v>96</v>
      </c>
      <c r="B44" s="121" t="s">
        <v>47</v>
      </c>
      <c r="C44" s="126"/>
      <c r="D44" s="126"/>
      <c r="E44" s="29"/>
      <c r="F44" s="23">
        <f>'2019 (2015-19)'!F44-'2017 (2013-17) - 2019 groups'!F44</f>
        <v>4.6867281743359968E-2</v>
      </c>
      <c r="G44" s="24">
        <f>'2019 (2015-19)'!G44-'2017 (2013-17) - 2019 groups'!G44</f>
        <v>2.2544791634258043E-2</v>
      </c>
      <c r="H44" s="25">
        <f>'2019 (2015-19)'!H44-'2017 (2013-17) - 2019 groups'!H44</f>
        <v>-1.3069024319047995E-2</v>
      </c>
      <c r="I44" s="23">
        <f>'2019 (2015-19)'!I44-'2017 (2013-17) - 2019 groups'!I44</f>
        <v>-2.5451215503889957E-3</v>
      </c>
      <c r="J44" s="24">
        <f>'2019 (2015-19)'!J44-'2017 (2013-17) - 2019 groups'!J44</f>
        <v>4.4406901464324022E-2</v>
      </c>
      <c r="K44" s="25">
        <f>'2019 (2015-19)'!K44-'2017 (2013-17) - 2019 groups'!K44</f>
        <v>-7.8257291934198947E-2</v>
      </c>
      <c r="L44" s="23">
        <f>'2019 (2015-19)'!L44-'2017 (2013-17) - 2019 groups'!L44</f>
        <v>7.4220361597203688E-3</v>
      </c>
      <c r="M44" s="24">
        <f>'2019 (2015-19)'!M44-'2017 (2013-17) - 2019 groups'!M44</f>
        <v>0.1360961424199596</v>
      </c>
      <c r="N44" s="25">
        <f>'2019 (2015-19)'!N44-'2017 (2013-17) - 2019 groups'!N44</f>
        <v>0.1439326806238701</v>
      </c>
      <c r="O44" s="23">
        <f>'2019 (2015-19)'!O44-'2017 (2013-17) - 2019 groups'!O44</f>
        <v>7.2129227464529988E-2</v>
      </c>
      <c r="P44" s="24">
        <f>'2019 (2015-19)'!P44-'2017 (2013-17) - 2019 groups'!P44</f>
        <v>-9.191936653999E-2</v>
      </c>
      <c r="Q44" s="25">
        <f>'2019 (2015-19)'!Q44-'2017 (2013-17) - 2019 groups'!Q44</f>
        <v>1.0991742833578066E-2</v>
      </c>
      <c r="R44" s="23">
        <f>'2019 (2015-19)'!R44-'2017 (2013-17) - 2019 groups'!R44</f>
        <v>1.8814349686189946E-2</v>
      </c>
      <c r="S44" s="24">
        <f>'2019 (2015-19)'!S44-'2017 (2013-17) - 2019 groups'!S44</f>
        <v>-1.2151837340087956E-2</v>
      </c>
      <c r="T44" s="24">
        <f>'2019 (2015-19)'!T44-'2017 (2013-17) - 2019 groups'!T44</f>
        <v>9.5810286401179612E-2</v>
      </c>
      <c r="U44" s="24">
        <f>'2019 (2015-19)'!U44-'2017 (2013-17) - 2019 groups'!U44</f>
        <v>-2.9127987472903349E-3</v>
      </c>
      <c r="V44" s="23">
        <f>'2019 (2015-19)'!V44-'2017 (2013-17) - 2019 groups'!V44</f>
        <v>-0.25393489607296604</v>
      </c>
      <c r="W44" s="24">
        <f>'2019 (2015-19)'!W44-'2017 (2013-17) - 2019 groups'!W44</f>
        <v>-0.25965699088999106</v>
      </c>
      <c r="X44" s="24">
        <f>'2019 (2015-19)'!X44-'2017 (2013-17) - 2019 groups'!X44</f>
        <v>-0.25885698979862293</v>
      </c>
      <c r="Y44" s="24">
        <f>'2019 (2015-19)'!Y44-'2017 (2013-17) - 2019 groups'!Y44</f>
        <v>-0.17325511599412902</v>
      </c>
      <c r="Z44" s="25">
        <f>'2019 (2015-19)'!Z44-'2017 (2013-17) - 2019 groups'!Z44</f>
        <v>9.8187670185230003E-2</v>
      </c>
      <c r="AA44" s="23">
        <f>'2019 (2015-19)'!AA44-'2017 (2013-17) - 2019 groups'!AA44</f>
        <v>0.36313262388916012</v>
      </c>
      <c r="AB44" s="24">
        <f>'2019 (2015-19)'!AB44-'2017 (2013-17) - 2019 groups'!AB44</f>
        <v>0.49438369868129994</v>
      </c>
      <c r="AC44" s="63">
        <f>'2019 (2015-19)'!AC44-'2017 (2013-17) - 2019 groups'!AC44</f>
        <v>-0.22192303222758092</v>
      </c>
      <c r="AD44" s="24">
        <f>'2019 (2015-19)'!AD44-'2017 (2013-17) - 2019 groups'!AD44</f>
        <v>0.38425816128523005</v>
      </c>
      <c r="AE44" s="25">
        <f>'2019 (2015-19)'!AE44-'2017 (2013-17) - 2019 groups'!AE44</f>
        <v>0.32913262388916009</v>
      </c>
    </row>
    <row r="45" spans="1:31" x14ac:dyDescent="0.25">
      <c r="A45" s="47"/>
      <c r="B45" s="45"/>
      <c r="C45" s="46"/>
      <c r="D45" s="47"/>
      <c r="E45" s="47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 spans="1:31" x14ac:dyDescent="0.25">
      <c r="B46" s="45"/>
    </row>
    <row r="47" spans="1:31" x14ac:dyDescent="0.25">
      <c r="B47" s="45"/>
    </row>
  </sheetData>
  <mergeCells count="18">
    <mergeCell ref="B44:D44"/>
    <mergeCell ref="B38:D38"/>
    <mergeCell ref="B39:D39"/>
    <mergeCell ref="B40:D40"/>
    <mergeCell ref="B41:D41"/>
    <mergeCell ref="B42:D42"/>
    <mergeCell ref="B43:D43"/>
    <mergeCell ref="B37:D37"/>
    <mergeCell ref="B4:B9"/>
    <mergeCell ref="C4:C6"/>
    <mergeCell ref="B11:C12"/>
    <mergeCell ref="B13:C13"/>
    <mergeCell ref="B14:D14"/>
    <mergeCell ref="B15:D15"/>
    <mergeCell ref="B16:D16"/>
    <mergeCell ref="B18:B22"/>
    <mergeCell ref="B23:B27"/>
    <mergeCell ref="B36:D36"/>
  </mergeCells>
  <phoneticPr fontId="8" type="noConversion"/>
  <conditionalFormatting sqref="F4:AE16 F18:AE44">
    <cfRule type="colorScale" priority="4">
      <colorScale>
        <cfvo type="num" val="-0.2"/>
        <cfvo type="num" val="0"/>
        <cfvo type="num" val="0.2"/>
        <color rgb="FF63BE7B"/>
        <color rgb="FFFCFCFF"/>
        <color rgb="FFF8696B"/>
      </colorScale>
    </cfRule>
  </conditionalFormatting>
  <conditionalFormatting sqref="F17:AE17">
    <cfRule type="colorScale" priority="3">
      <colorScale>
        <cfvo type="num" val="-0.2"/>
        <cfvo type="num" val="0"/>
        <cfvo type="num" val="0.2"/>
        <color rgb="FF63BE7B"/>
        <color rgb="FFFCFCFF"/>
        <color rgb="FFF8696B"/>
      </colorScale>
    </cfRule>
  </conditionalFormatting>
  <conditionalFormatting sqref="F3:AE3">
    <cfRule type="colorScale" priority="1">
      <colorScale>
        <cfvo type="num" val="-0.2"/>
        <cfvo type="num" val="0"/>
        <cfvo type="num" val="0.2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C6DE-2F3D-4D92-A767-854B2DC84C32}">
  <dimension ref="A1:AE47"/>
  <sheetViews>
    <sheetView workbookViewId="0">
      <selection activeCell="G27" sqref="G27"/>
    </sheetView>
  </sheetViews>
  <sheetFormatPr defaultRowHeight="15" x14ac:dyDescent="0.25"/>
  <cols>
    <col min="1" max="1" width="9.140625" style="11"/>
    <col min="2" max="2" width="12.140625" style="11" customWidth="1"/>
    <col min="3" max="3" width="20.7109375" style="11" customWidth="1"/>
    <col min="4" max="4" width="12" style="48" customWidth="1"/>
    <col min="5" max="5" width="5.85546875" style="48" bestFit="1" customWidth="1"/>
    <col min="6" max="21" width="6.28515625" style="11" customWidth="1"/>
    <col min="22" max="16384" width="9.140625" style="11"/>
  </cols>
  <sheetData>
    <row r="1" spans="1:31" x14ac:dyDescent="0.25">
      <c r="F1" s="11" t="s">
        <v>71</v>
      </c>
      <c r="G1" s="11" t="s">
        <v>82</v>
      </c>
      <c r="H1" s="11" t="s">
        <v>81</v>
      </c>
      <c r="I1" s="11" t="s">
        <v>80</v>
      </c>
      <c r="J1" s="11" t="s">
        <v>79</v>
      </c>
      <c r="K1" s="11" t="s">
        <v>78</v>
      </c>
      <c r="L1" s="11" t="s">
        <v>77</v>
      </c>
      <c r="M1" s="11" t="s">
        <v>76</v>
      </c>
      <c r="N1" s="11" t="s">
        <v>75</v>
      </c>
      <c r="O1" s="11" t="s">
        <v>74</v>
      </c>
      <c r="P1" s="11" t="s">
        <v>73</v>
      </c>
      <c r="Q1" s="11" t="s">
        <v>72</v>
      </c>
      <c r="R1" s="11" t="s">
        <v>70</v>
      </c>
      <c r="S1" s="11" t="s">
        <v>69</v>
      </c>
      <c r="T1" s="11" t="s">
        <v>68</v>
      </c>
      <c r="U1" s="11" t="s">
        <v>67</v>
      </c>
      <c r="V1" s="11" t="s">
        <v>63</v>
      </c>
      <c r="W1" s="11" t="s">
        <v>59</v>
      </c>
      <c r="X1" s="11" t="s">
        <v>56</v>
      </c>
      <c r="Y1" s="11" t="s">
        <v>60</v>
      </c>
      <c r="Z1" s="11" t="s">
        <v>66</v>
      </c>
      <c r="AA1" s="11" t="s">
        <v>62</v>
      </c>
      <c r="AB1" s="11" t="s">
        <v>61</v>
      </c>
      <c r="AC1" s="11" t="s">
        <v>58</v>
      </c>
      <c r="AD1" s="11" t="s">
        <v>57</v>
      </c>
      <c r="AE1" s="11" t="s">
        <v>54</v>
      </c>
    </row>
    <row r="2" spans="1:31" ht="15.75" x14ac:dyDescent="0.25">
      <c r="B2" s="8" t="s">
        <v>0</v>
      </c>
      <c r="C2" s="9"/>
      <c r="D2" s="10"/>
      <c r="E2" s="10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32"/>
      <c r="S2" s="132"/>
      <c r="T2" s="132"/>
      <c r="U2" s="132"/>
    </row>
    <row r="3" spans="1:31" x14ac:dyDescent="0.25">
      <c r="B3" s="1" t="s">
        <v>1</v>
      </c>
      <c r="C3" s="2" t="s">
        <v>2</v>
      </c>
      <c r="D3" s="2" t="s">
        <v>3</v>
      </c>
      <c r="E3" s="3"/>
      <c r="F3" s="3" t="s">
        <v>5</v>
      </c>
      <c r="G3" s="2" t="s">
        <v>6</v>
      </c>
      <c r="H3" s="4" t="s">
        <v>7</v>
      </c>
      <c r="I3" s="3" t="s">
        <v>8</v>
      </c>
      <c r="J3" s="2" t="s">
        <v>9</v>
      </c>
      <c r="K3" s="4" t="s">
        <v>10</v>
      </c>
      <c r="L3" s="3" t="s">
        <v>11</v>
      </c>
      <c r="M3" s="2" t="s">
        <v>12</v>
      </c>
      <c r="N3" s="2" t="s">
        <v>13</v>
      </c>
      <c r="O3" s="3" t="s">
        <v>14</v>
      </c>
      <c r="P3" s="2" t="s">
        <v>15</v>
      </c>
      <c r="Q3" s="2" t="s">
        <v>16</v>
      </c>
      <c r="R3" s="3" t="s">
        <v>17</v>
      </c>
      <c r="S3" s="2" t="s">
        <v>18</v>
      </c>
      <c r="T3" s="2" t="s">
        <v>19</v>
      </c>
      <c r="U3" s="2" t="s">
        <v>20</v>
      </c>
      <c r="V3" s="5" t="s">
        <v>131</v>
      </c>
      <c r="W3" s="6" t="s">
        <v>132</v>
      </c>
      <c r="X3" s="6" t="s">
        <v>133</v>
      </c>
      <c r="Y3" s="6" t="s">
        <v>134</v>
      </c>
      <c r="Z3" s="6" t="s">
        <v>135</v>
      </c>
      <c r="AA3" s="6" t="s">
        <v>136</v>
      </c>
      <c r="AB3" s="6" t="s">
        <v>137</v>
      </c>
      <c r="AC3" s="5" t="s">
        <v>141</v>
      </c>
      <c r="AD3" s="6" t="s">
        <v>142</v>
      </c>
      <c r="AE3" s="6" t="s">
        <v>143</v>
      </c>
    </row>
    <row r="4" spans="1:31" x14ac:dyDescent="0.25">
      <c r="A4" s="11" t="s">
        <v>93</v>
      </c>
      <c r="B4" s="131" t="s">
        <v>21</v>
      </c>
      <c r="C4" s="133" t="s">
        <v>22</v>
      </c>
      <c r="D4" s="15" t="s">
        <v>51</v>
      </c>
      <c r="E4" s="16"/>
      <c r="F4" s="17">
        <f>INDEX('2019 Combined Factors'!$A$1:$AC$38,MATCH('2019 (2015-19)'!$A4,'2019 Combined Factors'!$A$1:$A$38,0),MATCH('2019 (2015-19)'!F$1,'2019 Combined Factors'!$A$1:$AC$1,0))</f>
        <v>0.88220569920448499</v>
      </c>
      <c r="G4" s="18">
        <f>INDEX('2019 Combined Factors'!$A$1:$AC$38,MATCH('2019 (2015-19)'!$A4,'2019 Combined Factors'!$A$1:$A$38,0),MATCH('2019 (2015-19)'!G$1,'2019 Combined Factors'!$A$1:$AC$1,0))</f>
        <v>0.81593663621472001</v>
      </c>
      <c r="H4" s="19">
        <f>INDEX('2019 Combined Factors'!$A$1:$AC$38,MATCH('2019 (2015-19)'!$A4,'2019 Combined Factors'!$A$1:$A$38,0),MATCH('2019 (2015-19)'!H$1,'2019 Combined Factors'!$A$1:$AC$1,0))</f>
        <v>0.85037506035324295</v>
      </c>
      <c r="I4" s="17">
        <f>INDEX('2019 Combined Factors'!$A$1:$AC$38,MATCH('2019 (2015-19)'!$A4,'2019 Combined Factors'!$A$1:$A$38,0),MATCH('2019 (2015-19)'!I$1,'2019 Combined Factors'!$A$1:$AC$1,0))</f>
        <v>0.93959038773057801</v>
      </c>
      <c r="J4" s="18">
        <f>INDEX('2019 Combined Factors'!$A$1:$AC$38,MATCH('2019 (2015-19)'!$A4,'2019 Combined Factors'!$A$1:$A$38,0),MATCH('2019 (2015-19)'!J$1,'2019 Combined Factors'!$A$1:$AC$1,0))</f>
        <v>1.0366415136186</v>
      </c>
      <c r="K4" s="19">
        <f>INDEX('2019 Combined Factors'!$A$1:$AC$38,MATCH('2019 (2015-19)'!$A4,'2019 Combined Factors'!$A$1:$A$38,0),MATCH('2019 (2015-19)'!K$1,'2019 Combined Factors'!$A$1:$AC$1,0))</f>
        <v>1.10645923621931</v>
      </c>
      <c r="L4" s="17">
        <f>INDEX('2019 Combined Factors'!$A$1:$AC$38,MATCH('2019 (2015-19)'!$A4,'2019 Combined Factors'!$A$1:$A$38,0),MATCH('2019 (2015-19)'!L$1,'2019 Combined Factors'!$A$1:$AC$1,0))</f>
        <v>1.1046864011476301</v>
      </c>
      <c r="M4" s="18">
        <f>INDEX('2019 Combined Factors'!$A$1:$AC$38,MATCH('2019 (2015-19)'!$A4,'2019 Combined Factors'!$A$1:$A$38,0),MATCH('2019 (2015-19)'!M$1,'2019 Combined Factors'!$A$1:$AC$1,0))</f>
        <v>1.07964508556105</v>
      </c>
      <c r="N4" s="18">
        <f>INDEX('2019 Combined Factors'!$A$1:$AC$38,MATCH('2019 (2015-19)'!$A4,'2019 Combined Factors'!$A$1:$A$38,0),MATCH('2019 (2015-19)'!N$1,'2019 Combined Factors'!$A$1:$AC$1,0))</f>
        <v>1.08973558899884</v>
      </c>
      <c r="O4" s="17">
        <f>INDEX('2019 Combined Factors'!$A$1:$AC$38,MATCH('2019 (2015-19)'!$A4,'2019 Combined Factors'!$A$1:$A$38,0),MATCH('2019 (2015-19)'!O$1,'2019 Combined Factors'!$A$1:$AC$1,0))</f>
        <v>1.0751595914475101</v>
      </c>
      <c r="P4" s="18">
        <f>INDEX('2019 Combined Factors'!$A$1:$AC$38,MATCH('2019 (2015-19)'!$A4,'2019 Combined Factors'!$A$1:$A$38,0),MATCH('2019 (2015-19)'!P$1,'2019 Combined Factors'!$A$1:$AC$1,0))</f>
        <v>1.0684294111630801</v>
      </c>
      <c r="Q4" s="18">
        <f>INDEX('2019 Combined Factors'!$A$1:$AC$38,MATCH('2019 (2015-19)'!$A4,'2019 Combined Factors'!$A$1:$A$38,0),MATCH('2019 (2015-19)'!Q$1,'2019 Combined Factors'!$A$1:$AC$1,0))</f>
        <v>0.95113538834092803</v>
      </c>
      <c r="R4" s="17">
        <f>INDEX('2019 Combined Factors'!$A$1:$AC$38,MATCH('2019 (2015-19)'!$A4,'2019 Combined Factors'!$A$1:$A$38,0),MATCH('2019 (2015-19)'!R$1,'2019 Combined Factors'!$A$1:$AC$1,0))</f>
        <v>0.84950579859081599</v>
      </c>
      <c r="S4" s="18">
        <f>INDEX('2019 Combined Factors'!$A$1:$AC$38,MATCH('2019 (2015-19)'!$A4,'2019 Combined Factors'!$A$1:$A$38,0),MATCH('2019 (2015-19)'!S$1,'2019 Combined Factors'!$A$1:$AC$1,0))</f>
        <v>1.0275637125228301</v>
      </c>
      <c r="T4" s="18">
        <f>INDEX('2019 Combined Factors'!$A$1:$AC$38,MATCH('2019 (2015-19)'!$A4,'2019 Combined Factors'!$A$1:$A$38,0),MATCH('2019 (2015-19)'!T$1,'2019 Combined Factors'!$A$1:$AC$1,0))</f>
        <v>1.0913556919025</v>
      </c>
      <c r="U4" s="18">
        <f>INDEX('2019 Combined Factors'!$A$1:$AC$38,MATCH('2019 (2015-19)'!$A4,'2019 Combined Factors'!$A$1:$A$38,0),MATCH('2019 (2015-19)'!U$1,'2019 Combined Factors'!$A$1:$AC$1,0))</f>
        <v>1.03157479698384</v>
      </c>
      <c r="V4" s="17">
        <f>INDEX('2019 Combined Factors'!$A$1:$AC$38,MATCH('2019 (2015-19)'!$A4,'2019 Combined Factors'!$A$1:$A$38,0),MATCH('2019 (2015-19)'!V$1,'2019 Combined Factors'!$A$1:$AC$1,0))</f>
        <v>0.95055139854228399</v>
      </c>
      <c r="W4" s="52">
        <f>INDEX('2019 Combined Factors'!$A$1:$AC$38,MATCH('2019 (2015-19)'!$A4,'2019 Combined Factors'!$A$1:$A$38,0),MATCH('2019 (2015-19)'!W$1,'2019 Combined Factors'!$A$1:$AC$1,0))</f>
        <v>0.96283625198060596</v>
      </c>
      <c r="X4" s="52">
        <f>INDEX('2019 Combined Factors'!$A$1:$AC$38,MATCH('2019 (2015-19)'!$A4,'2019 Combined Factors'!$A$1:$A$38,0),MATCH('2019 (2015-19)'!X$1,'2019 Combined Factors'!$A$1:$AC$1,0))</f>
        <v>0.97726816931401805</v>
      </c>
      <c r="Y4" s="52">
        <f>INDEX('2019 Combined Factors'!$A$1:$AC$38,MATCH('2019 (2015-19)'!$A4,'2019 Combined Factors'!$A$1:$A$38,0),MATCH('2019 (2015-19)'!Y$1,'2019 Combined Factors'!$A$1:$AC$1,0))</f>
        <v>1.0119800960709799</v>
      </c>
      <c r="Z4" s="52">
        <f>INDEX('2019 Combined Factors'!$A$1:$AC$38,MATCH('2019 (2015-19)'!$A4,'2019 Combined Factors'!$A$1:$A$38,0),MATCH('2019 (2015-19)'!Z$1,'2019 Combined Factors'!$A$1:$AC$1,0))</f>
        <v>1.1504889294427001</v>
      </c>
      <c r="AA4" s="52">
        <f>INDEX('2019 Combined Factors'!$A$1:$AC$38,MATCH('2019 (2015-19)'!$A4,'2019 Combined Factors'!$A$1:$A$38,0),MATCH('2019 (2015-19)'!AA$1,'2019 Combined Factors'!$A$1:$AC$1,0))</f>
        <v>1.0649410526144201</v>
      </c>
      <c r="AB4" s="52">
        <f>INDEX('2019 Combined Factors'!$A$1:$AC$38,MATCH('2019 (2015-19)'!$A4,'2019 Combined Factors'!$A$1:$A$38,0),MATCH('2019 (2015-19)'!AB$1,'2019 Combined Factors'!$A$1:$AC$1,0))</f>
        <v>0.88193410203497202</v>
      </c>
      <c r="AC4" s="17">
        <f>INDEX('2019 Combined Factors'!$A$1:$AC$38,MATCH('2019 (2015-19)'!$A4,'2019 Combined Factors'!$A$1:$A$38,0),MATCH('2019 (2015-19)'!AC$1,'2019 Combined Factors'!$A$1:$AC$1,0))</f>
        <v>0.98402817245520202</v>
      </c>
      <c r="AD4" s="52">
        <f>INDEX('2019 Combined Factors'!$A$1:$AC$38,MATCH('2019 (2015-19)'!$A4,'2019 Combined Factors'!$A$1:$A$38,0),MATCH('2019 (2015-19)'!AD$1,'2019 Combined Factors'!$A$1:$AC$1,0))</f>
        <v>0.97343757732469904</v>
      </c>
      <c r="AE4" s="52">
        <f>INDEX('2019 Combined Factors'!$A$1:$AC$38,MATCH('2019 (2015-19)'!$A4,'2019 Combined Factors'!$A$1:$A$38,0),MATCH('2019 (2015-19)'!AE$1,'2019 Combined Factors'!$A$1:$AC$1,0))</f>
        <v>1.0649410526144201</v>
      </c>
    </row>
    <row r="5" spans="1:31" x14ac:dyDescent="0.25">
      <c r="A5" s="11" t="s">
        <v>92</v>
      </c>
      <c r="B5" s="131"/>
      <c r="C5" s="133"/>
      <c r="D5" s="20" t="s">
        <v>23</v>
      </c>
      <c r="E5" s="16"/>
      <c r="F5" s="17">
        <f>INDEX('2019 Combined Factors'!$A$1:$AC$38,MATCH('2019 (2015-19)'!$A5,'2019 Combined Factors'!$A$1:$A$38,0),MATCH('2019 (2015-19)'!F$1,'2019 Combined Factors'!$A$1:$AC$1,0))</f>
        <v>0.88488468669010001</v>
      </c>
      <c r="G5" s="18">
        <f>INDEX('2019 Combined Factors'!$A$1:$AC$38,MATCH('2019 (2015-19)'!$A5,'2019 Combined Factors'!$A$1:$A$38,0),MATCH('2019 (2015-19)'!G$1,'2019 Combined Factors'!$A$1:$AC$1,0))</f>
        <v>0.79097323684804599</v>
      </c>
      <c r="H5" s="19">
        <f>INDEX('2019 Combined Factors'!$A$1:$AC$38,MATCH('2019 (2015-19)'!$A5,'2019 Combined Factors'!$A$1:$A$38,0),MATCH('2019 (2015-19)'!H$1,'2019 Combined Factors'!$A$1:$AC$1,0))</f>
        <v>0.83604226713718</v>
      </c>
      <c r="I5" s="17">
        <f>INDEX('2019 Combined Factors'!$A$1:$AC$38,MATCH('2019 (2015-19)'!$A5,'2019 Combined Factors'!$A$1:$A$38,0),MATCH('2019 (2015-19)'!I$1,'2019 Combined Factors'!$A$1:$AC$1,0))</f>
        <v>0.93152193941972705</v>
      </c>
      <c r="J5" s="18">
        <f>INDEX('2019 Combined Factors'!$A$1:$AC$38,MATCH('2019 (2015-19)'!$A5,'2019 Combined Factors'!$A$1:$A$38,0),MATCH('2019 (2015-19)'!J$1,'2019 Combined Factors'!$A$1:$AC$1,0))</f>
        <v>0.97578723062763895</v>
      </c>
      <c r="K5" s="19">
        <f>INDEX('2019 Combined Factors'!$A$1:$AC$38,MATCH('2019 (2015-19)'!$A5,'2019 Combined Factors'!$A$1:$A$38,0),MATCH('2019 (2015-19)'!K$1,'2019 Combined Factors'!$A$1:$AC$1,0))</f>
        <v>1.05051133976151</v>
      </c>
      <c r="L5" s="17">
        <f>INDEX('2019 Combined Factors'!$A$1:$AC$38,MATCH('2019 (2015-19)'!$A5,'2019 Combined Factors'!$A$1:$A$38,0),MATCH('2019 (2015-19)'!L$1,'2019 Combined Factors'!$A$1:$AC$1,0))</f>
        <v>1.1718964878661999</v>
      </c>
      <c r="M5" s="18">
        <f>INDEX('2019 Combined Factors'!$A$1:$AC$38,MATCH('2019 (2015-19)'!$A5,'2019 Combined Factors'!$A$1:$A$38,0),MATCH('2019 (2015-19)'!M$1,'2019 Combined Factors'!$A$1:$AC$1,0))</f>
        <v>1.2055991333756899</v>
      </c>
      <c r="N5" s="18">
        <f>INDEX('2019 Combined Factors'!$A$1:$AC$38,MATCH('2019 (2015-19)'!$A5,'2019 Combined Factors'!$A$1:$A$38,0),MATCH('2019 (2015-19)'!N$1,'2019 Combined Factors'!$A$1:$AC$1,0))</f>
        <v>1.1437416499863899</v>
      </c>
      <c r="O5" s="17">
        <f>INDEX('2019 Combined Factors'!$A$1:$AC$38,MATCH('2019 (2015-19)'!$A5,'2019 Combined Factors'!$A$1:$A$38,0),MATCH('2019 (2015-19)'!O$1,'2019 Combined Factors'!$A$1:$AC$1,0))</f>
        <v>1.0572284103914</v>
      </c>
      <c r="P5" s="18">
        <f>INDEX('2019 Combined Factors'!$A$1:$AC$38,MATCH('2019 (2015-19)'!$A5,'2019 Combined Factors'!$A$1:$A$38,0),MATCH('2019 (2015-19)'!P$1,'2019 Combined Factors'!$A$1:$AC$1,0))</f>
        <v>1.0384836882867401</v>
      </c>
      <c r="Q5" s="18">
        <f>INDEX('2019 Combined Factors'!$A$1:$AC$38,MATCH('2019 (2015-19)'!$A5,'2019 Combined Factors'!$A$1:$A$38,0),MATCH('2019 (2015-19)'!Q$1,'2019 Combined Factors'!$A$1:$AC$1,0))</f>
        <v>0.913329929609351</v>
      </c>
      <c r="R5" s="17">
        <f>INDEX('2019 Combined Factors'!$A$1:$AC$38,MATCH('2019 (2015-19)'!$A5,'2019 Combined Factors'!$A$1:$A$38,0),MATCH('2019 (2015-19)'!R$1,'2019 Combined Factors'!$A$1:$AC$1,0))</f>
        <v>0.837300063558442</v>
      </c>
      <c r="S5" s="18">
        <f>INDEX('2019 Combined Factors'!$A$1:$AC$38,MATCH('2019 (2015-19)'!$A5,'2019 Combined Factors'!$A$1:$A$38,0),MATCH('2019 (2015-19)'!S$1,'2019 Combined Factors'!$A$1:$AC$1,0))</f>
        <v>0.98594016993629197</v>
      </c>
      <c r="T5" s="18">
        <f>INDEX('2019 Combined Factors'!$A$1:$AC$38,MATCH('2019 (2015-19)'!$A5,'2019 Combined Factors'!$A$1:$A$38,0),MATCH('2019 (2015-19)'!T$1,'2019 Combined Factors'!$A$1:$AC$1,0))</f>
        <v>1.1737457570760901</v>
      </c>
      <c r="U5" s="18">
        <f>INDEX('2019 Combined Factors'!$A$1:$AC$38,MATCH('2019 (2015-19)'!$A5,'2019 Combined Factors'!$A$1:$A$38,0),MATCH('2019 (2015-19)'!U$1,'2019 Combined Factors'!$A$1:$AC$1,0))</f>
        <v>1.00301400942916</v>
      </c>
      <c r="V5" s="17">
        <f>INDEX('2019 Combined Factors'!$A$1:$AC$38,MATCH('2019 (2015-19)'!$A5,'2019 Combined Factors'!$A$1:$A$38,0),MATCH('2019 (2015-19)'!V$1,'2019 Combined Factors'!$A$1:$AC$1,0))</f>
        <v>0.91511669484174496</v>
      </c>
      <c r="W5" s="52">
        <f>INDEX('2019 Combined Factors'!$A$1:$AC$38,MATCH('2019 (2015-19)'!$A5,'2019 Combined Factors'!$A$1:$A$38,0),MATCH('2019 (2015-19)'!W$1,'2019 Combined Factors'!$A$1:$AC$1,0))</f>
        <v>0.92360757884298295</v>
      </c>
      <c r="X5" s="52">
        <f>INDEX('2019 Combined Factors'!$A$1:$AC$38,MATCH('2019 (2015-19)'!$A5,'2019 Combined Factors'!$A$1:$A$38,0),MATCH('2019 (2015-19)'!X$1,'2019 Combined Factors'!$A$1:$AC$1,0))</f>
        <v>0.95287584217274601</v>
      </c>
      <c r="Y5" s="52">
        <f>INDEX('2019 Combined Factors'!$A$1:$AC$38,MATCH('2019 (2015-19)'!$A5,'2019 Combined Factors'!$A$1:$A$38,0),MATCH('2019 (2015-19)'!Y$1,'2019 Combined Factors'!$A$1:$AC$1,0))</f>
        <v>1.0013025679320799</v>
      </c>
      <c r="Z5" s="52">
        <f>INDEX('2019 Combined Factors'!$A$1:$AC$38,MATCH('2019 (2015-19)'!$A5,'2019 Combined Factors'!$A$1:$A$38,0),MATCH('2019 (2015-19)'!Z$1,'2019 Combined Factors'!$A$1:$AC$1,0))</f>
        <v>1.1782180484181799</v>
      </c>
      <c r="AA5" s="52">
        <f>INDEX('2019 Combined Factors'!$A$1:$AC$38,MATCH('2019 (2015-19)'!$A5,'2019 Combined Factors'!$A$1:$A$38,0),MATCH('2019 (2015-19)'!AA$1,'2019 Combined Factors'!$A$1:$AC$1,0))</f>
        <v>1.1070571720782501</v>
      </c>
      <c r="AB5" s="52">
        <f>INDEX('2019 Combined Factors'!$A$1:$AC$38,MATCH('2019 (2015-19)'!$A5,'2019 Combined Factors'!$A$1:$A$38,0),MATCH('2019 (2015-19)'!AB$1,'2019 Combined Factors'!$A$1:$AC$1,0))</f>
        <v>0.92182209571400497</v>
      </c>
      <c r="AC5" s="17">
        <f>INDEX('2019 Combined Factors'!$A$1:$AC$38,MATCH('2019 (2015-19)'!$A5,'2019 Combined Factors'!$A$1:$A$38,0),MATCH('2019 (2015-19)'!AC$1,'2019 Combined Factors'!$A$1:$AC$1,0))</f>
        <v>0.959261996315937</v>
      </c>
      <c r="AD5" s="52">
        <f>INDEX('2019 Combined Factors'!$A$1:$AC$38,MATCH('2019 (2015-19)'!$A5,'2019 Combined Factors'!$A$1:$A$38,0),MATCH('2019 (2015-19)'!AD$1,'2019 Combined Factors'!$A$1:$AC$1,0))</f>
        <v>1.0144396338961199</v>
      </c>
      <c r="AE5" s="52">
        <f>INDEX('2019 Combined Factors'!$A$1:$AC$38,MATCH('2019 (2015-19)'!$A5,'2019 Combined Factors'!$A$1:$A$38,0),MATCH('2019 (2015-19)'!AE$1,'2019 Combined Factors'!$A$1:$AC$1,0))</f>
        <v>1.1070571720782501</v>
      </c>
    </row>
    <row r="6" spans="1:31" x14ac:dyDescent="0.25">
      <c r="A6" s="11" t="s">
        <v>91</v>
      </c>
      <c r="B6" s="131"/>
      <c r="C6" s="123"/>
      <c r="D6" s="21" t="s">
        <v>24</v>
      </c>
      <c r="E6" s="22"/>
      <c r="F6" s="23">
        <f>INDEX('2019 Combined Factors'!$A$1:$AC$38,MATCH('2019 (2015-19)'!$A6,'2019 Combined Factors'!$A$1:$A$38,0),MATCH('2019 (2015-19)'!F$1,'2019 Combined Factors'!$A$1:$AC$1,0))</f>
        <v>0.92389532389043805</v>
      </c>
      <c r="G6" s="24">
        <f>INDEX('2019 Combined Factors'!$A$1:$AC$38,MATCH('2019 (2015-19)'!$A6,'2019 Combined Factors'!$A$1:$A$38,0),MATCH('2019 (2015-19)'!G$1,'2019 Combined Factors'!$A$1:$AC$1,0))</f>
        <v>0.85229305760485996</v>
      </c>
      <c r="H6" s="25">
        <f>INDEX('2019 Combined Factors'!$A$1:$AC$38,MATCH('2019 (2015-19)'!$A6,'2019 Combined Factors'!$A$1:$A$38,0),MATCH('2019 (2015-19)'!H$1,'2019 Combined Factors'!$A$1:$AC$1,0))</f>
        <v>0.88357731923058502</v>
      </c>
      <c r="I6" s="23">
        <f>INDEX('2019 Combined Factors'!$A$1:$AC$38,MATCH('2019 (2015-19)'!$A6,'2019 Combined Factors'!$A$1:$A$38,0),MATCH('2019 (2015-19)'!I$1,'2019 Combined Factors'!$A$1:$AC$1,0))</f>
        <v>0.92265048770311198</v>
      </c>
      <c r="J6" s="24">
        <f>INDEX('2019 Combined Factors'!$A$1:$AC$38,MATCH('2019 (2015-19)'!$A6,'2019 Combined Factors'!$A$1:$A$38,0),MATCH('2019 (2015-19)'!J$1,'2019 Combined Factors'!$A$1:$AC$1,0))</f>
        <v>0.95540757272486898</v>
      </c>
      <c r="K6" s="25">
        <f>INDEX('2019 Combined Factors'!$A$1:$AC$38,MATCH('2019 (2015-19)'!$A6,'2019 Combined Factors'!$A$1:$A$38,0),MATCH('2019 (2015-19)'!K$1,'2019 Combined Factors'!$A$1:$AC$1,0))</f>
        <v>1.01814840810676</v>
      </c>
      <c r="L6" s="23">
        <f>INDEX('2019 Combined Factors'!$A$1:$AC$38,MATCH('2019 (2015-19)'!$A6,'2019 Combined Factors'!$A$1:$A$38,0),MATCH('2019 (2015-19)'!L$1,'2019 Combined Factors'!$A$1:$AC$1,0))</f>
        <v>1.1022451786642899</v>
      </c>
      <c r="M6" s="24">
        <f>INDEX('2019 Combined Factors'!$A$1:$AC$38,MATCH('2019 (2015-19)'!$A6,'2019 Combined Factors'!$A$1:$A$38,0),MATCH('2019 (2015-19)'!M$1,'2019 Combined Factors'!$A$1:$AC$1,0))</f>
        <v>1.1473659701590999</v>
      </c>
      <c r="N6" s="24">
        <f>INDEX('2019 Combined Factors'!$A$1:$AC$38,MATCH('2019 (2015-19)'!$A6,'2019 Combined Factors'!$A$1:$A$38,0),MATCH('2019 (2015-19)'!N$1,'2019 Combined Factors'!$A$1:$AC$1,0))</f>
        <v>1.14575141729065</v>
      </c>
      <c r="O6" s="23">
        <f>INDEX('2019 Combined Factors'!$A$1:$AC$38,MATCH('2019 (2015-19)'!$A6,'2019 Combined Factors'!$A$1:$A$38,0),MATCH('2019 (2015-19)'!O$1,'2019 Combined Factors'!$A$1:$AC$1,0))</f>
        <v>1.0758343042649401</v>
      </c>
      <c r="P6" s="24">
        <f>INDEX('2019 Combined Factors'!$A$1:$AC$38,MATCH('2019 (2015-19)'!$A6,'2019 Combined Factors'!$A$1:$A$38,0),MATCH('2019 (2015-19)'!P$1,'2019 Combined Factors'!$A$1:$AC$1,0))</f>
        <v>1.0377130698258801</v>
      </c>
      <c r="Q6" s="24">
        <f>INDEX('2019 Combined Factors'!$A$1:$AC$38,MATCH('2019 (2015-19)'!$A6,'2019 Combined Factors'!$A$1:$A$38,0),MATCH('2019 (2015-19)'!Q$1,'2019 Combined Factors'!$A$1:$AC$1,0))</f>
        <v>0.93511789053448302</v>
      </c>
      <c r="R6" s="23">
        <f>INDEX('2019 Combined Factors'!$A$1:$AC$38,MATCH('2019 (2015-19)'!$A6,'2019 Combined Factors'!$A$1:$A$38,0),MATCH('2019 (2015-19)'!R$1,'2019 Combined Factors'!$A$1:$AC$1,0))</f>
        <v>0.88658856690862797</v>
      </c>
      <c r="S6" s="24">
        <f>INDEX('2019 Combined Factors'!$A$1:$AC$38,MATCH('2019 (2015-19)'!$A6,'2019 Combined Factors'!$A$1:$A$38,0),MATCH('2019 (2015-19)'!S$1,'2019 Combined Factors'!$A$1:$AC$1,0))</f>
        <v>0.96540215617824898</v>
      </c>
      <c r="T6" s="24">
        <f>INDEX('2019 Combined Factors'!$A$1:$AC$38,MATCH('2019 (2015-19)'!$A6,'2019 Combined Factors'!$A$1:$A$38,0),MATCH('2019 (2015-19)'!T$1,'2019 Combined Factors'!$A$1:$AC$1,0))</f>
        <v>1.13178752203801</v>
      </c>
      <c r="U6" s="24">
        <f>INDEX('2019 Combined Factors'!$A$1:$AC$38,MATCH('2019 (2015-19)'!$A6,'2019 Combined Factors'!$A$1:$A$38,0),MATCH('2019 (2015-19)'!U$1,'2019 Combined Factors'!$A$1:$AC$1,0))</f>
        <v>1.0162217548751</v>
      </c>
      <c r="V6" s="23">
        <f>INDEX('2019 Combined Factors'!$A$1:$AC$38,MATCH('2019 (2015-19)'!$A6,'2019 Combined Factors'!$A$1:$A$38,0),MATCH('2019 (2015-19)'!V$1,'2019 Combined Factors'!$A$1:$AC$1,0))</f>
        <v>0.96916270270140903</v>
      </c>
      <c r="W6" s="24">
        <f>INDEX('2019 Combined Factors'!$A$1:$AC$38,MATCH('2019 (2015-19)'!$A6,'2019 Combined Factors'!$A$1:$A$38,0),MATCH('2019 (2015-19)'!W$1,'2019 Combined Factors'!$A$1:$AC$1,0))</f>
        <v>0.988413640709218</v>
      </c>
      <c r="X6" s="24">
        <f>INDEX('2019 Combined Factors'!$A$1:$AC$38,MATCH('2019 (2015-19)'!$A6,'2019 Combined Factors'!$A$1:$A$38,0),MATCH('2019 (2015-19)'!X$1,'2019 Combined Factors'!$A$1:$AC$1,0))</f>
        <v>1.00492556820884</v>
      </c>
      <c r="Y6" s="24">
        <f>INDEX('2019 Combined Factors'!$A$1:$AC$38,MATCH('2019 (2015-19)'!$A6,'2019 Combined Factors'!$A$1:$A$38,0),MATCH('2019 (2015-19)'!Y$1,'2019 Combined Factors'!$A$1:$AC$1,0))</f>
        <v>1.0427347917552201</v>
      </c>
      <c r="Z6" s="24">
        <f>INDEX('2019 Combined Factors'!$A$1:$AC$38,MATCH('2019 (2015-19)'!$A6,'2019 Combined Factors'!$A$1:$A$38,0),MATCH('2019 (2015-19)'!Z$1,'2019 Combined Factors'!$A$1:$AC$1,0))</f>
        <v>1.17499479417006</v>
      </c>
      <c r="AA6" s="24">
        <f>INDEX('2019 Combined Factors'!$A$1:$AC$38,MATCH('2019 (2015-19)'!$A6,'2019 Combined Factors'!$A$1:$A$38,0),MATCH('2019 (2015-19)'!AA$1,'2019 Combined Factors'!$A$1:$AC$1,0))</f>
        <v>1.10482431073615</v>
      </c>
      <c r="AB6" s="24">
        <f>INDEX('2019 Combined Factors'!$A$1:$AC$38,MATCH('2019 (2015-19)'!$A6,'2019 Combined Factors'!$A$1:$A$38,0),MATCH('2019 (2015-19)'!AB$1,'2019 Combined Factors'!$A$1:$AC$1,0))</f>
        <v>0.71494419171908197</v>
      </c>
      <c r="AC6" s="23">
        <f>INDEX('2019 Combined Factors'!$A$1:$AC$38,MATCH('2019 (2015-19)'!$A6,'2019 Combined Factors'!$A$1:$A$38,0),MATCH('2019 (2015-19)'!AC$1,'2019 Combined Factors'!$A$1:$AC$1,0))</f>
        <v>1.0120246668910899</v>
      </c>
      <c r="AD6" s="24">
        <f>INDEX('2019 Combined Factors'!$A$1:$AC$38,MATCH('2019 (2015-19)'!$A6,'2019 Combined Factors'!$A$1:$A$38,0),MATCH('2019 (2015-19)'!AD$1,'2019 Combined Factors'!$A$1:$AC$1,0))</f>
        <v>0.90988425122762095</v>
      </c>
      <c r="AE6" s="24">
        <f>INDEX('2019 Combined Factors'!$A$1:$AC$38,MATCH('2019 (2015-19)'!$A6,'2019 Combined Factors'!$A$1:$A$38,0),MATCH('2019 (2015-19)'!AE$1,'2019 Combined Factors'!$A$1:$AC$1,0))</f>
        <v>1.10482431073615</v>
      </c>
    </row>
    <row r="7" spans="1:31" x14ac:dyDescent="0.25">
      <c r="A7" s="11" t="s">
        <v>90</v>
      </c>
      <c r="B7" s="131"/>
      <c r="C7" s="20" t="s">
        <v>25</v>
      </c>
      <c r="D7" s="15"/>
      <c r="E7" s="16"/>
      <c r="F7" s="17">
        <f>INDEX('2019 Combined Factors'!$A$1:$AC$38,MATCH('2019 (2015-19)'!$A7,'2019 Combined Factors'!$A$1:$A$38,0),MATCH('2019 (2015-19)'!F$1,'2019 Combined Factors'!$A$1:$AC$1,0))</f>
        <v>0.93993781422685296</v>
      </c>
      <c r="G7" s="18">
        <f>INDEX('2019 Combined Factors'!$A$1:$AC$38,MATCH('2019 (2015-19)'!$A7,'2019 Combined Factors'!$A$1:$A$38,0),MATCH('2019 (2015-19)'!G$1,'2019 Combined Factors'!$A$1:$AC$1,0))</f>
        <v>0.85997031837716298</v>
      </c>
      <c r="H7" s="19">
        <f>INDEX('2019 Combined Factors'!$A$1:$AC$38,MATCH('2019 (2015-19)'!$A7,'2019 Combined Factors'!$A$1:$A$38,0),MATCH('2019 (2015-19)'!H$1,'2019 Combined Factors'!$A$1:$AC$1,0))</f>
        <v>0.89817786678014699</v>
      </c>
      <c r="I7" s="17">
        <f>INDEX('2019 Combined Factors'!$A$1:$AC$38,MATCH('2019 (2015-19)'!$A7,'2019 Combined Factors'!$A$1:$A$38,0),MATCH('2019 (2015-19)'!I$1,'2019 Combined Factors'!$A$1:$AC$1,0))</f>
        <v>0.96691360344803101</v>
      </c>
      <c r="J7" s="18">
        <f>INDEX('2019 Combined Factors'!$A$1:$AC$38,MATCH('2019 (2015-19)'!$A7,'2019 Combined Factors'!$A$1:$A$38,0),MATCH('2019 (2015-19)'!J$1,'2019 Combined Factors'!$A$1:$AC$1,0))</f>
        <v>1.01189087002644</v>
      </c>
      <c r="K7" s="19">
        <f>INDEX('2019 Combined Factors'!$A$1:$AC$38,MATCH('2019 (2015-19)'!$A7,'2019 Combined Factors'!$A$1:$A$38,0),MATCH('2019 (2015-19)'!K$1,'2019 Combined Factors'!$A$1:$AC$1,0))</f>
        <v>1.05342111212175</v>
      </c>
      <c r="L7" s="17">
        <f>INDEX('2019 Combined Factors'!$A$1:$AC$38,MATCH('2019 (2015-19)'!$A7,'2019 Combined Factors'!$A$1:$A$38,0),MATCH('2019 (2015-19)'!L$1,'2019 Combined Factors'!$A$1:$AC$1,0))</f>
        <v>1.0635694323923</v>
      </c>
      <c r="M7" s="18">
        <f>INDEX('2019 Combined Factors'!$A$1:$AC$38,MATCH('2019 (2015-19)'!$A7,'2019 Combined Factors'!$A$1:$A$38,0),MATCH('2019 (2015-19)'!M$1,'2019 Combined Factors'!$A$1:$AC$1,0))</f>
        <v>1.0366209622216001</v>
      </c>
      <c r="N7" s="18">
        <f>INDEX('2019 Combined Factors'!$A$1:$AC$38,MATCH('2019 (2015-19)'!$A7,'2019 Combined Factors'!$A$1:$A$38,0),MATCH('2019 (2015-19)'!N$1,'2019 Combined Factors'!$A$1:$AC$1,0))</f>
        <v>1.0723951869950099</v>
      </c>
      <c r="O7" s="17">
        <f>INDEX('2019 Combined Factors'!$A$1:$AC$38,MATCH('2019 (2015-19)'!$A7,'2019 Combined Factors'!$A$1:$A$38,0),MATCH('2019 (2015-19)'!O$1,'2019 Combined Factors'!$A$1:$AC$1,0))</f>
        <v>1.0607138317042499</v>
      </c>
      <c r="P7" s="18">
        <f>INDEX('2019 Combined Factors'!$A$1:$AC$38,MATCH('2019 (2015-19)'!$A7,'2019 Combined Factors'!$A$1:$A$38,0),MATCH('2019 (2015-19)'!P$1,'2019 Combined Factors'!$A$1:$AC$1,0))</f>
        <v>1.04683542892271</v>
      </c>
      <c r="Q7" s="18">
        <f>INDEX('2019 Combined Factors'!$A$1:$AC$38,MATCH('2019 (2015-19)'!$A7,'2019 Combined Factors'!$A$1:$A$38,0),MATCH('2019 (2015-19)'!Q$1,'2019 Combined Factors'!$A$1:$AC$1,0))</f>
        <v>0.98955357278370204</v>
      </c>
      <c r="R7" s="17">
        <f>INDEX('2019 Combined Factors'!$A$1:$AC$38,MATCH('2019 (2015-19)'!$A7,'2019 Combined Factors'!$A$1:$A$38,0),MATCH('2019 (2015-19)'!R$1,'2019 Combined Factors'!$A$1:$AC$1,0))</f>
        <v>0.89936199979472098</v>
      </c>
      <c r="S7" s="18">
        <f>INDEX('2019 Combined Factors'!$A$1:$AC$38,MATCH('2019 (2015-19)'!$A7,'2019 Combined Factors'!$A$1:$A$38,0),MATCH('2019 (2015-19)'!S$1,'2019 Combined Factors'!$A$1:$AC$1,0))</f>
        <v>1.01074186186541</v>
      </c>
      <c r="T7" s="18">
        <f>INDEX('2019 Combined Factors'!$A$1:$AC$38,MATCH('2019 (2015-19)'!$A7,'2019 Combined Factors'!$A$1:$A$38,0),MATCH('2019 (2015-19)'!T$1,'2019 Combined Factors'!$A$1:$AC$1,0))</f>
        <v>1.05752852720297</v>
      </c>
      <c r="U7" s="18">
        <f>INDEX('2019 Combined Factors'!$A$1:$AC$38,MATCH('2019 (2015-19)'!$A7,'2019 Combined Factors'!$A$1:$A$38,0),MATCH('2019 (2015-19)'!U$1,'2019 Combined Factors'!$A$1:$AC$1,0))</f>
        <v>1.03236761113689</v>
      </c>
      <c r="V7" s="17">
        <f>INDEX('2019 Combined Factors'!$A$1:$AC$38,MATCH('2019 (2015-19)'!$A7,'2019 Combined Factors'!$A$1:$A$38,0),MATCH('2019 (2015-19)'!V$1,'2019 Combined Factors'!$A$1:$AC$1,0))</f>
        <v>1.05172317919689</v>
      </c>
      <c r="W7" s="52">
        <f>INDEX('2019 Combined Factors'!$A$1:$AC$38,MATCH('2019 (2015-19)'!$A7,'2019 Combined Factors'!$A$1:$A$38,0),MATCH('2019 (2015-19)'!W$1,'2019 Combined Factors'!$A$1:$AC$1,0))</f>
        <v>1.0743601605508</v>
      </c>
      <c r="X7" s="52">
        <f>INDEX('2019 Combined Factors'!$A$1:$AC$38,MATCH('2019 (2015-19)'!$A7,'2019 Combined Factors'!$A$1:$A$38,0),MATCH('2019 (2015-19)'!X$1,'2019 Combined Factors'!$A$1:$AC$1,0))</f>
        <v>1.0877839030290699</v>
      </c>
      <c r="Y7" s="52">
        <f>INDEX('2019 Combined Factors'!$A$1:$AC$38,MATCH('2019 (2015-19)'!$A7,'2019 Combined Factors'!$A$1:$A$38,0),MATCH('2019 (2015-19)'!Y$1,'2019 Combined Factors'!$A$1:$AC$1,0))</f>
        <v>1.11324508731831</v>
      </c>
      <c r="Z7" s="52">
        <f>INDEX('2019 Combined Factors'!$A$1:$AC$38,MATCH('2019 (2015-19)'!$A7,'2019 Combined Factors'!$A$1:$A$38,0),MATCH('2019 (2015-19)'!Z$1,'2019 Combined Factors'!$A$1:$AC$1,0))</f>
        <v>1.1558305841333301</v>
      </c>
      <c r="AA7" s="52">
        <f>INDEX('2019 Combined Factors'!$A$1:$AC$38,MATCH('2019 (2015-19)'!$A7,'2019 Combined Factors'!$A$1:$A$38,0),MATCH('2019 (2015-19)'!AA$1,'2019 Combined Factors'!$A$1:$AC$1,0))</f>
        <v>0.87417881879070802</v>
      </c>
      <c r="AB7" s="52">
        <f>INDEX('2019 Combined Factors'!$A$1:$AC$38,MATCH('2019 (2015-19)'!$A7,'2019 Combined Factors'!$A$1:$A$38,0),MATCH('2019 (2015-19)'!AB$1,'2019 Combined Factors'!$A$1:$AC$1,0))</f>
        <v>0.64287826698085904</v>
      </c>
      <c r="AC7" s="17">
        <f>INDEX('2019 Combined Factors'!$A$1:$AC$38,MATCH('2019 (2015-19)'!$A7,'2019 Combined Factors'!$A$1:$A$38,0),MATCH('2019 (2015-19)'!AC$1,'2019 Combined Factors'!$A$1:$AC$1,0))</f>
        <v>1.09179638363273</v>
      </c>
      <c r="AD7" s="52">
        <f>INDEX('2019 Combined Factors'!$A$1:$AC$38,MATCH('2019 (2015-19)'!$A7,'2019 Combined Factors'!$A$1:$A$38,0),MATCH('2019 (2015-19)'!AD$1,'2019 Combined Factors'!$A$1:$AC$1,0))</f>
        <v>0.75852854288578297</v>
      </c>
      <c r="AE7" s="52">
        <f>INDEX('2019 Combined Factors'!$A$1:$AC$38,MATCH('2019 (2015-19)'!$A7,'2019 Combined Factors'!$A$1:$A$38,0),MATCH('2019 (2015-19)'!AE$1,'2019 Combined Factors'!$A$1:$AC$1,0))</f>
        <v>0.87417881879070802</v>
      </c>
    </row>
    <row r="8" spans="1:31" x14ac:dyDescent="0.25">
      <c r="A8" s="11" t="s">
        <v>89</v>
      </c>
      <c r="B8" s="131"/>
      <c r="C8" s="20" t="s">
        <v>26</v>
      </c>
      <c r="D8" s="26"/>
      <c r="E8" s="16"/>
      <c r="F8" s="17">
        <f>INDEX('2019 Combined Factors'!$A$1:$AC$38,MATCH('2019 (2015-19)'!$A8,'2019 Combined Factors'!$A$1:$A$38,0),MATCH('2019 (2015-19)'!F$1,'2019 Combined Factors'!$A$1:$AC$1,0))</f>
        <v>0.96160791995483197</v>
      </c>
      <c r="G8" s="18">
        <f>INDEX('2019 Combined Factors'!$A$1:$AC$38,MATCH('2019 (2015-19)'!$A8,'2019 Combined Factors'!$A$1:$A$38,0),MATCH('2019 (2015-19)'!G$1,'2019 Combined Factors'!$A$1:$AC$1,0))</f>
        <v>0.90241605997091701</v>
      </c>
      <c r="H8" s="19">
        <f>INDEX('2019 Combined Factors'!$A$1:$AC$38,MATCH('2019 (2015-19)'!$A8,'2019 Combined Factors'!$A$1:$A$38,0),MATCH('2019 (2015-19)'!H$1,'2019 Combined Factors'!$A$1:$AC$1,0))</f>
        <v>0.94712082091743</v>
      </c>
      <c r="I8" s="17">
        <f>INDEX('2019 Combined Factors'!$A$1:$AC$38,MATCH('2019 (2015-19)'!$A8,'2019 Combined Factors'!$A$1:$A$38,0),MATCH('2019 (2015-19)'!I$1,'2019 Combined Factors'!$A$1:$AC$1,0))</f>
        <v>0.98879083597967299</v>
      </c>
      <c r="J8" s="18">
        <f>INDEX('2019 Combined Factors'!$A$1:$AC$38,MATCH('2019 (2015-19)'!$A8,'2019 Combined Factors'!$A$1:$A$38,0),MATCH('2019 (2015-19)'!J$1,'2019 Combined Factors'!$A$1:$AC$1,0))</f>
        <v>1.0145887321507101</v>
      </c>
      <c r="K8" s="19">
        <f>INDEX('2019 Combined Factors'!$A$1:$AC$38,MATCH('2019 (2015-19)'!$A8,'2019 Combined Factors'!$A$1:$A$38,0),MATCH('2019 (2015-19)'!K$1,'2019 Combined Factors'!$A$1:$AC$1,0))</f>
        <v>1.02784080788907</v>
      </c>
      <c r="L8" s="17">
        <f>INDEX('2019 Combined Factors'!$A$1:$AC$38,MATCH('2019 (2015-19)'!$A8,'2019 Combined Factors'!$A$1:$A$38,0),MATCH('2019 (2015-19)'!L$1,'2019 Combined Factors'!$A$1:$AC$1,0))</f>
        <v>1.03518589441534</v>
      </c>
      <c r="M8" s="18">
        <f>INDEX('2019 Combined Factors'!$A$1:$AC$38,MATCH('2019 (2015-19)'!$A8,'2019 Combined Factors'!$A$1:$A$38,0),MATCH('2019 (2015-19)'!M$1,'2019 Combined Factors'!$A$1:$AC$1,0))</f>
        <v>1.0100383451627</v>
      </c>
      <c r="N8" s="18">
        <f>INDEX('2019 Combined Factors'!$A$1:$AC$38,MATCH('2019 (2015-19)'!$A8,'2019 Combined Factors'!$A$1:$A$38,0),MATCH('2019 (2015-19)'!N$1,'2019 Combined Factors'!$A$1:$AC$1,0))</f>
        <v>1.03958818503329</v>
      </c>
      <c r="O8" s="17">
        <f>INDEX('2019 Combined Factors'!$A$1:$AC$38,MATCH('2019 (2015-19)'!$A8,'2019 Combined Factors'!$A$1:$A$38,0),MATCH('2019 (2015-19)'!O$1,'2019 Combined Factors'!$A$1:$AC$1,0))</f>
        <v>1.04344158156727</v>
      </c>
      <c r="P8" s="18">
        <f>INDEX('2019 Combined Factors'!$A$1:$AC$38,MATCH('2019 (2015-19)'!$A8,'2019 Combined Factors'!$A$1:$A$38,0),MATCH('2019 (2015-19)'!P$1,'2019 Combined Factors'!$A$1:$AC$1,0))</f>
        <v>1.0357860934860099</v>
      </c>
      <c r="Q8" s="18">
        <f>INDEX('2019 Combined Factors'!$A$1:$AC$38,MATCH('2019 (2015-19)'!$A8,'2019 Combined Factors'!$A$1:$A$38,0),MATCH('2019 (2015-19)'!Q$1,'2019 Combined Factors'!$A$1:$AC$1,0))</f>
        <v>0.99359472347271804</v>
      </c>
      <c r="R8" s="17">
        <f>INDEX('2019 Combined Factors'!$A$1:$AC$38,MATCH('2019 (2015-19)'!$A8,'2019 Combined Factors'!$A$1:$A$38,0),MATCH('2019 (2015-19)'!R$1,'2019 Combined Factors'!$A$1:$AC$1,0))</f>
        <v>0.93704826694772603</v>
      </c>
      <c r="S8" s="18">
        <f>INDEX('2019 Combined Factors'!$A$1:$AC$38,MATCH('2019 (2015-19)'!$A8,'2019 Combined Factors'!$A$1:$A$38,0),MATCH('2019 (2015-19)'!S$1,'2019 Combined Factors'!$A$1:$AC$1,0))</f>
        <v>1.0104067920064801</v>
      </c>
      <c r="T8" s="18">
        <f>INDEX('2019 Combined Factors'!$A$1:$AC$38,MATCH('2019 (2015-19)'!$A8,'2019 Combined Factors'!$A$1:$A$38,0),MATCH('2019 (2015-19)'!T$1,'2019 Combined Factors'!$A$1:$AC$1,0))</f>
        <v>1.0282708082037799</v>
      </c>
      <c r="U8" s="18">
        <f>INDEX('2019 Combined Factors'!$A$1:$AC$38,MATCH('2019 (2015-19)'!$A8,'2019 Combined Factors'!$A$1:$A$38,0),MATCH('2019 (2015-19)'!U$1,'2019 Combined Factors'!$A$1:$AC$1,0))</f>
        <v>1.024274132842</v>
      </c>
      <c r="V8" s="17">
        <f>INDEX('2019 Combined Factors'!$A$1:$AC$38,MATCH('2019 (2015-19)'!$A8,'2019 Combined Factors'!$A$1:$A$38,0),MATCH('2019 (2015-19)'!V$1,'2019 Combined Factors'!$A$1:$AC$1,0))</f>
        <v>1.0505824409707301</v>
      </c>
      <c r="W8" s="52">
        <f>INDEX('2019 Combined Factors'!$A$1:$AC$38,MATCH('2019 (2015-19)'!$A8,'2019 Combined Factors'!$A$1:$A$38,0),MATCH('2019 (2015-19)'!W$1,'2019 Combined Factors'!$A$1:$AC$1,0))</f>
        <v>1.08128241632403</v>
      </c>
      <c r="X8" s="52">
        <f>INDEX('2019 Combined Factors'!$A$1:$AC$38,MATCH('2019 (2015-19)'!$A8,'2019 Combined Factors'!$A$1:$A$38,0),MATCH('2019 (2015-19)'!X$1,'2019 Combined Factors'!$A$1:$AC$1,0))</f>
        <v>1.08865475269849</v>
      </c>
      <c r="Y8" s="52">
        <f>INDEX('2019 Combined Factors'!$A$1:$AC$38,MATCH('2019 (2015-19)'!$A8,'2019 Combined Factors'!$A$1:$A$38,0),MATCH('2019 (2015-19)'!Y$1,'2019 Combined Factors'!$A$1:$AC$1,0))</f>
        <v>1.10714891248423</v>
      </c>
      <c r="Z8" s="52">
        <f>INDEX('2019 Combined Factors'!$A$1:$AC$38,MATCH('2019 (2015-19)'!$A8,'2019 Combined Factors'!$A$1:$A$38,0),MATCH('2019 (2015-19)'!Z$1,'2019 Combined Factors'!$A$1:$AC$1,0))</f>
        <v>1.1418106221504001</v>
      </c>
      <c r="AA8" s="52">
        <f>INDEX('2019 Combined Factors'!$A$1:$AC$38,MATCH('2019 (2015-19)'!$A8,'2019 Combined Factors'!$A$1:$A$38,0),MATCH('2019 (2015-19)'!AA$1,'2019 Combined Factors'!$A$1:$AC$1,0))</f>
        <v>0.92446275855193105</v>
      </c>
      <c r="AB8" s="52">
        <f>INDEX('2019 Combined Factors'!$A$1:$AC$38,MATCH('2019 (2015-19)'!$A8,'2019 Combined Factors'!$A$1:$A$38,0),MATCH('2019 (2015-19)'!AB$1,'2019 Combined Factors'!$A$1:$AC$1,0))</f>
        <v>0.60605809682018197</v>
      </c>
      <c r="AC8" s="17">
        <f>INDEX('2019 Combined Factors'!$A$1:$AC$38,MATCH('2019 (2015-19)'!$A8,'2019 Combined Factors'!$A$1:$A$38,0),MATCH('2019 (2015-19)'!AC$1,'2019 Combined Factors'!$A$1:$AC$1,0))</f>
        <v>1.0923620271689101</v>
      </c>
      <c r="AD8" s="52">
        <f>INDEX('2019 Combined Factors'!$A$1:$AC$38,MATCH('2019 (2015-19)'!$A8,'2019 Combined Factors'!$A$1:$A$38,0),MATCH('2019 (2015-19)'!AD$1,'2019 Combined Factors'!$A$1:$AC$1,0))</f>
        <v>0.76526042768605695</v>
      </c>
      <c r="AE8" s="52">
        <f>INDEX('2019 Combined Factors'!$A$1:$AC$38,MATCH('2019 (2015-19)'!$A8,'2019 Combined Factors'!$A$1:$A$38,0),MATCH('2019 (2015-19)'!AE$1,'2019 Combined Factors'!$A$1:$AC$1,0))</f>
        <v>0.92446275855193105</v>
      </c>
    </row>
    <row r="9" spans="1:31" x14ac:dyDescent="0.25">
      <c r="A9" s="11" t="s">
        <v>88</v>
      </c>
      <c r="B9" s="126"/>
      <c r="C9" s="21" t="s">
        <v>27</v>
      </c>
      <c r="D9" s="27"/>
      <c r="E9" s="22"/>
      <c r="F9" s="23">
        <f>INDEX('2019 Combined Factors'!$A$1:$AC$38,MATCH('2019 (2015-19)'!$A9,'2019 Combined Factors'!$A$1:$A$38,0),MATCH('2019 (2015-19)'!F$1,'2019 Combined Factors'!$A$1:$AC$1,0))</f>
        <v>0.99074955226823802</v>
      </c>
      <c r="G9" s="24">
        <f>INDEX('2019 Combined Factors'!$A$1:$AC$38,MATCH('2019 (2015-19)'!$A9,'2019 Combined Factors'!$A$1:$A$38,0),MATCH('2019 (2015-19)'!G$1,'2019 Combined Factors'!$A$1:$AC$1,0))</f>
        <v>0.93458505528121905</v>
      </c>
      <c r="H9" s="25">
        <f>INDEX('2019 Combined Factors'!$A$1:$AC$38,MATCH('2019 (2015-19)'!$A9,'2019 Combined Factors'!$A$1:$A$38,0),MATCH('2019 (2015-19)'!H$1,'2019 Combined Factors'!$A$1:$AC$1,0))</f>
        <v>0.97045404876563501</v>
      </c>
      <c r="I9" s="23">
        <f>INDEX('2019 Combined Factors'!$A$1:$AC$38,MATCH('2019 (2015-19)'!$A9,'2019 Combined Factors'!$A$1:$A$38,0),MATCH('2019 (2015-19)'!I$1,'2019 Combined Factors'!$A$1:$AC$1,0))</f>
        <v>0.99653783931832696</v>
      </c>
      <c r="J9" s="24">
        <f>INDEX('2019 Combined Factors'!$A$1:$AC$38,MATCH('2019 (2015-19)'!$A9,'2019 Combined Factors'!$A$1:$A$38,0),MATCH('2019 (2015-19)'!J$1,'2019 Combined Factors'!$A$1:$AC$1,0))</f>
        <v>1.01422970307062</v>
      </c>
      <c r="K9" s="25">
        <f>INDEX('2019 Combined Factors'!$A$1:$AC$38,MATCH('2019 (2015-19)'!$A9,'2019 Combined Factors'!$A$1:$A$38,0),MATCH('2019 (2015-19)'!K$1,'2019 Combined Factors'!$A$1:$AC$1,0))</f>
        <v>1.02446218202027</v>
      </c>
      <c r="L9" s="23">
        <f>INDEX('2019 Combined Factors'!$A$1:$AC$38,MATCH('2019 (2015-19)'!$A9,'2019 Combined Factors'!$A$1:$A$38,0),MATCH('2019 (2015-19)'!L$1,'2019 Combined Factors'!$A$1:$AC$1,0))</f>
        <v>1.0222157423145899</v>
      </c>
      <c r="M9" s="24">
        <f>INDEX('2019 Combined Factors'!$A$1:$AC$38,MATCH('2019 (2015-19)'!$A9,'2019 Combined Factors'!$A$1:$A$38,0),MATCH('2019 (2015-19)'!M$1,'2019 Combined Factors'!$A$1:$AC$1,0))</f>
        <v>0.99596435967433194</v>
      </c>
      <c r="N9" s="24">
        <f>INDEX('2019 Combined Factors'!$A$1:$AC$38,MATCH('2019 (2015-19)'!$A9,'2019 Combined Factors'!$A$1:$A$38,0),MATCH('2019 (2015-19)'!N$1,'2019 Combined Factors'!$A$1:$AC$1,0))</f>
        <v>1.02230230679103</v>
      </c>
      <c r="O9" s="23">
        <f>INDEX('2019 Combined Factors'!$A$1:$AC$38,MATCH('2019 (2015-19)'!$A9,'2019 Combined Factors'!$A$1:$A$38,0),MATCH('2019 (2015-19)'!O$1,'2019 Combined Factors'!$A$1:$AC$1,0))</f>
        <v>1.0237869133081701</v>
      </c>
      <c r="P9" s="24">
        <f>INDEX('2019 Combined Factors'!$A$1:$AC$38,MATCH('2019 (2015-19)'!$A9,'2019 Combined Factors'!$A$1:$A$38,0),MATCH('2019 (2015-19)'!P$1,'2019 Combined Factors'!$A$1:$AC$1,0))</f>
        <v>1.01032735730611</v>
      </c>
      <c r="Q9" s="24">
        <f>INDEX('2019 Combined Factors'!$A$1:$AC$38,MATCH('2019 (2015-19)'!$A9,'2019 Combined Factors'!$A$1:$A$38,0),MATCH('2019 (2015-19)'!Q$1,'2019 Combined Factors'!$A$1:$AC$1,0))</f>
        <v>0.99438493988141796</v>
      </c>
      <c r="R9" s="23">
        <f>INDEX('2019 Combined Factors'!$A$1:$AC$38,MATCH('2019 (2015-19)'!$A9,'2019 Combined Factors'!$A$1:$A$38,0),MATCH('2019 (2015-19)'!R$1,'2019 Combined Factors'!$A$1:$AC$1,0))</f>
        <v>0.96526288543836403</v>
      </c>
      <c r="S9" s="24">
        <f>INDEX('2019 Combined Factors'!$A$1:$AC$38,MATCH('2019 (2015-19)'!$A9,'2019 Combined Factors'!$A$1:$A$38,0),MATCH('2019 (2015-19)'!S$1,'2019 Combined Factors'!$A$1:$AC$1,0))</f>
        <v>1.01174324146974</v>
      </c>
      <c r="T9" s="24">
        <f>INDEX('2019 Combined Factors'!$A$1:$AC$38,MATCH('2019 (2015-19)'!$A9,'2019 Combined Factors'!$A$1:$A$38,0),MATCH('2019 (2015-19)'!T$1,'2019 Combined Factors'!$A$1:$AC$1,0))</f>
        <v>1.0134941362599801</v>
      </c>
      <c r="U9" s="24">
        <f>INDEX('2019 Combined Factors'!$A$1:$AC$38,MATCH('2019 (2015-19)'!$A9,'2019 Combined Factors'!$A$1:$A$38,0),MATCH('2019 (2015-19)'!U$1,'2019 Combined Factors'!$A$1:$AC$1,0))</f>
        <v>1.0094997368319001</v>
      </c>
      <c r="V9" s="23">
        <f>INDEX('2019 Combined Factors'!$A$1:$AC$38,MATCH('2019 (2015-19)'!$A9,'2019 Combined Factors'!$A$1:$A$38,0),MATCH('2019 (2015-19)'!V$1,'2019 Combined Factors'!$A$1:$AC$1,0))</f>
        <v>1.0545071946731199</v>
      </c>
      <c r="W9" s="24">
        <f>INDEX('2019 Combined Factors'!$A$1:$AC$38,MATCH('2019 (2015-19)'!$A9,'2019 Combined Factors'!$A$1:$A$38,0),MATCH('2019 (2015-19)'!W$1,'2019 Combined Factors'!$A$1:$AC$1,0))</f>
        <v>1.08506202374654</v>
      </c>
      <c r="X9" s="24">
        <f>INDEX('2019 Combined Factors'!$A$1:$AC$38,MATCH('2019 (2015-19)'!$A9,'2019 Combined Factors'!$A$1:$A$38,0),MATCH('2019 (2015-19)'!X$1,'2019 Combined Factors'!$A$1:$AC$1,0))</f>
        <v>1.0925155872836301</v>
      </c>
      <c r="Y9" s="24">
        <f>INDEX('2019 Combined Factors'!$A$1:$AC$38,MATCH('2019 (2015-19)'!$A9,'2019 Combined Factors'!$A$1:$A$38,0),MATCH('2019 (2015-19)'!Y$1,'2019 Combined Factors'!$A$1:$AC$1,0))</f>
        <v>1.1063420277192</v>
      </c>
      <c r="Z9" s="24">
        <f>INDEX('2019 Combined Factors'!$A$1:$AC$38,MATCH('2019 (2015-19)'!$A9,'2019 Combined Factors'!$A$1:$A$38,0),MATCH('2019 (2015-19)'!Z$1,'2019 Combined Factors'!$A$1:$AC$1,0))</f>
        <v>1.14496115926772</v>
      </c>
      <c r="AA9" s="24">
        <f>INDEX('2019 Combined Factors'!$A$1:$AC$38,MATCH('2019 (2015-19)'!$A9,'2019 Combined Factors'!$A$1:$A$38,0),MATCH('2019 (2015-19)'!AA$1,'2019 Combined Factors'!$A$1:$AC$1,0))</f>
        <v>0.887302334614821</v>
      </c>
      <c r="AB9" s="24">
        <f>INDEX('2019 Combined Factors'!$A$1:$AC$38,MATCH('2019 (2015-19)'!$A9,'2019 Combined Factors'!$A$1:$A$38,0),MATCH('2019 (2015-19)'!AB$1,'2019 Combined Factors'!$A$1:$AC$1,0))</f>
        <v>0.62930967269492899</v>
      </c>
      <c r="AC9" s="23">
        <f>INDEX('2019 Combined Factors'!$A$1:$AC$38,MATCH('2019 (2015-19)'!$A9,'2019 Combined Factors'!$A$1:$A$38,0),MATCH('2019 (2015-19)'!AC$1,'2019 Combined Factors'!$A$1:$AC$1,0))</f>
        <v>1.09463987958312</v>
      </c>
      <c r="AD9" s="24">
        <f>INDEX('2019 Combined Factors'!$A$1:$AC$38,MATCH('2019 (2015-19)'!$A9,'2019 Combined Factors'!$A$1:$A$38,0),MATCH('2019 (2015-19)'!AD$1,'2019 Combined Factors'!$A$1:$AC$1,0))</f>
        <v>0.75830600365487399</v>
      </c>
      <c r="AE9" s="24">
        <f>INDEX('2019 Combined Factors'!$A$1:$AC$38,MATCH('2019 (2015-19)'!$A9,'2019 Combined Factors'!$A$1:$A$38,0),MATCH('2019 (2015-19)'!AE$1,'2019 Combined Factors'!$A$1:$AC$1,0))</f>
        <v>0.887302334614821</v>
      </c>
    </row>
    <row r="10" spans="1:31" x14ac:dyDescent="0.25">
      <c r="B10" s="1" t="s">
        <v>28</v>
      </c>
      <c r="C10" s="2"/>
      <c r="D10" s="2" t="s">
        <v>3</v>
      </c>
      <c r="E10" s="3"/>
      <c r="F10" s="3" t="s">
        <v>5</v>
      </c>
      <c r="G10" s="2" t="s">
        <v>6</v>
      </c>
      <c r="H10" s="4" t="s">
        <v>7</v>
      </c>
      <c r="I10" s="3" t="s">
        <v>8</v>
      </c>
      <c r="J10" s="2" t="s">
        <v>9</v>
      </c>
      <c r="K10" s="4" t="s">
        <v>10</v>
      </c>
      <c r="L10" s="3" t="s">
        <v>11</v>
      </c>
      <c r="M10" s="2" t="s">
        <v>12</v>
      </c>
      <c r="N10" s="2" t="s">
        <v>13</v>
      </c>
      <c r="O10" s="3" t="s">
        <v>14</v>
      </c>
      <c r="P10" s="2" t="s">
        <v>15</v>
      </c>
      <c r="Q10" s="2" t="s">
        <v>16</v>
      </c>
      <c r="R10" s="3" t="s">
        <v>17</v>
      </c>
      <c r="S10" s="2" t="s">
        <v>18</v>
      </c>
      <c r="T10" s="2" t="s">
        <v>19</v>
      </c>
      <c r="U10" s="2" t="s">
        <v>20</v>
      </c>
      <c r="V10" s="5" t="s">
        <v>131</v>
      </c>
      <c r="W10" s="6" t="s">
        <v>132</v>
      </c>
      <c r="X10" s="6" t="s">
        <v>133</v>
      </c>
      <c r="Y10" s="6" t="s">
        <v>134</v>
      </c>
      <c r="Z10" s="6" t="s">
        <v>135</v>
      </c>
      <c r="AA10" s="6" t="s">
        <v>136</v>
      </c>
      <c r="AB10" s="6" t="s">
        <v>137</v>
      </c>
      <c r="AC10" s="5" t="s">
        <v>141</v>
      </c>
      <c r="AD10" s="6" t="s">
        <v>142</v>
      </c>
      <c r="AE10" s="6" t="s">
        <v>143</v>
      </c>
    </row>
    <row r="11" spans="1:31" x14ac:dyDescent="0.25">
      <c r="A11" s="11" t="s">
        <v>95</v>
      </c>
      <c r="B11" s="131" t="s">
        <v>21</v>
      </c>
      <c r="C11" s="131"/>
      <c r="D11" s="15" t="s">
        <v>51</v>
      </c>
      <c r="E11" s="28"/>
      <c r="F11" s="17">
        <f>INDEX('2019 Combined Factors'!$A$1:$AC$38,MATCH('2019 (2015-19)'!$A11,'2019 Combined Factors'!$A$1:$A$38,0),MATCH('2019 (2015-19)'!F$1,'2019 Combined Factors'!$A$1:$AC$1,0))</f>
        <v>0.62149928240962504</v>
      </c>
      <c r="G11" s="18">
        <f>INDEX('2019 Combined Factors'!$A$1:$AC$38,MATCH('2019 (2015-19)'!$A11,'2019 Combined Factors'!$A$1:$A$38,0),MATCH('2019 (2015-19)'!G$1,'2019 Combined Factors'!$A$1:$AC$1,0))</f>
        <v>0.53680003606196303</v>
      </c>
      <c r="H11" s="19">
        <f>INDEX('2019 Combined Factors'!$A$1:$AC$38,MATCH('2019 (2015-19)'!$A11,'2019 Combined Factors'!$A$1:$A$38,0),MATCH('2019 (2015-19)'!H$1,'2019 Combined Factors'!$A$1:$AC$1,0))</f>
        <v>0.60100128401386099</v>
      </c>
      <c r="I11" s="17">
        <f>INDEX('2019 Combined Factors'!$A$1:$AC$38,MATCH('2019 (2015-19)'!$A11,'2019 Combined Factors'!$A$1:$A$38,0),MATCH('2019 (2015-19)'!I$1,'2019 Combined Factors'!$A$1:$AC$1,0))</f>
        <v>0.82866194638851598</v>
      </c>
      <c r="J11" s="18">
        <f>INDEX('2019 Combined Factors'!$A$1:$AC$38,MATCH('2019 (2015-19)'!$A11,'2019 Combined Factors'!$A$1:$A$38,0),MATCH('2019 (2015-19)'!J$1,'2019 Combined Factors'!$A$1:$AC$1,0))</f>
        <v>0.98563440510117994</v>
      </c>
      <c r="K11" s="19">
        <f>INDEX('2019 Combined Factors'!$A$1:$AC$38,MATCH('2019 (2015-19)'!$A11,'2019 Combined Factors'!$A$1:$A$38,0),MATCH('2019 (2015-19)'!K$1,'2019 Combined Factors'!$A$1:$AC$1,0))</f>
        <v>1.2061680287990999</v>
      </c>
      <c r="L11" s="17">
        <f>INDEX('2019 Combined Factors'!$A$1:$AC$38,MATCH('2019 (2015-19)'!$A11,'2019 Combined Factors'!$A$1:$A$38,0),MATCH('2019 (2015-19)'!L$1,'2019 Combined Factors'!$A$1:$AC$1,0))</f>
        <v>1.4125454259091399</v>
      </c>
      <c r="M11" s="18">
        <f>INDEX('2019 Combined Factors'!$A$1:$AC$38,MATCH('2019 (2015-19)'!$A11,'2019 Combined Factors'!$A$1:$A$38,0),MATCH('2019 (2015-19)'!M$1,'2019 Combined Factors'!$A$1:$AC$1,0))</f>
        <v>1.44724090454396</v>
      </c>
      <c r="N11" s="18">
        <f>INDEX('2019 Combined Factors'!$A$1:$AC$38,MATCH('2019 (2015-19)'!$A11,'2019 Combined Factors'!$A$1:$A$38,0),MATCH('2019 (2015-19)'!N$1,'2019 Combined Factors'!$A$1:$AC$1,0))</f>
        <v>1.2718785813853599</v>
      </c>
      <c r="O11" s="17">
        <f>INDEX('2019 Combined Factors'!$A$1:$AC$38,MATCH('2019 (2015-19)'!$A11,'2019 Combined Factors'!$A$1:$A$38,0),MATCH('2019 (2015-19)'!O$1,'2019 Combined Factors'!$A$1:$AC$1,0))</f>
        <v>1.26460635880642</v>
      </c>
      <c r="P11" s="18">
        <f>INDEX('2019 Combined Factors'!$A$1:$AC$38,MATCH('2019 (2015-19)'!$A11,'2019 Combined Factors'!$A$1:$A$38,0),MATCH('2019 (2015-19)'!P$1,'2019 Combined Factors'!$A$1:$AC$1,0))</f>
        <v>1.08053155401912</v>
      </c>
      <c r="Q11" s="18">
        <f>INDEX('2019 Combined Factors'!$A$1:$AC$38,MATCH('2019 (2015-19)'!$A11,'2019 Combined Factors'!$A$1:$A$38,0),MATCH('2019 (2015-19)'!Q$1,'2019 Combined Factors'!$A$1:$AC$1,0))</f>
        <v>0.743432192561718</v>
      </c>
      <c r="R11" s="17">
        <f>INDEX('2019 Combined Factors'!$A$1:$AC$38,MATCH('2019 (2015-19)'!$A11,'2019 Combined Factors'!$A$1:$A$38,0),MATCH('2019 (2015-19)'!R$1,'2019 Combined Factors'!$A$1:$AC$1,0))</f>
        <v>0.58643353416181598</v>
      </c>
      <c r="S11" s="18">
        <f>INDEX('2019 Combined Factors'!$A$1:$AC$38,MATCH('2019 (2015-19)'!$A11,'2019 Combined Factors'!$A$1:$A$38,0),MATCH('2019 (2015-19)'!S$1,'2019 Combined Factors'!$A$1:$AC$1,0))</f>
        <v>1.0068214600962599</v>
      </c>
      <c r="T11" s="18">
        <f>INDEX('2019 Combined Factors'!$A$1:$AC$38,MATCH('2019 (2015-19)'!$A11,'2019 Combined Factors'!$A$1:$A$38,0),MATCH('2019 (2015-19)'!T$1,'2019 Combined Factors'!$A$1:$AC$1,0))</f>
        <v>1.3772216372794901</v>
      </c>
      <c r="U11" s="18">
        <f>INDEX('2019 Combined Factors'!$A$1:$AC$38,MATCH('2019 (2015-19)'!$A11,'2019 Combined Factors'!$A$1:$A$38,0),MATCH('2019 (2015-19)'!U$1,'2019 Combined Factors'!$A$1:$AC$1,0))</f>
        <v>1.0295233684624201</v>
      </c>
      <c r="V11" s="17">
        <f>INDEX('2019 Combined Factors'!$A$1:$AC$38,MATCH('2019 (2015-19)'!$A11,'2019 Combined Factors'!$A$1:$A$38,0),MATCH('2019 (2015-19)'!V$1,'2019 Combined Factors'!$A$1:$AC$1,0))</f>
        <v>0.91749010422011201</v>
      </c>
      <c r="W11" s="52">
        <f>INDEX('2019 Combined Factors'!$A$1:$AC$38,MATCH('2019 (2015-19)'!$A11,'2019 Combined Factors'!$A$1:$A$38,0),MATCH('2019 (2015-19)'!W$1,'2019 Combined Factors'!$A$1:$AC$1,0))</f>
        <v>0.90649831011414195</v>
      </c>
      <c r="X11" s="52">
        <f>INDEX('2019 Combined Factors'!$A$1:$AC$38,MATCH('2019 (2015-19)'!$A11,'2019 Combined Factors'!$A$1:$A$38,0),MATCH('2019 (2015-19)'!X$1,'2019 Combined Factors'!$A$1:$AC$1,0))</f>
        <v>0.96041760419710198</v>
      </c>
      <c r="Y11" s="52">
        <f>INDEX('2019 Combined Factors'!$A$1:$AC$38,MATCH('2019 (2015-19)'!$A11,'2019 Combined Factors'!$A$1:$A$38,0),MATCH('2019 (2015-19)'!Y$1,'2019 Combined Factors'!$A$1:$AC$1,0))</f>
        <v>1.0053585959756399</v>
      </c>
      <c r="Z11" s="52">
        <f>INDEX('2019 Combined Factors'!$A$1:$AC$38,MATCH('2019 (2015-19)'!$A11,'2019 Combined Factors'!$A$1:$A$38,0),MATCH('2019 (2015-19)'!Z$1,'2019 Combined Factors'!$A$1:$AC$1,0))</f>
        <v>1.1349974589801399</v>
      </c>
      <c r="AA11" s="52">
        <f>INDEX('2019 Combined Factors'!$A$1:$AC$38,MATCH('2019 (2015-19)'!$A11,'2019 Combined Factors'!$A$1:$A$38,0),MATCH('2019 (2015-19)'!AA$1,'2019 Combined Factors'!$A$1:$AC$1,0))</f>
        <v>1.0644731481130401</v>
      </c>
      <c r="AB11" s="52">
        <f>INDEX('2019 Combined Factors'!$A$1:$AC$38,MATCH('2019 (2015-19)'!$A11,'2019 Combined Factors'!$A$1:$A$38,0),MATCH('2019 (2015-19)'!AB$1,'2019 Combined Factors'!$A$1:$AC$1,0))</f>
        <v>1.0107647783997999</v>
      </c>
      <c r="AC11" s="17">
        <f>INDEX('2019 Combined Factors'!$A$1:$AC$38,MATCH('2019 (2015-19)'!$A11,'2019 Combined Factors'!$A$1:$A$38,0),MATCH('2019 (2015-19)'!AC$1,'2019 Combined Factors'!$A$1:$AC$1,0))</f>
        <v>0.95742483676229695</v>
      </c>
      <c r="AD11" s="52">
        <f>INDEX('2019 Combined Factors'!$A$1:$AC$38,MATCH('2019 (2015-19)'!$A11,'2019 Combined Factors'!$A$1:$A$38,0),MATCH('2019 (2015-19)'!AD$1,'2019 Combined Factors'!$A$1:$AC$1,0))</f>
        <v>1.0376189632564199</v>
      </c>
      <c r="AE11" s="52">
        <f>INDEX('2019 Combined Factors'!$A$1:$AC$38,MATCH('2019 (2015-19)'!$A11,'2019 Combined Factors'!$A$1:$A$38,0),MATCH('2019 (2015-19)'!AE$1,'2019 Combined Factors'!$A$1:$AC$1,0))</f>
        <v>1.0644731481130401</v>
      </c>
    </row>
    <row r="12" spans="1:31" x14ac:dyDescent="0.25">
      <c r="A12" s="11" t="s">
        <v>94</v>
      </c>
      <c r="B12" s="126"/>
      <c r="C12" s="126"/>
      <c r="D12" s="27" t="s">
        <v>24</v>
      </c>
      <c r="E12" s="28"/>
      <c r="F12" s="17">
        <f>INDEX('2019 Combined Factors'!$A$1:$AC$38,MATCH('2019 (2015-19)'!$A12,'2019 Combined Factors'!$A$1:$A$38,0),MATCH('2019 (2015-19)'!F$1,'2019 Combined Factors'!$A$1:$AC$1,0))</f>
        <v>0.79773079159557003</v>
      </c>
      <c r="G12" s="18">
        <f>INDEX('2019 Combined Factors'!$A$1:$AC$38,MATCH('2019 (2015-19)'!$A12,'2019 Combined Factors'!$A$1:$A$38,0),MATCH('2019 (2015-19)'!G$1,'2019 Combined Factors'!$A$1:$AC$1,0))</f>
        <v>0.66066069291399798</v>
      </c>
      <c r="H12" s="19">
        <f>INDEX('2019 Combined Factors'!$A$1:$AC$38,MATCH('2019 (2015-19)'!$A12,'2019 Combined Factors'!$A$1:$A$38,0),MATCH('2019 (2015-19)'!H$1,'2019 Combined Factors'!$A$1:$AC$1,0))</f>
        <v>0.71787855052404903</v>
      </c>
      <c r="I12" s="17">
        <f>INDEX('2019 Combined Factors'!$A$1:$AC$38,MATCH('2019 (2015-19)'!$A12,'2019 Combined Factors'!$A$1:$A$38,0),MATCH('2019 (2015-19)'!I$1,'2019 Combined Factors'!$A$1:$AC$1,0))</f>
        <v>0.95307002332357604</v>
      </c>
      <c r="J12" s="18">
        <f>INDEX('2019 Combined Factors'!$A$1:$AC$38,MATCH('2019 (2015-19)'!$A12,'2019 Combined Factors'!$A$1:$A$38,0),MATCH('2019 (2015-19)'!J$1,'2019 Combined Factors'!$A$1:$AC$1,0))</f>
        <v>1.03925568833964</v>
      </c>
      <c r="K12" s="19">
        <f>INDEX('2019 Combined Factors'!$A$1:$AC$38,MATCH('2019 (2015-19)'!$A12,'2019 Combined Factors'!$A$1:$A$38,0),MATCH('2019 (2015-19)'!K$1,'2019 Combined Factors'!$A$1:$AC$1,0))</f>
        <v>1.14828989759116</v>
      </c>
      <c r="L12" s="17">
        <f>INDEX('2019 Combined Factors'!$A$1:$AC$38,MATCH('2019 (2015-19)'!$A12,'2019 Combined Factors'!$A$1:$A$38,0),MATCH('2019 (2015-19)'!L$1,'2019 Combined Factors'!$A$1:$AC$1,0))</f>
        <v>1.20443639722843</v>
      </c>
      <c r="M12" s="18">
        <f>INDEX('2019 Combined Factors'!$A$1:$AC$38,MATCH('2019 (2015-19)'!$A12,'2019 Combined Factors'!$A$1:$A$38,0),MATCH('2019 (2015-19)'!M$1,'2019 Combined Factors'!$A$1:$AC$1,0))</f>
        <v>1.23129129942534</v>
      </c>
      <c r="N12" s="18">
        <f>INDEX('2019 Combined Factors'!$A$1:$AC$38,MATCH('2019 (2015-19)'!$A12,'2019 Combined Factors'!$A$1:$A$38,0),MATCH('2019 (2015-19)'!N$1,'2019 Combined Factors'!$A$1:$AC$1,0))</f>
        <v>1.1537377542680101</v>
      </c>
      <c r="O12" s="17">
        <f>INDEX('2019 Combined Factors'!$A$1:$AC$38,MATCH('2019 (2015-19)'!$A12,'2019 Combined Factors'!$A$1:$A$38,0),MATCH('2019 (2015-19)'!O$1,'2019 Combined Factors'!$A$1:$AC$1,0))</f>
        <v>1.1293300475646499</v>
      </c>
      <c r="P12" s="18">
        <f>INDEX('2019 Combined Factors'!$A$1:$AC$38,MATCH('2019 (2015-19)'!$A12,'2019 Combined Factors'!$A$1:$A$38,0),MATCH('2019 (2015-19)'!P$1,'2019 Combined Factors'!$A$1:$AC$1,0))</f>
        <v>1.06920894006255</v>
      </c>
      <c r="Q12" s="18">
        <f>INDEX('2019 Combined Factors'!$A$1:$AC$38,MATCH('2019 (2015-19)'!$A12,'2019 Combined Factors'!$A$1:$A$38,0),MATCH('2019 (2015-19)'!Q$1,'2019 Combined Factors'!$A$1:$AC$1,0))</f>
        <v>0.89510991716300004</v>
      </c>
      <c r="R12" s="17">
        <f>INDEX('2019 Combined Factors'!$A$1:$AC$38,MATCH('2019 (2015-19)'!$A12,'2019 Combined Factors'!$A$1:$A$38,0),MATCH('2019 (2015-19)'!R$1,'2019 Combined Factors'!$A$1:$AC$1,0))</f>
        <v>0.72542334501120498</v>
      </c>
      <c r="S12" s="18">
        <f>INDEX('2019 Combined Factors'!$A$1:$AC$38,MATCH('2019 (2015-19)'!$A12,'2019 Combined Factors'!$A$1:$A$38,0),MATCH('2019 (2015-19)'!S$1,'2019 Combined Factors'!$A$1:$AC$1,0))</f>
        <v>1.0468718697514601</v>
      </c>
      <c r="T12" s="18">
        <f>INDEX('2019 Combined Factors'!$A$1:$AC$38,MATCH('2019 (2015-19)'!$A12,'2019 Combined Factors'!$A$1:$A$38,0),MATCH('2019 (2015-19)'!T$1,'2019 Combined Factors'!$A$1:$AC$1,0))</f>
        <v>1.19648848364059</v>
      </c>
      <c r="U12" s="18">
        <f>INDEX('2019 Combined Factors'!$A$1:$AC$38,MATCH('2019 (2015-19)'!$A12,'2019 Combined Factors'!$A$1:$A$38,0),MATCH('2019 (2015-19)'!U$1,'2019 Combined Factors'!$A$1:$AC$1,0))</f>
        <v>1.0312163015967299</v>
      </c>
      <c r="V12" s="17">
        <f>INDEX('2019 Combined Factors'!$A$1:$AC$38,MATCH('2019 (2015-19)'!$A12,'2019 Combined Factors'!$A$1:$A$38,0),MATCH('2019 (2015-19)'!V$1,'2019 Combined Factors'!$A$1:$AC$1,0))</f>
        <v>0.93914381265374403</v>
      </c>
      <c r="W12" s="52">
        <f>INDEX('2019 Combined Factors'!$A$1:$AC$38,MATCH('2019 (2015-19)'!$A12,'2019 Combined Factors'!$A$1:$A$38,0),MATCH('2019 (2015-19)'!W$1,'2019 Combined Factors'!$A$1:$AC$1,0))</f>
        <v>0.94901294185839802</v>
      </c>
      <c r="X12" s="52">
        <f>INDEX('2019 Combined Factors'!$A$1:$AC$38,MATCH('2019 (2015-19)'!$A12,'2019 Combined Factors'!$A$1:$A$38,0),MATCH('2019 (2015-19)'!X$1,'2019 Combined Factors'!$A$1:$AC$1,0))</f>
        <v>0.98905366703688502</v>
      </c>
      <c r="Y12" s="52">
        <f>INDEX('2019 Combined Factors'!$A$1:$AC$38,MATCH('2019 (2015-19)'!$A12,'2019 Combined Factors'!$A$1:$A$38,0),MATCH('2019 (2015-19)'!Y$1,'2019 Combined Factors'!$A$1:$AC$1,0))</f>
        <v>1.02806567477013</v>
      </c>
      <c r="Z12" s="52">
        <f>INDEX('2019 Combined Factors'!$A$1:$AC$38,MATCH('2019 (2015-19)'!$A12,'2019 Combined Factors'!$A$1:$A$38,0),MATCH('2019 (2015-19)'!Z$1,'2019 Combined Factors'!$A$1:$AC$1,0))</f>
        <v>1.1062686770197401</v>
      </c>
      <c r="AA12" s="52">
        <f>INDEX('2019 Combined Factors'!$A$1:$AC$38,MATCH('2019 (2015-19)'!$A12,'2019 Combined Factors'!$A$1:$A$38,0),MATCH('2019 (2015-19)'!AA$1,'2019 Combined Factors'!$A$1:$AC$1,0))</f>
        <v>1.01872712218758</v>
      </c>
      <c r="AB12" s="52">
        <f>INDEX('2019 Combined Factors'!$A$1:$AC$38,MATCH('2019 (2015-19)'!$A12,'2019 Combined Factors'!$A$1:$A$38,0),MATCH('2019 (2015-19)'!AB$1,'2019 Combined Factors'!$A$1:$AC$1,0))</f>
        <v>0.96972810447351798</v>
      </c>
      <c r="AC12" s="17">
        <f>INDEX('2019 Combined Factors'!$A$1:$AC$38,MATCH('2019 (2015-19)'!$A12,'2019 Combined Factors'!$A$1:$A$38,0),MATCH('2019 (2015-19)'!AC$1,'2019 Combined Factors'!$A$1:$AC$1,0))</f>
        <v>0.98871076122180401</v>
      </c>
      <c r="AD12" s="52">
        <f>INDEX('2019 Combined Factors'!$A$1:$AC$38,MATCH('2019 (2015-19)'!$A12,'2019 Combined Factors'!$A$1:$A$38,0),MATCH('2019 (2015-19)'!AD$1,'2019 Combined Factors'!$A$1:$AC$1,0))</f>
        <v>0.99422761333055298</v>
      </c>
      <c r="AE12" s="52">
        <f>INDEX('2019 Combined Factors'!$A$1:$AC$38,MATCH('2019 (2015-19)'!$A12,'2019 Combined Factors'!$A$1:$A$38,0),MATCH('2019 (2015-19)'!AE$1,'2019 Combined Factors'!$A$1:$AC$1,0))</f>
        <v>1.01872712218758</v>
      </c>
    </row>
    <row r="13" spans="1:31" ht="15" customHeight="1" x14ac:dyDescent="0.25">
      <c r="B13" s="125" t="s">
        <v>29</v>
      </c>
      <c r="C13" s="125"/>
      <c r="D13" s="2"/>
      <c r="E13" s="3"/>
      <c r="F13" s="3" t="s">
        <v>5</v>
      </c>
      <c r="G13" s="2" t="s">
        <v>6</v>
      </c>
      <c r="H13" s="4" t="s">
        <v>7</v>
      </c>
      <c r="I13" s="3" t="s">
        <v>8</v>
      </c>
      <c r="J13" s="2" t="s">
        <v>9</v>
      </c>
      <c r="K13" s="4" t="s">
        <v>10</v>
      </c>
      <c r="L13" s="3" t="s">
        <v>11</v>
      </c>
      <c r="M13" s="2" t="s">
        <v>12</v>
      </c>
      <c r="N13" s="2" t="s">
        <v>13</v>
      </c>
      <c r="O13" s="3" t="s">
        <v>14</v>
      </c>
      <c r="P13" s="2" t="s">
        <v>15</v>
      </c>
      <c r="Q13" s="2" t="s">
        <v>16</v>
      </c>
      <c r="R13" s="3" t="s">
        <v>17</v>
      </c>
      <c r="S13" s="2" t="s">
        <v>18</v>
      </c>
      <c r="T13" s="2" t="s">
        <v>19</v>
      </c>
      <c r="U13" s="2" t="s">
        <v>20</v>
      </c>
      <c r="V13" s="5" t="s">
        <v>131</v>
      </c>
      <c r="W13" s="6" t="s">
        <v>132</v>
      </c>
      <c r="X13" s="6" t="s">
        <v>133</v>
      </c>
      <c r="Y13" s="6" t="s">
        <v>134</v>
      </c>
      <c r="Z13" s="6" t="s">
        <v>135</v>
      </c>
      <c r="AA13" s="6" t="s">
        <v>136</v>
      </c>
      <c r="AB13" s="6" t="s">
        <v>137</v>
      </c>
      <c r="AC13" s="5" t="s">
        <v>141</v>
      </c>
      <c r="AD13" s="6" t="s">
        <v>142</v>
      </c>
      <c r="AE13" s="6" t="s">
        <v>143</v>
      </c>
    </row>
    <row r="14" spans="1:31" x14ac:dyDescent="0.25">
      <c r="A14" s="11" t="s">
        <v>87</v>
      </c>
      <c r="B14" s="131" t="s">
        <v>30</v>
      </c>
      <c r="C14" s="131"/>
      <c r="D14" s="131"/>
      <c r="E14" s="28"/>
      <c r="F14" s="17">
        <f>INDEX('2019 Combined Factors'!$A$1:$AC$38,MATCH('2019 (2015-19)'!$A14,'2019 Combined Factors'!$A$1:$A$38,0),MATCH('2019 (2015-19)'!F$1,'2019 Combined Factors'!$A$1:$AC$1,0))</f>
        <v>1.03512472238669</v>
      </c>
      <c r="G14" s="18">
        <f>INDEX('2019 Combined Factors'!$A$1:$AC$38,MATCH('2019 (2015-19)'!$A14,'2019 Combined Factors'!$A$1:$A$38,0),MATCH('2019 (2015-19)'!G$1,'2019 Combined Factors'!$A$1:$AC$1,0))</f>
        <v>0.96002130314285195</v>
      </c>
      <c r="H14" s="19">
        <f>INDEX('2019 Combined Factors'!$A$1:$AC$38,MATCH('2019 (2015-19)'!$A14,'2019 Combined Factors'!$A$1:$A$38,0),MATCH('2019 (2015-19)'!H$1,'2019 Combined Factors'!$A$1:$AC$1,0))</f>
        <v>1.0176913258771101</v>
      </c>
      <c r="I14" s="17">
        <f>INDEX('2019 Combined Factors'!$A$1:$AC$38,MATCH('2019 (2015-19)'!$A14,'2019 Combined Factors'!$A$1:$A$38,0),MATCH('2019 (2015-19)'!I$1,'2019 Combined Factors'!$A$1:$AC$1,0))</f>
        <v>1.0302718565017099</v>
      </c>
      <c r="J14" s="18">
        <f>INDEX('2019 Combined Factors'!$A$1:$AC$38,MATCH('2019 (2015-19)'!$A14,'2019 Combined Factors'!$A$1:$A$38,0),MATCH('2019 (2015-19)'!J$1,'2019 Combined Factors'!$A$1:$AC$1,0))</f>
        <v>1.03659612716099</v>
      </c>
      <c r="K14" s="19">
        <f>INDEX('2019 Combined Factors'!$A$1:$AC$38,MATCH('2019 (2015-19)'!$A14,'2019 Combined Factors'!$A$1:$A$38,0),MATCH('2019 (2015-19)'!K$1,'2019 Combined Factors'!$A$1:$AC$1,0))</f>
        <v>1.00287576402964</v>
      </c>
      <c r="L14" s="17">
        <f>INDEX('2019 Combined Factors'!$A$1:$AC$38,MATCH('2019 (2015-19)'!$A14,'2019 Combined Factors'!$A$1:$A$38,0),MATCH('2019 (2015-19)'!L$1,'2019 Combined Factors'!$A$1:$AC$1,0))</f>
        <v>0.969969480505537</v>
      </c>
      <c r="M14" s="18">
        <f>INDEX('2019 Combined Factors'!$A$1:$AC$38,MATCH('2019 (2015-19)'!$A14,'2019 Combined Factors'!$A$1:$A$38,0),MATCH('2019 (2015-19)'!M$1,'2019 Combined Factors'!$A$1:$AC$1,0))</f>
        <v>0.94088725685582097</v>
      </c>
      <c r="N14" s="18">
        <f>INDEX('2019 Combined Factors'!$A$1:$AC$38,MATCH('2019 (2015-19)'!$A14,'2019 Combined Factors'!$A$1:$A$38,0),MATCH('2019 (2015-19)'!N$1,'2019 Combined Factors'!$A$1:$AC$1,0))</f>
        <v>0.96839785914982701</v>
      </c>
      <c r="O14" s="17">
        <f>INDEX('2019 Combined Factors'!$A$1:$AC$38,MATCH('2019 (2015-19)'!$A14,'2019 Combined Factors'!$A$1:$A$38,0),MATCH('2019 (2015-19)'!O$1,'2019 Combined Factors'!$A$1:$AC$1,0))</f>
        <v>0.98813451610646197</v>
      </c>
      <c r="P14" s="18">
        <f>INDEX('2019 Combined Factors'!$A$1:$AC$38,MATCH('2019 (2015-19)'!$A14,'2019 Combined Factors'!$A$1:$A$38,0),MATCH('2019 (2015-19)'!P$1,'2019 Combined Factors'!$A$1:$AC$1,0))</f>
        <v>1.01950411578971</v>
      </c>
      <c r="Q14" s="18">
        <f>INDEX('2019 Combined Factors'!$A$1:$AC$38,MATCH('2019 (2015-19)'!$A14,'2019 Combined Factors'!$A$1:$A$38,0),MATCH('2019 (2015-19)'!Q$1,'2019 Combined Factors'!$A$1:$AC$1,0))</f>
        <v>1.0305256724936001</v>
      </c>
      <c r="R14" s="17">
        <f>INDEX('2019 Combined Factors'!$A$1:$AC$38,MATCH('2019 (2015-19)'!$A14,'2019 Combined Factors'!$A$1:$A$38,0),MATCH('2019 (2015-19)'!R$1,'2019 Combined Factors'!$A$1:$AC$1,0))</f>
        <v>1.0042791171355501</v>
      </c>
      <c r="S14" s="18">
        <f>INDEX('2019 Combined Factors'!$A$1:$AC$38,MATCH('2019 (2015-19)'!$A14,'2019 Combined Factors'!$A$1:$A$38,0),MATCH('2019 (2015-19)'!S$1,'2019 Combined Factors'!$A$1:$AC$1,0))</f>
        <v>1.0232479158974499</v>
      </c>
      <c r="T14" s="18">
        <f>INDEX('2019 Combined Factors'!$A$1:$AC$38,MATCH('2019 (2015-19)'!$A14,'2019 Combined Factors'!$A$1:$A$38,0),MATCH('2019 (2015-19)'!T$1,'2019 Combined Factors'!$A$1:$AC$1,0))</f>
        <v>0.95975153217039499</v>
      </c>
      <c r="U14" s="18">
        <f>INDEX('2019 Combined Factors'!$A$1:$AC$38,MATCH('2019 (2015-19)'!$A14,'2019 Combined Factors'!$A$1:$A$38,0),MATCH('2019 (2015-19)'!U$1,'2019 Combined Factors'!$A$1:$AC$1,0))</f>
        <v>1.01272143479659</v>
      </c>
      <c r="V14" s="17">
        <f>INDEX('2019 Combined Factors'!$A$1:$AC$38,MATCH('2019 (2015-19)'!$A14,'2019 Combined Factors'!$A$1:$A$38,0),MATCH('2019 (2015-19)'!V$1,'2019 Combined Factors'!$A$1:$AC$1,0))</f>
        <v>1.05194042850506</v>
      </c>
      <c r="W14" s="52">
        <f>INDEX('2019 Combined Factors'!$A$1:$AC$38,MATCH('2019 (2015-19)'!$A14,'2019 Combined Factors'!$A$1:$A$38,0),MATCH('2019 (2015-19)'!W$1,'2019 Combined Factors'!$A$1:$AC$1,0))</f>
        <v>1.0710387951851199</v>
      </c>
      <c r="X14" s="52">
        <f>INDEX('2019 Combined Factors'!$A$1:$AC$38,MATCH('2019 (2015-19)'!$A14,'2019 Combined Factors'!$A$1:$A$38,0),MATCH('2019 (2015-19)'!X$1,'2019 Combined Factors'!$A$1:$AC$1,0))</f>
        <v>1.0626768192395599</v>
      </c>
      <c r="Y14" s="52">
        <f>INDEX('2019 Combined Factors'!$A$1:$AC$38,MATCH('2019 (2015-19)'!$A14,'2019 Combined Factors'!$A$1:$A$38,0),MATCH('2019 (2015-19)'!Y$1,'2019 Combined Factors'!$A$1:$AC$1,0))</f>
        <v>1.0797601736282401</v>
      </c>
      <c r="Z14" s="52">
        <f>INDEX('2019 Combined Factors'!$A$1:$AC$38,MATCH('2019 (2015-19)'!$A14,'2019 Combined Factors'!$A$1:$A$38,0),MATCH('2019 (2015-19)'!Z$1,'2019 Combined Factors'!$A$1:$AC$1,0))</f>
        <v>1.15493156429893</v>
      </c>
      <c r="AA14" s="52">
        <f>INDEX('2019 Combined Factors'!$A$1:$AC$38,MATCH('2019 (2015-19)'!$A14,'2019 Combined Factors'!$A$1:$A$38,0),MATCH('2019 (2015-19)'!AA$1,'2019 Combined Factors'!$A$1:$AC$1,0))</f>
        <v>1.0111856671891</v>
      </c>
      <c r="AB14" s="52">
        <f>INDEX('2019 Combined Factors'!$A$1:$AC$38,MATCH('2019 (2015-19)'!$A14,'2019 Combined Factors'!$A$1:$A$38,0),MATCH('2019 (2015-19)'!AB$1,'2019 Combined Factors'!$A$1:$AC$1,0))</f>
        <v>0.56846655195394502</v>
      </c>
      <c r="AC14" s="17">
        <f>INDEX('2019 Combined Factors'!$A$1:$AC$38,MATCH('2019 (2015-19)'!$A14,'2019 Combined Factors'!$A$1:$A$38,0),MATCH('2019 (2015-19)'!AC$1,'2019 Combined Factors'!$A$1:$AC$1,0))</f>
        <v>1.07115859601764</v>
      </c>
      <c r="AD14" s="52">
        <f>INDEX('2019 Combined Factors'!$A$1:$AC$38,MATCH('2019 (2015-19)'!$A14,'2019 Combined Factors'!$A$1:$A$38,0),MATCH('2019 (2015-19)'!AD$1,'2019 Combined Factors'!$A$1:$AC$1,0))</f>
        <v>0.78982610957152599</v>
      </c>
      <c r="AE14" s="52">
        <f>INDEX('2019 Combined Factors'!$A$1:$AC$38,MATCH('2019 (2015-19)'!$A14,'2019 Combined Factors'!$A$1:$A$38,0),MATCH('2019 (2015-19)'!AE$1,'2019 Combined Factors'!$A$1:$AC$1,0))</f>
        <v>1.0111856671891</v>
      </c>
    </row>
    <row r="15" spans="1:31" x14ac:dyDescent="0.25">
      <c r="A15" s="11" t="s">
        <v>86</v>
      </c>
      <c r="B15" s="131" t="s">
        <v>31</v>
      </c>
      <c r="C15" s="131"/>
      <c r="D15" s="131"/>
      <c r="E15" s="28"/>
      <c r="F15" s="17">
        <f>INDEX('2019 Combined Factors'!$A$1:$AC$38,MATCH('2019 (2015-19)'!$A15,'2019 Combined Factors'!$A$1:$A$38,0),MATCH('2019 (2015-19)'!F$1,'2019 Combined Factors'!$A$1:$AC$1,0))</f>
        <v>0.92208587087263005</v>
      </c>
      <c r="G15" s="18">
        <f>INDEX('2019 Combined Factors'!$A$1:$AC$38,MATCH('2019 (2015-19)'!$A15,'2019 Combined Factors'!$A$1:$A$38,0),MATCH('2019 (2015-19)'!G$1,'2019 Combined Factors'!$A$1:$AC$1,0))</f>
        <v>0.85914753773640595</v>
      </c>
      <c r="H15" s="19">
        <f>INDEX('2019 Combined Factors'!$A$1:$AC$38,MATCH('2019 (2015-19)'!$A15,'2019 Combined Factors'!$A$1:$A$38,0),MATCH('2019 (2015-19)'!H$1,'2019 Combined Factors'!$A$1:$AC$1,0))</f>
        <v>0.94507927366688305</v>
      </c>
      <c r="I15" s="17">
        <f>INDEX('2019 Combined Factors'!$A$1:$AC$38,MATCH('2019 (2015-19)'!$A15,'2019 Combined Factors'!$A$1:$A$38,0),MATCH('2019 (2015-19)'!I$1,'2019 Combined Factors'!$A$1:$AC$1,0))</f>
        <v>1.02522108138695</v>
      </c>
      <c r="J15" s="18">
        <f>INDEX('2019 Combined Factors'!$A$1:$AC$38,MATCH('2019 (2015-19)'!$A15,'2019 Combined Factors'!$A$1:$A$38,0),MATCH('2019 (2015-19)'!J$1,'2019 Combined Factors'!$A$1:$AC$1,0))</f>
        <v>1.07099896066791</v>
      </c>
      <c r="K15" s="19">
        <f>INDEX('2019 Combined Factors'!$A$1:$AC$38,MATCH('2019 (2015-19)'!$A15,'2019 Combined Factors'!$A$1:$A$38,0),MATCH('2019 (2015-19)'!K$1,'2019 Combined Factors'!$A$1:$AC$1,0))</f>
        <v>1.0446254707064</v>
      </c>
      <c r="L15" s="17">
        <f>INDEX('2019 Combined Factors'!$A$1:$AC$38,MATCH('2019 (2015-19)'!$A15,'2019 Combined Factors'!$A$1:$A$38,0),MATCH('2019 (2015-19)'!L$1,'2019 Combined Factors'!$A$1:$AC$1,0))</f>
        <v>1.03102088230302</v>
      </c>
      <c r="M15" s="18">
        <f>INDEX('2019 Combined Factors'!$A$1:$AC$38,MATCH('2019 (2015-19)'!$A15,'2019 Combined Factors'!$A$1:$A$38,0),MATCH('2019 (2015-19)'!M$1,'2019 Combined Factors'!$A$1:$AC$1,0))</f>
        <v>1.0082197674576101</v>
      </c>
      <c r="N15" s="18">
        <f>INDEX('2019 Combined Factors'!$A$1:$AC$38,MATCH('2019 (2015-19)'!$A15,'2019 Combined Factors'!$A$1:$A$38,0),MATCH('2019 (2015-19)'!N$1,'2019 Combined Factors'!$A$1:$AC$1,0))</f>
        <v>1.03298111996258</v>
      </c>
      <c r="O15" s="17">
        <f>INDEX('2019 Combined Factors'!$A$1:$AC$38,MATCH('2019 (2015-19)'!$A15,'2019 Combined Factors'!$A$1:$A$38,0),MATCH('2019 (2015-19)'!O$1,'2019 Combined Factors'!$A$1:$AC$1,0))</f>
        <v>1.0393188086804599</v>
      </c>
      <c r="P15" s="18">
        <f>INDEX('2019 Combined Factors'!$A$1:$AC$38,MATCH('2019 (2015-19)'!$A15,'2019 Combined Factors'!$A$1:$A$38,0),MATCH('2019 (2015-19)'!P$1,'2019 Combined Factors'!$A$1:$AC$1,0))</f>
        <v>1.0365859260894501</v>
      </c>
      <c r="Q15" s="18">
        <f>INDEX('2019 Combined Factors'!$A$1:$AC$38,MATCH('2019 (2015-19)'!$A15,'2019 Combined Factors'!$A$1:$A$38,0),MATCH('2019 (2015-19)'!Q$1,'2019 Combined Factors'!$A$1:$AC$1,0))</f>
        <v>0.98471530046966005</v>
      </c>
      <c r="R15" s="17">
        <f>INDEX('2019 Combined Factors'!$A$1:$AC$38,MATCH('2019 (2015-19)'!$A15,'2019 Combined Factors'!$A$1:$A$38,0),MATCH('2019 (2015-19)'!R$1,'2019 Combined Factors'!$A$1:$AC$1,0))</f>
        <v>0.90877089409197298</v>
      </c>
      <c r="S15" s="18">
        <f>INDEX('2019 Combined Factors'!$A$1:$AC$38,MATCH('2019 (2015-19)'!$A15,'2019 Combined Factors'!$A$1:$A$38,0),MATCH('2019 (2015-19)'!S$1,'2019 Combined Factors'!$A$1:$AC$1,0))</f>
        <v>1.0469485042537601</v>
      </c>
      <c r="T15" s="18">
        <f>INDEX('2019 Combined Factors'!$A$1:$AC$38,MATCH('2019 (2015-19)'!$A15,'2019 Combined Factors'!$A$1:$A$38,0),MATCH('2019 (2015-19)'!T$1,'2019 Combined Factors'!$A$1:$AC$1,0))</f>
        <v>1.02407392324107</v>
      </c>
      <c r="U15" s="18">
        <f>INDEX('2019 Combined Factors'!$A$1:$AC$38,MATCH('2019 (2015-19)'!$A15,'2019 Combined Factors'!$A$1:$A$38,0),MATCH('2019 (2015-19)'!U$1,'2019 Combined Factors'!$A$1:$AC$1,0))</f>
        <v>1.02020667841319</v>
      </c>
      <c r="V15" s="17">
        <f>INDEX('2019 Combined Factors'!$A$1:$AC$38,MATCH('2019 (2015-19)'!$A15,'2019 Combined Factors'!$A$1:$A$38,0),MATCH('2019 (2015-19)'!V$1,'2019 Combined Factors'!$A$1:$AC$1,0))</f>
        <v>1.03755940796068</v>
      </c>
      <c r="W15" s="52">
        <f>INDEX('2019 Combined Factors'!$A$1:$AC$38,MATCH('2019 (2015-19)'!$A15,'2019 Combined Factors'!$A$1:$A$38,0),MATCH('2019 (2015-19)'!W$1,'2019 Combined Factors'!$A$1:$AC$1,0))</f>
        <v>1.0476232417898901</v>
      </c>
      <c r="X15" s="52">
        <f>INDEX('2019 Combined Factors'!$A$1:$AC$38,MATCH('2019 (2015-19)'!$A15,'2019 Combined Factors'!$A$1:$A$38,0),MATCH('2019 (2015-19)'!X$1,'2019 Combined Factors'!$A$1:$AC$1,0))</f>
        <v>1.0695308829011201</v>
      </c>
      <c r="Y15" s="52">
        <f>INDEX('2019 Combined Factors'!$A$1:$AC$38,MATCH('2019 (2015-19)'!$A15,'2019 Combined Factors'!$A$1:$A$38,0),MATCH('2019 (2015-19)'!Y$1,'2019 Combined Factors'!$A$1:$AC$1,0))</f>
        <v>1.08587600508919</v>
      </c>
      <c r="Z15" s="52">
        <f>INDEX('2019 Combined Factors'!$A$1:$AC$38,MATCH('2019 (2015-19)'!$A15,'2019 Combined Factors'!$A$1:$A$38,0),MATCH('2019 (2015-19)'!Z$1,'2019 Combined Factors'!$A$1:$AC$1,0))</f>
        <v>1.1536796608923501</v>
      </c>
      <c r="AA15" s="52">
        <f>INDEX('2019 Combined Factors'!$A$1:$AC$38,MATCH('2019 (2015-19)'!$A15,'2019 Combined Factors'!$A$1:$A$38,0),MATCH('2019 (2015-19)'!AA$1,'2019 Combined Factors'!$A$1:$AC$1,0))</f>
        <v>0.96416647550556001</v>
      </c>
      <c r="AB15" s="52">
        <f>INDEX('2019 Combined Factors'!$A$1:$AC$38,MATCH('2019 (2015-19)'!$A15,'2019 Combined Factors'!$A$1:$A$38,0),MATCH('2019 (2015-19)'!AB$1,'2019 Combined Factors'!$A$1:$AC$1,0))</f>
        <v>0.64156432586117595</v>
      </c>
      <c r="AC15" s="17">
        <f>INDEX('2019 Combined Factors'!$A$1:$AC$38,MATCH('2019 (2015-19)'!$A15,'2019 Combined Factors'!$A$1:$A$38,0),MATCH('2019 (2015-19)'!AC$1,'2019 Combined Factors'!$A$1:$AC$1,0))</f>
        <v>1.0676767099267399</v>
      </c>
      <c r="AD15" s="52">
        <f>INDEX('2019 Combined Factors'!$A$1:$AC$38,MATCH('2019 (2015-19)'!$A15,'2019 Combined Factors'!$A$1:$A$38,0),MATCH('2019 (2015-19)'!AD$1,'2019 Combined Factors'!$A$1:$AC$1,0))</f>
        <v>0.80286540068336798</v>
      </c>
      <c r="AE15" s="52">
        <f>INDEX('2019 Combined Factors'!$A$1:$AC$38,MATCH('2019 (2015-19)'!$A15,'2019 Combined Factors'!$A$1:$A$38,0),MATCH('2019 (2015-19)'!AE$1,'2019 Combined Factors'!$A$1:$AC$1,0))</f>
        <v>0.96416647550556001</v>
      </c>
    </row>
    <row r="16" spans="1:31" x14ac:dyDescent="0.25">
      <c r="A16" s="11" t="s">
        <v>85</v>
      </c>
      <c r="B16" s="126" t="s">
        <v>174</v>
      </c>
      <c r="C16" s="126"/>
      <c r="D16" s="126"/>
      <c r="E16" s="49"/>
      <c r="F16" s="17">
        <f>INDEX('2019 Combined Factors'!$A$1:$AC$38,MATCH('2019 (2015-19)'!$A16,'2019 Combined Factors'!$A$1:$A$38,0),MATCH('2019 (2015-19)'!F$1,'2019 Combined Factors'!$A$1:$AC$1,0))</f>
        <v>1.05103227046825</v>
      </c>
      <c r="G16" s="18">
        <f>INDEX('2019 Combined Factors'!$A$1:$AC$38,MATCH('2019 (2015-19)'!$A16,'2019 Combined Factors'!$A$1:$A$38,0),MATCH('2019 (2015-19)'!G$1,'2019 Combined Factors'!$A$1:$AC$1,0))</f>
        <v>0.866713452125079</v>
      </c>
      <c r="H16" s="19">
        <f>INDEX('2019 Combined Factors'!$A$1:$AC$38,MATCH('2019 (2015-19)'!$A16,'2019 Combined Factors'!$A$1:$A$38,0),MATCH('2019 (2015-19)'!H$1,'2019 Combined Factors'!$A$1:$AC$1,0))</f>
        <v>0.98898300054067501</v>
      </c>
      <c r="I16" s="17">
        <f>INDEX('2019 Combined Factors'!$A$1:$AC$38,MATCH('2019 (2015-19)'!$A16,'2019 Combined Factors'!$A$1:$A$38,0),MATCH('2019 (2015-19)'!I$1,'2019 Combined Factors'!$A$1:$AC$1,0))</f>
        <v>1.0130543595508299</v>
      </c>
      <c r="J16" s="18">
        <f>INDEX('2019 Combined Factors'!$A$1:$AC$38,MATCH('2019 (2015-19)'!$A16,'2019 Combined Factors'!$A$1:$A$38,0),MATCH('2019 (2015-19)'!J$1,'2019 Combined Factors'!$A$1:$AC$1,0))</f>
        <v>1.0423884809905199</v>
      </c>
      <c r="K16" s="19">
        <f>INDEX('2019 Combined Factors'!$A$1:$AC$38,MATCH('2019 (2015-19)'!$A16,'2019 Combined Factors'!$A$1:$A$38,0),MATCH('2019 (2015-19)'!K$1,'2019 Combined Factors'!$A$1:$AC$1,0))</f>
        <v>1.0142818427677001</v>
      </c>
      <c r="L16" s="17">
        <f>INDEX('2019 Combined Factors'!$A$1:$AC$38,MATCH('2019 (2015-19)'!$A16,'2019 Combined Factors'!$A$1:$A$38,0),MATCH('2019 (2015-19)'!L$1,'2019 Combined Factors'!$A$1:$AC$1,0))</f>
        <v>0.92641163912394497</v>
      </c>
      <c r="M16" s="18">
        <f>INDEX('2019 Combined Factors'!$A$1:$AC$38,MATCH('2019 (2015-19)'!$A16,'2019 Combined Factors'!$A$1:$A$38,0),MATCH('2019 (2015-19)'!M$1,'2019 Combined Factors'!$A$1:$AC$1,0))</f>
        <v>0.90805601206064701</v>
      </c>
      <c r="N16" s="18">
        <f>INDEX('2019 Combined Factors'!$A$1:$AC$38,MATCH('2019 (2015-19)'!$A16,'2019 Combined Factors'!$A$1:$A$38,0),MATCH('2019 (2015-19)'!N$1,'2019 Combined Factors'!$A$1:$AC$1,0))</f>
        <v>0.94257027043938002</v>
      </c>
      <c r="O16" s="17">
        <f>INDEX('2019 Combined Factors'!$A$1:$AC$38,MATCH('2019 (2015-19)'!$A16,'2019 Combined Factors'!$A$1:$A$38,0),MATCH('2019 (2015-19)'!O$1,'2019 Combined Factors'!$A$1:$AC$1,0))</f>
        <v>1.00940586924422</v>
      </c>
      <c r="P16" s="18">
        <f>INDEX('2019 Combined Factors'!$A$1:$AC$38,MATCH('2019 (2015-19)'!$A16,'2019 Combined Factors'!$A$1:$A$38,0),MATCH('2019 (2015-19)'!P$1,'2019 Combined Factors'!$A$1:$AC$1,0))</f>
        <v>1.1263911966684499</v>
      </c>
      <c r="Q16" s="18">
        <f>INDEX('2019 Combined Factors'!$A$1:$AC$38,MATCH('2019 (2015-19)'!$A16,'2019 Combined Factors'!$A$1:$A$38,0),MATCH('2019 (2015-19)'!Q$1,'2019 Combined Factors'!$A$1:$AC$1,0))</f>
        <v>1.11071160602026</v>
      </c>
      <c r="R16" s="17">
        <f>INDEX('2019 Combined Factors'!$A$1:$AC$38,MATCH('2019 (2015-19)'!$A16,'2019 Combined Factors'!$A$1:$A$38,0),MATCH('2019 (2015-19)'!R$1,'2019 Combined Factors'!$A$1:$AC$1,0))</f>
        <v>0.96890957437800396</v>
      </c>
      <c r="S16" s="18">
        <f>INDEX('2019 Combined Factors'!$A$1:$AC$38,MATCH('2019 (2015-19)'!$A16,'2019 Combined Factors'!$A$1:$A$38,0),MATCH('2019 (2015-19)'!S$1,'2019 Combined Factors'!$A$1:$AC$1,0))</f>
        <v>1.0232415611030199</v>
      </c>
      <c r="T16" s="18">
        <f>INDEX('2019 Combined Factors'!$A$1:$AC$38,MATCH('2019 (2015-19)'!$A16,'2019 Combined Factors'!$A$1:$A$38,0),MATCH('2019 (2015-19)'!T$1,'2019 Combined Factors'!$A$1:$AC$1,0))</f>
        <v>0.92567930720799096</v>
      </c>
      <c r="U16" s="18">
        <f>INDEX('2019 Combined Factors'!$A$1:$AC$38,MATCH('2019 (2015-19)'!$A16,'2019 Combined Factors'!$A$1:$A$38,0),MATCH('2019 (2015-19)'!U$1,'2019 Combined Factors'!$A$1:$AC$1,0))</f>
        <v>1.08216955731098</v>
      </c>
      <c r="V16" s="17">
        <f>INDEX('2019 Combined Factors'!$A$1:$AC$38,MATCH('2019 (2015-19)'!$A16,'2019 Combined Factors'!$A$1:$A$38,0),MATCH('2019 (2015-19)'!V$1,'2019 Combined Factors'!$A$1:$AC$1,0))</f>
        <v>1.0445090626436599</v>
      </c>
      <c r="W16" s="52">
        <f>INDEX('2019 Combined Factors'!$A$1:$AC$38,MATCH('2019 (2015-19)'!$A16,'2019 Combined Factors'!$A$1:$A$38,0),MATCH('2019 (2015-19)'!W$1,'2019 Combined Factors'!$A$1:$AC$1,0))</f>
        <v>1.07074846059887</v>
      </c>
      <c r="X16" s="52">
        <f>INDEX('2019 Combined Factors'!$A$1:$AC$38,MATCH('2019 (2015-19)'!$A16,'2019 Combined Factors'!$A$1:$A$38,0),MATCH('2019 (2015-19)'!X$1,'2019 Combined Factors'!$A$1:$AC$1,0))</f>
        <v>1.09335369066763</v>
      </c>
      <c r="Y16" s="52">
        <f>INDEX('2019 Combined Factors'!$A$1:$AC$38,MATCH('2019 (2015-19)'!$A16,'2019 Combined Factors'!$A$1:$A$38,0),MATCH('2019 (2015-19)'!Y$1,'2019 Combined Factors'!$A$1:$AC$1,0))</f>
        <v>1.09963825276768</v>
      </c>
      <c r="Z16" s="52">
        <f>INDEX('2019 Combined Factors'!$A$1:$AC$38,MATCH('2019 (2015-19)'!$A16,'2019 Combined Factors'!$A$1:$A$38,0),MATCH('2019 (2015-19)'!Z$1,'2019 Combined Factors'!$A$1:$AC$1,0))</f>
        <v>1.1257346939175601</v>
      </c>
      <c r="AA16" s="52">
        <f>INDEX('2019 Combined Factors'!$A$1:$AC$38,MATCH('2019 (2015-19)'!$A16,'2019 Combined Factors'!$A$1:$A$38,0),MATCH('2019 (2015-19)'!AA$1,'2019 Combined Factors'!$A$1:$AC$1,0))</f>
        <v>0.84872995173138199</v>
      </c>
      <c r="AB16" s="52">
        <f>INDEX('2019 Combined Factors'!$A$1:$AC$38,MATCH('2019 (2015-19)'!$A16,'2019 Combined Factors'!$A$1:$A$38,0),MATCH('2019 (2015-19)'!AB$1,'2019 Combined Factors'!$A$1:$AC$1,0))</f>
        <v>0.71728588767318502</v>
      </c>
      <c r="AC16" s="17">
        <f>INDEX('2019 Combined Factors'!$A$1:$AC$38,MATCH('2019 (2015-19)'!$A16,'2019 Combined Factors'!$A$1:$A$38,0),MATCH('2019 (2015-19)'!AC$1,'2019 Combined Factors'!$A$1:$AC$1,0))</f>
        <v>1.08791346801139</v>
      </c>
      <c r="AD16" s="52">
        <f>INDEX('2019 Combined Factors'!$A$1:$AC$38,MATCH('2019 (2015-19)'!$A16,'2019 Combined Factors'!$A$1:$A$38,0),MATCH('2019 (2015-19)'!AD$1,'2019 Combined Factors'!$A$1:$AC$1,0))</f>
        <v>0.78300791970228401</v>
      </c>
      <c r="AE16" s="52">
        <f>INDEX('2019 Combined Factors'!$A$1:$AC$38,MATCH('2019 (2015-19)'!$A16,'2019 Combined Factors'!$A$1:$A$38,0),MATCH('2019 (2015-19)'!AE$1,'2019 Combined Factors'!$A$1:$AC$1,0))</f>
        <v>0.84872995173138199</v>
      </c>
    </row>
    <row r="17" spans="1:31" x14ac:dyDescent="0.25">
      <c r="B17" s="1" t="s">
        <v>33</v>
      </c>
      <c r="C17" s="2" t="s">
        <v>2</v>
      </c>
      <c r="D17" s="2"/>
      <c r="E17" s="3"/>
      <c r="F17" s="3" t="s">
        <v>5</v>
      </c>
      <c r="G17" s="2" t="s">
        <v>6</v>
      </c>
      <c r="H17" s="4" t="s">
        <v>7</v>
      </c>
      <c r="I17" s="3" t="s">
        <v>8</v>
      </c>
      <c r="J17" s="2" t="s">
        <v>9</v>
      </c>
      <c r="K17" s="4" t="s">
        <v>10</v>
      </c>
      <c r="L17" s="3" t="s">
        <v>11</v>
      </c>
      <c r="M17" s="2" t="s">
        <v>12</v>
      </c>
      <c r="N17" s="2" t="s">
        <v>13</v>
      </c>
      <c r="O17" s="3" t="s">
        <v>14</v>
      </c>
      <c r="P17" s="2" t="s">
        <v>15</v>
      </c>
      <c r="Q17" s="2" t="s">
        <v>16</v>
      </c>
      <c r="R17" s="3" t="s">
        <v>17</v>
      </c>
      <c r="S17" s="2" t="s">
        <v>18</v>
      </c>
      <c r="T17" s="2" t="s">
        <v>19</v>
      </c>
      <c r="U17" s="2" t="s">
        <v>20</v>
      </c>
      <c r="V17" s="5" t="s">
        <v>131</v>
      </c>
      <c r="W17" s="6" t="s">
        <v>132</v>
      </c>
      <c r="X17" s="6" t="s">
        <v>133</v>
      </c>
      <c r="Y17" s="6" t="s">
        <v>134</v>
      </c>
      <c r="Z17" s="6" t="s">
        <v>135</v>
      </c>
      <c r="AA17" s="6" t="s">
        <v>136</v>
      </c>
      <c r="AB17" s="6" t="s">
        <v>137</v>
      </c>
      <c r="AC17" s="5" t="s">
        <v>141</v>
      </c>
      <c r="AD17" s="6" t="s">
        <v>142</v>
      </c>
      <c r="AE17" s="6" t="s">
        <v>143</v>
      </c>
    </row>
    <row r="18" spans="1:31" x14ac:dyDescent="0.25">
      <c r="A18" s="11" t="s">
        <v>111</v>
      </c>
      <c r="B18" s="135" t="s">
        <v>32</v>
      </c>
      <c r="C18" s="20" t="s">
        <v>122</v>
      </c>
      <c r="D18" s="26"/>
      <c r="E18" s="16"/>
      <c r="F18" s="17">
        <f>INDEX('2019 Combined Factors'!$A$1:$AC$38,MATCH('2019 (2015-19)'!$A18,'2019 Combined Factors'!$A$1:$A$38,0),MATCH('2019 (2015-19)'!F$1,'2019 Combined Factors'!$A$1:$AC$1,0))</f>
        <v>0.86051039959701403</v>
      </c>
      <c r="G18" s="18">
        <f>INDEX('2019 Combined Factors'!$A$1:$AC$38,MATCH('2019 (2015-19)'!$A18,'2019 Combined Factors'!$A$1:$A$38,0),MATCH('2019 (2015-19)'!G$1,'2019 Combined Factors'!$A$1:$AC$1,0))</f>
        <v>0.77065641882417102</v>
      </c>
      <c r="H18" s="19">
        <f>INDEX('2019 Combined Factors'!$A$1:$AC$38,MATCH('2019 (2015-19)'!$A18,'2019 Combined Factors'!$A$1:$A$38,0),MATCH('2019 (2015-19)'!H$1,'2019 Combined Factors'!$A$1:$AC$1,0))</f>
        <v>0.775595770982762</v>
      </c>
      <c r="I18" s="17">
        <f>INDEX('2019 Combined Factors'!$A$1:$AC$38,MATCH('2019 (2015-19)'!$A18,'2019 Combined Factors'!$A$1:$A$38,0),MATCH('2019 (2015-19)'!I$1,'2019 Combined Factors'!$A$1:$AC$1,0))</f>
        <v>0.93058870850839603</v>
      </c>
      <c r="J18" s="18">
        <f>INDEX('2019 Combined Factors'!$A$1:$AC$38,MATCH('2019 (2015-19)'!$A18,'2019 Combined Factors'!$A$1:$A$38,0),MATCH('2019 (2015-19)'!J$1,'2019 Combined Factors'!$A$1:$AC$1,0))</f>
        <v>0.96903669619255295</v>
      </c>
      <c r="K18" s="19">
        <f>INDEX('2019 Combined Factors'!$A$1:$AC$38,MATCH('2019 (2015-19)'!$A18,'2019 Combined Factors'!$A$1:$A$38,0),MATCH('2019 (2015-19)'!K$1,'2019 Combined Factors'!$A$1:$AC$1,0))</f>
        <v>1.03030993654291</v>
      </c>
      <c r="L18" s="17">
        <f>INDEX('2019 Combined Factors'!$A$1:$AC$38,MATCH('2019 (2015-19)'!$A18,'2019 Combined Factors'!$A$1:$A$38,0),MATCH('2019 (2015-19)'!L$1,'2019 Combined Factors'!$A$1:$AC$1,0))</f>
        <v>1.1698195143199099</v>
      </c>
      <c r="M18" s="18">
        <f>INDEX('2019 Combined Factors'!$A$1:$AC$38,MATCH('2019 (2015-19)'!$A18,'2019 Combined Factors'!$A$1:$A$38,0),MATCH('2019 (2015-19)'!M$1,'2019 Combined Factors'!$A$1:$AC$1,0))</f>
        <v>1.31396394370101</v>
      </c>
      <c r="N18" s="18">
        <f>INDEX('2019 Combined Factors'!$A$1:$AC$38,MATCH('2019 (2015-19)'!$A18,'2019 Combined Factors'!$A$1:$A$38,0),MATCH('2019 (2015-19)'!N$1,'2019 Combined Factors'!$A$1:$AC$1,0))</f>
        <v>1.22710135096582</v>
      </c>
      <c r="O18" s="17">
        <f>INDEX('2019 Combined Factors'!$A$1:$AC$38,MATCH('2019 (2015-19)'!$A18,'2019 Combined Factors'!$A$1:$A$38,0),MATCH('2019 (2015-19)'!O$1,'2019 Combined Factors'!$A$1:$AC$1,0))</f>
        <v>1.04541139444125</v>
      </c>
      <c r="P18" s="18">
        <f>INDEX('2019 Combined Factors'!$A$1:$AC$38,MATCH('2019 (2015-19)'!$A18,'2019 Combined Factors'!$A$1:$A$38,0),MATCH('2019 (2015-19)'!P$1,'2019 Combined Factors'!$A$1:$AC$1,0))</f>
        <v>0.99547129946465496</v>
      </c>
      <c r="Q18" s="18">
        <f>INDEX('2019 Combined Factors'!$A$1:$AC$38,MATCH('2019 (2015-19)'!$A18,'2019 Combined Factors'!$A$1:$A$38,0),MATCH('2019 (2015-19)'!Q$1,'2019 Combined Factors'!$A$1:$AC$1,0))</f>
        <v>0.91153456645953701</v>
      </c>
      <c r="R18" s="17">
        <f>INDEX('2019 Combined Factors'!$A$1:$AC$38,MATCH('2019 (2015-19)'!$A18,'2019 Combined Factors'!$A$1:$A$38,0),MATCH('2019 (2015-19)'!R$1,'2019 Combined Factors'!$A$1:$AC$1,0))</f>
        <v>0.80225419646798202</v>
      </c>
      <c r="S18" s="18">
        <f>INDEX('2019 Combined Factors'!$A$1:$AC$38,MATCH('2019 (2015-19)'!$A18,'2019 Combined Factors'!$A$1:$A$38,0),MATCH('2019 (2015-19)'!S$1,'2019 Combined Factors'!$A$1:$AC$1,0))</f>
        <v>0.97664511374795304</v>
      </c>
      <c r="T18" s="18">
        <f>INDEX('2019 Combined Factors'!$A$1:$AC$38,MATCH('2019 (2015-19)'!$A18,'2019 Combined Factors'!$A$1:$A$38,0),MATCH('2019 (2015-19)'!T$1,'2019 Combined Factors'!$A$1:$AC$1,0))</f>
        <v>1.2369616029955799</v>
      </c>
      <c r="U18" s="18">
        <f>INDEX('2019 Combined Factors'!$A$1:$AC$38,MATCH('2019 (2015-19)'!$A18,'2019 Combined Factors'!$A$1:$A$38,0),MATCH('2019 (2015-19)'!U$1,'2019 Combined Factors'!$A$1:$AC$1,0))</f>
        <v>0.98413908678848105</v>
      </c>
      <c r="V18" s="17">
        <f>INDEX('2019 Combined Factors'!$A$1:$AC$38,MATCH('2019 (2015-19)'!$A18,'2019 Combined Factors'!$A$1:$A$38,0),MATCH('2019 (2015-19)'!V$1,'2019 Combined Factors'!$A$1:$AC$1,0))</f>
        <v>0.86919292240836998</v>
      </c>
      <c r="W18" s="52">
        <f>INDEX('2019 Combined Factors'!$A$1:$AC$38,MATCH('2019 (2015-19)'!$A18,'2019 Combined Factors'!$A$1:$A$38,0),MATCH('2019 (2015-19)'!W$1,'2019 Combined Factors'!$A$1:$AC$1,0))</f>
        <v>0.85452100010843202</v>
      </c>
      <c r="X18" s="52">
        <f>INDEX('2019 Combined Factors'!$A$1:$AC$38,MATCH('2019 (2015-19)'!$A18,'2019 Combined Factors'!$A$1:$A$38,0),MATCH('2019 (2015-19)'!X$1,'2019 Combined Factors'!$A$1:$AC$1,0))</f>
        <v>0.88910054577051401</v>
      </c>
      <c r="Y18" s="52">
        <f>INDEX('2019 Combined Factors'!$A$1:$AC$38,MATCH('2019 (2015-19)'!$A18,'2019 Combined Factors'!$A$1:$A$38,0),MATCH('2019 (2015-19)'!Y$1,'2019 Combined Factors'!$A$1:$AC$1,0))</f>
        <v>0.97400077429024601</v>
      </c>
      <c r="Z18" s="52">
        <f>INDEX('2019 Combined Factors'!$A$1:$AC$38,MATCH('2019 (2015-19)'!$A18,'2019 Combined Factors'!$A$1:$A$38,0),MATCH('2019 (2015-19)'!Z$1,'2019 Combined Factors'!$A$1:$AC$1,0))</f>
        <v>1.2340018762598399</v>
      </c>
      <c r="AA18" s="52">
        <f>INDEX('2019 Combined Factors'!$A$1:$AC$38,MATCH('2019 (2015-19)'!$A18,'2019 Combined Factors'!$A$1:$A$38,0),MATCH('2019 (2015-19)'!AA$1,'2019 Combined Factors'!$A$1:$AC$1,0))</f>
        <v>1.10970877122802</v>
      </c>
      <c r="AB18" s="52">
        <f>INDEX('2019 Combined Factors'!$A$1:$AC$38,MATCH('2019 (2015-19)'!$A18,'2019 Combined Factors'!$A$1:$A$38,0),MATCH('2019 (2015-19)'!AB$1,'2019 Combined Factors'!$A$1:$AC$1,0))</f>
        <v>1.0694741099345599</v>
      </c>
      <c r="AC18" s="17">
        <f>INDEX('2019 Combined Factors'!$A$1:$AC$38,MATCH('2019 (2015-19)'!$A18,'2019 Combined Factors'!$A$1:$A$38,0),MATCH('2019 (2015-19)'!AC$1,'2019 Combined Factors'!$A$1:$AC$1,0))</f>
        <v>0.90587410672306401</v>
      </c>
      <c r="AD18" s="52">
        <f>INDEX('2019 Combined Factors'!$A$1:$AC$38,MATCH('2019 (2015-19)'!$A18,'2019 Combined Factors'!$A$1:$A$38,0),MATCH('2019 (2015-19)'!AD$1,'2019 Combined Factors'!$A$1:$AC$1,0))</f>
        <v>1.0895914405812901</v>
      </c>
      <c r="AE18" s="52">
        <f>INDEX('2019 Combined Factors'!$A$1:$AC$38,MATCH('2019 (2015-19)'!$A18,'2019 Combined Factors'!$A$1:$A$38,0),MATCH('2019 (2015-19)'!AE$1,'2019 Combined Factors'!$A$1:$AC$1,0))</f>
        <v>1.10970877122802</v>
      </c>
    </row>
    <row r="19" spans="1:31" x14ac:dyDescent="0.25">
      <c r="A19" s="11" t="s">
        <v>114</v>
      </c>
      <c r="B19" s="135"/>
      <c r="C19" s="20" t="s">
        <v>22</v>
      </c>
      <c r="D19" s="26"/>
      <c r="E19" s="16"/>
      <c r="F19" s="17">
        <f>INDEX('2019 Combined Factors'!$A$1:$AC$38,MATCH('2019 (2015-19)'!$A19,'2019 Combined Factors'!$A$1:$A$38,0),MATCH('2019 (2015-19)'!F$1,'2019 Combined Factors'!$A$1:$AC$1,0))</f>
        <v>0.89078287440899895</v>
      </c>
      <c r="G19" s="18">
        <f>INDEX('2019 Combined Factors'!$A$1:$AC$38,MATCH('2019 (2015-19)'!$A19,'2019 Combined Factors'!$A$1:$A$38,0),MATCH('2019 (2015-19)'!G$1,'2019 Combined Factors'!$A$1:$AC$1,0))</f>
        <v>0.75180590754949905</v>
      </c>
      <c r="H19" s="19">
        <f>INDEX('2019 Combined Factors'!$A$1:$AC$38,MATCH('2019 (2015-19)'!$A19,'2019 Combined Factors'!$A$1:$A$38,0),MATCH('2019 (2015-19)'!H$1,'2019 Combined Factors'!$A$1:$AC$1,0))</f>
        <v>0.83532174127854897</v>
      </c>
      <c r="I19" s="17">
        <f>INDEX('2019 Combined Factors'!$A$1:$AC$38,MATCH('2019 (2015-19)'!$A19,'2019 Combined Factors'!$A$1:$A$38,0),MATCH('2019 (2015-19)'!I$1,'2019 Combined Factors'!$A$1:$AC$1,0))</f>
        <v>1.0452387087697499</v>
      </c>
      <c r="J19" s="18">
        <f>INDEX('2019 Combined Factors'!$A$1:$AC$38,MATCH('2019 (2015-19)'!$A19,'2019 Combined Factors'!$A$1:$A$38,0),MATCH('2019 (2015-19)'!J$1,'2019 Combined Factors'!$A$1:$AC$1,0))</f>
        <v>1.06770805822837</v>
      </c>
      <c r="K19" s="19">
        <f>INDEX('2019 Combined Factors'!$A$1:$AC$38,MATCH('2019 (2015-19)'!$A19,'2019 Combined Factors'!$A$1:$A$38,0),MATCH('2019 (2015-19)'!K$1,'2019 Combined Factors'!$A$1:$AC$1,0))</f>
        <v>1.02037740666829</v>
      </c>
      <c r="L19" s="17">
        <f>INDEX('2019 Combined Factors'!$A$1:$AC$38,MATCH('2019 (2015-19)'!$A19,'2019 Combined Factors'!$A$1:$A$38,0),MATCH('2019 (2015-19)'!L$1,'2019 Combined Factors'!$A$1:$AC$1,0))</f>
        <v>1.1257864334593799</v>
      </c>
      <c r="M19" s="18">
        <f>INDEX('2019 Combined Factors'!$A$1:$AC$38,MATCH('2019 (2015-19)'!$A19,'2019 Combined Factors'!$A$1:$A$38,0),MATCH('2019 (2015-19)'!M$1,'2019 Combined Factors'!$A$1:$AC$1,0))</f>
        <v>1.1690565725476401</v>
      </c>
      <c r="N19" s="18">
        <f>INDEX('2019 Combined Factors'!$A$1:$AC$38,MATCH('2019 (2015-19)'!$A19,'2019 Combined Factors'!$A$1:$A$38,0),MATCH('2019 (2015-19)'!N$1,'2019 Combined Factors'!$A$1:$AC$1,0))</f>
        <v>1.0752633551520701</v>
      </c>
      <c r="O19" s="17">
        <f>INDEX('2019 Combined Factors'!$A$1:$AC$38,MATCH('2019 (2015-19)'!$A19,'2019 Combined Factors'!$A$1:$A$38,0),MATCH('2019 (2015-19)'!O$1,'2019 Combined Factors'!$A$1:$AC$1,0))</f>
        <v>0.97783405173587401</v>
      </c>
      <c r="P19" s="18">
        <f>INDEX('2019 Combined Factors'!$A$1:$AC$38,MATCH('2019 (2015-19)'!$A19,'2019 Combined Factors'!$A$1:$A$38,0),MATCH('2019 (2015-19)'!P$1,'2019 Combined Factors'!$A$1:$AC$1,0))</f>
        <v>1.0372043456578099</v>
      </c>
      <c r="Q19" s="18">
        <f>INDEX('2019 Combined Factors'!$A$1:$AC$38,MATCH('2019 (2015-19)'!$A19,'2019 Combined Factors'!$A$1:$A$38,0),MATCH('2019 (2015-19)'!Q$1,'2019 Combined Factors'!$A$1:$AC$1,0))</f>
        <v>1.0036205445437401</v>
      </c>
      <c r="R19" s="17">
        <f>INDEX('2019 Combined Factors'!$A$1:$AC$38,MATCH('2019 (2015-19)'!$A19,'2019 Combined Factors'!$A$1:$A$38,0),MATCH('2019 (2015-19)'!R$1,'2019 Combined Factors'!$A$1:$AC$1,0))</f>
        <v>0.82597017441234899</v>
      </c>
      <c r="S19" s="18">
        <f>INDEX('2019 Combined Factors'!$A$1:$AC$38,MATCH('2019 (2015-19)'!$A19,'2019 Combined Factors'!$A$1:$A$38,0),MATCH('2019 (2015-19)'!S$1,'2019 Combined Factors'!$A$1:$AC$1,0))</f>
        <v>1.04444139122214</v>
      </c>
      <c r="T19" s="18">
        <f>INDEX('2019 Combined Factors'!$A$1:$AC$38,MATCH('2019 (2015-19)'!$A19,'2019 Combined Factors'!$A$1:$A$38,0),MATCH('2019 (2015-19)'!T$1,'2019 Combined Factors'!$A$1:$AC$1,0))</f>
        <v>1.12336878705303</v>
      </c>
      <c r="U19" s="18">
        <f>INDEX('2019 Combined Factors'!$A$1:$AC$38,MATCH('2019 (2015-19)'!$A19,'2019 Combined Factors'!$A$1:$A$38,0),MATCH('2019 (2015-19)'!U$1,'2019 Combined Factors'!$A$1:$AC$1,0))</f>
        <v>1.00621964731247</v>
      </c>
      <c r="V19" s="17">
        <f>INDEX('2019 Combined Factors'!$A$1:$AC$38,MATCH('2019 (2015-19)'!$A19,'2019 Combined Factors'!$A$1:$A$38,0),MATCH('2019 (2015-19)'!V$1,'2019 Combined Factors'!$A$1:$AC$1,0))</f>
        <v>0.83401794039048205</v>
      </c>
      <c r="W19" s="52">
        <f>INDEX('2019 Combined Factors'!$A$1:$AC$38,MATCH('2019 (2015-19)'!$A19,'2019 Combined Factors'!$A$1:$A$38,0),MATCH('2019 (2015-19)'!W$1,'2019 Combined Factors'!$A$1:$AC$1,0))</f>
        <v>0.81081440995476495</v>
      </c>
      <c r="X19" s="52">
        <f>INDEX('2019 Combined Factors'!$A$1:$AC$38,MATCH('2019 (2015-19)'!$A19,'2019 Combined Factors'!$A$1:$A$38,0),MATCH('2019 (2015-19)'!X$1,'2019 Combined Factors'!$A$1:$AC$1,0))</f>
        <v>0.88504860965923804</v>
      </c>
      <c r="Y19" s="52">
        <f>INDEX('2019 Combined Factors'!$A$1:$AC$38,MATCH('2019 (2015-19)'!$A19,'2019 Combined Factors'!$A$1:$A$38,0),MATCH('2019 (2015-19)'!Y$1,'2019 Combined Factors'!$A$1:$AC$1,0))</f>
        <v>1.01904633047741</v>
      </c>
      <c r="Z19" s="52">
        <f>INDEX('2019 Combined Factors'!$A$1:$AC$38,MATCH('2019 (2015-19)'!$A19,'2019 Combined Factors'!$A$1:$A$38,0),MATCH('2019 (2015-19)'!Z$1,'2019 Combined Factors'!$A$1:$AC$1,0))</f>
        <v>1.2285515537234399</v>
      </c>
      <c r="AA19" s="52">
        <f>INDEX('2019 Combined Factors'!$A$1:$AC$38,MATCH('2019 (2015-19)'!$A19,'2019 Combined Factors'!$A$1:$A$38,0),MATCH('2019 (2015-19)'!AA$1,'2019 Combined Factors'!$A$1:$AC$1,0))</f>
        <v>1.0134779322430401</v>
      </c>
      <c r="AB19" s="52">
        <f>INDEX('2019 Combined Factors'!$A$1:$AC$38,MATCH('2019 (2015-19)'!$A19,'2019 Combined Factors'!$A$1:$A$38,0),MATCH('2019 (2015-19)'!AB$1,'2019 Combined Factors'!$A$1:$AC$1,0))</f>
        <v>1.20904322355161</v>
      </c>
      <c r="AC19" s="17">
        <f>INDEX('2019 Combined Factors'!$A$1:$AC$38,MATCH('2019 (2015-19)'!$A19,'2019 Combined Factors'!$A$1:$A$38,0),MATCH('2019 (2015-19)'!AC$1,'2019 Combined Factors'!$A$1:$AC$1,0))</f>
        <v>0.90496978336380496</v>
      </c>
      <c r="AD19" s="52">
        <f>INDEX('2019 Combined Factors'!$A$1:$AC$38,MATCH('2019 (2015-19)'!$A19,'2019 Combined Factors'!$A$1:$A$38,0),MATCH('2019 (2015-19)'!AD$1,'2019 Combined Factors'!$A$1:$AC$1,0))</f>
        <v>1.1112605778973299</v>
      </c>
      <c r="AE19" s="52">
        <f>INDEX('2019 Combined Factors'!$A$1:$AC$38,MATCH('2019 (2015-19)'!$A19,'2019 Combined Factors'!$A$1:$A$38,0),MATCH('2019 (2015-19)'!AE$1,'2019 Combined Factors'!$A$1:$AC$1,0))</f>
        <v>1.20904322355161</v>
      </c>
    </row>
    <row r="20" spans="1:31" x14ac:dyDescent="0.25">
      <c r="A20" s="11" t="s">
        <v>113</v>
      </c>
      <c r="B20" s="135"/>
      <c r="C20" s="21" t="s">
        <v>25</v>
      </c>
      <c r="D20" s="27"/>
      <c r="E20" s="22"/>
      <c r="F20" s="17">
        <f>INDEX('2019 Combined Factors'!$A$1:$AC$38,MATCH('2019 (2015-19)'!$A20,'2019 Combined Factors'!$A$1:$A$38,0),MATCH('2019 (2015-19)'!F$1,'2019 Combined Factors'!$A$1:$AC$1,0))</f>
        <v>0.93467778078654495</v>
      </c>
      <c r="G20" s="18">
        <f>INDEX('2019 Combined Factors'!$A$1:$AC$38,MATCH('2019 (2015-19)'!$A20,'2019 Combined Factors'!$A$1:$A$38,0),MATCH('2019 (2015-19)'!G$1,'2019 Combined Factors'!$A$1:$AC$1,0))</f>
        <v>0.80826335683182704</v>
      </c>
      <c r="H20" s="19">
        <f>INDEX('2019 Combined Factors'!$A$1:$AC$38,MATCH('2019 (2015-19)'!$A20,'2019 Combined Factors'!$A$1:$A$38,0),MATCH('2019 (2015-19)'!H$1,'2019 Combined Factors'!$A$1:$AC$1,0))</f>
        <v>0.871003621513741</v>
      </c>
      <c r="I20" s="17">
        <f>INDEX('2019 Combined Factors'!$A$1:$AC$38,MATCH('2019 (2015-19)'!$A20,'2019 Combined Factors'!$A$1:$A$38,0),MATCH('2019 (2015-19)'!I$1,'2019 Combined Factors'!$A$1:$AC$1,0))</f>
        <v>0.98056056063884101</v>
      </c>
      <c r="J20" s="18">
        <f>INDEX('2019 Combined Factors'!$A$1:$AC$38,MATCH('2019 (2015-19)'!$A20,'2019 Combined Factors'!$A$1:$A$38,0),MATCH('2019 (2015-19)'!J$1,'2019 Combined Factors'!$A$1:$AC$1,0))</f>
        <v>1.0065961054150301</v>
      </c>
      <c r="K20" s="19">
        <f>INDEX('2019 Combined Factors'!$A$1:$AC$38,MATCH('2019 (2015-19)'!$A20,'2019 Combined Factors'!$A$1:$A$38,0),MATCH('2019 (2015-19)'!K$1,'2019 Combined Factors'!$A$1:$AC$1,0))</f>
        <v>1.0206384459954101</v>
      </c>
      <c r="L20" s="17">
        <f>INDEX('2019 Combined Factors'!$A$1:$AC$38,MATCH('2019 (2015-19)'!$A20,'2019 Combined Factors'!$A$1:$A$38,0),MATCH('2019 (2015-19)'!L$1,'2019 Combined Factors'!$A$1:$AC$1,0))</f>
        <v>1.09808799922733</v>
      </c>
      <c r="M20" s="18">
        <f>INDEX('2019 Combined Factors'!$A$1:$AC$38,MATCH('2019 (2015-19)'!$A20,'2019 Combined Factors'!$A$1:$A$38,0),MATCH('2019 (2015-19)'!M$1,'2019 Combined Factors'!$A$1:$AC$1,0))</f>
        <v>1.1372185514509501</v>
      </c>
      <c r="N20" s="18">
        <f>INDEX('2019 Combined Factors'!$A$1:$AC$38,MATCH('2019 (2015-19)'!$A20,'2019 Combined Factors'!$A$1:$A$38,0),MATCH('2019 (2015-19)'!N$1,'2019 Combined Factors'!$A$1:$AC$1,0))</f>
        <v>1.1015458757490799</v>
      </c>
      <c r="O20" s="17">
        <f>INDEX('2019 Combined Factors'!$A$1:$AC$38,MATCH('2019 (2015-19)'!$A20,'2019 Combined Factors'!$A$1:$A$38,0),MATCH('2019 (2015-19)'!O$1,'2019 Combined Factors'!$A$1:$AC$1,0))</f>
        <v>1.02548670712668</v>
      </c>
      <c r="P20" s="18">
        <f>INDEX('2019 Combined Factors'!$A$1:$AC$38,MATCH('2019 (2015-19)'!$A20,'2019 Combined Factors'!$A$1:$A$38,0),MATCH('2019 (2015-19)'!P$1,'2019 Combined Factors'!$A$1:$AC$1,0))</f>
        <v>1.0312555668810901</v>
      </c>
      <c r="Q20" s="18">
        <f>INDEX('2019 Combined Factors'!$A$1:$AC$38,MATCH('2019 (2015-19)'!$A20,'2019 Combined Factors'!$A$1:$A$38,0),MATCH('2019 (2015-19)'!Q$1,'2019 Combined Factors'!$A$1:$AC$1,0))</f>
        <v>0.98466542838345195</v>
      </c>
      <c r="R20" s="17">
        <f>INDEX('2019 Combined Factors'!$A$1:$AC$38,MATCH('2019 (2015-19)'!$A20,'2019 Combined Factors'!$A$1:$A$38,0),MATCH('2019 (2015-19)'!R$1,'2019 Combined Factors'!$A$1:$AC$1,0))</f>
        <v>0.87131491971070496</v>
      </c>
      <c r="S20" s="18">
        <f>INDEX('2019 Combined Factors'!$A$1:$AC$38,MATCH('2019 (2015-19)'!$A20,'2019 Combined Factors'!$A$1:$A$38,0),MATCH('2019 (2015-19)'!S$1,'2019 Combined Factors'!$A$1:$AC$1,0))</f>
        <v>1.0025983706830901</v>
      </c>
      <c r="T20" s="18">
        <f>INDEX('2019 Combined Factors'!$A$1:$AC$38,MATCH('2019 (2015-19)'!$A20,'2019 Combined Factors'!$A$1:$A$38,0),MATCH('2019 (2015-19)'!T$1,'2019 Combined Factors'!$A$1:$AC$1,0))</f>
        <v>1.1122841421424501</v>
      </c>
      <c r="U20" s="18">
        <f>INDEX('2019 Combined Factors'!$A$1:$AC$38,MATCH('2019 (2015-19)'!$A20,'2019 Combined Factors'!$A$1:$A$38,0),MATCH('2019 (2015-19)'!U$1,'2019 Combined Factors'!$A$1:$AC$1,0))</f>
        <v>1.0138025674637401</v>
      </c>
      <c r="V20" s="17">
        <f>INDEX('2019 Combined Factors'!$A$1:$AC$38,MATCH('2019 (2015-19)'!$A20,'2019 Combined Factors'!$A$1:$A$38,0),MATCH('2019 (2015-19)'!V$1,'2019 Combined Factors'!$A$1:$AC$1,0))</f>
        <v>0.91952138805492001</v>
      </c>
      <c r="W20" s="52">
        <f>INDEX('2019 Combined Factors'!$A$1:$AC$38,MATCH('2019 (2015-19)'!$A20,'2019 Combined Factors'!$A$1:$A$38,0),MATCH('2019 (2015-19)'!W$1,'2019 Combined Factors'!$A$1:$AC$1,0))</f>
        <v>0.92197933462543502</v>
      </c>
      <c r="X20" s="52">
        <f>INDEX('2019 Combined Factors'!$A$1:$AC$38,MATCH('2019 (2015-19)'!$A20,'2019 Combined Factors'!$A$1:$A$38,0),MATCH('2019 (2015-19)'!X$1,'2019 Combined Factors'!$A$1:$AC$1,0))</f>
        <v>0.95951252578243396</v>
      </c>
      <c r="Y20" s="52">
        <f>INDEX('2019 Combined Factors'!$A$1:$AC$38,MATCH('2019 (2015-19)'!$A20,'2019 Combined Factors'!$A$1:$A$38,0),MATCH('2019 (2015-19)'!Y$1,'2019 Combined Factors'!$A$1:$AC$1,0))</f>
        <v>1.02894115211647</v>
      </c>
      <c r="Z20" s="52">
        <f>INDEX('2019 Combined Factors'!$A$1:$AC$38,MATCH('2019 (2015-19)'!$A20,'2019 Combined Factors'!$A$1:$A$38,0),MATCH('2019 (2015-19)'!Z$1,'2019 Combined Factors'!$A$1:$AC$1,0))</f>
        <v>1.1792921078281999</v>
      </c>
      <c r="AA20" s="52">
        <f>INDEX('2019 Combined Factors'!$A$1:$AC$38,MATCH('2019 (2015-19)'!$A20,'2019 Combined Factors'!$A$1:$A$38,0),MATCH('2019 (2015-19)'!AA$1,'2019 Combined Factors'!$A$1:$AC$1,0))</f>
        <v>1.05314995144088</v>
      </c>
      <c r="AB20" s="52">
        <f>INDEX('2019 Combined Factors'!$A$1:$AC$38,MATCH('2019 (2015-19)'!$A20,'2019 Combined Factors'!$A$1:$A$38,0),MATCH('2019 (2015-19)'!AB$1,'2019 Combined Factors'!$A$1:$AC$1,0))</f>
        <v>0.93760354015164304</v>
      </c>
      <c r="AC20" s="17">
        <f>INDEX('2019 Combined Factors'!$A$1:$AC$38,MATCH('2019 (2015-19)'!$A20,'2019 Combined Factors'!$A$1:$A$38,0),MATCH('2019 (2015-19)'!AC$1,'2019 Combined Factors'!$A$1:$AC$1,0))</f>
        <v>0.97014433750811402</v>
      </c>
      <c r="AD20" s="52">
        <f>INDEX('2019 Combined Factors'!$A$1:$AC$38,MATCH('2019 (2015-19)'!$A20,'2019 Combined Factors'!$A$1:$A$38,0),MATCH('2019 (2015-19)'!AD$1,'2019 Combined Factors'!$A$1:$AC$1,0))</f>
        <v>0.99537674579626301</v>
      </c>
      <c r="AE20" s="52">
        <f>INDEX('2019 Combined Factors'!$A$1:$AC$38,MATCH('2019 (2015-19)'!$A20,'2019 Combined Factors'!$A$1:$A$38,0),MATCH('2019 (2015-19)'!AE$1,'2019 Combined Factors'!$A$1:$AC$1,0))</f>
        <v>1.05314995144088</v>
      </c>
    </row>
    <row r="21" spans="1:31" x14ac:dyDescent="0.25">
      <c r="A21" s="11" t="s">
        <v>112</v>
      </c>
      <c r="B21" s="135"/>
      <c r="C21" s="30" t="s">
        <v>26</v>
      </c>
      <c r="D21" s="31"/>
      <c r="E21" s="16"/>
      <c r="F21" s="17">
        <f>INDEX('2019 Combined Factors'!$A$1:$AC$38,MATCH('2019 (2015-19)'!$A21,'2019 Combined Factors'!$A$1:$A$38,0),MATCH('2019 (2015-19)'!F$1,'2019 Combined Factors'!$A$1:$AC$1,0))</f>
        <v>0.98917575275410097</v>
      </c>
      <c r="G21" s="18">
        <f>INDEX('2019 Combined Factors'!$A$1:$AC$38,MATCH('2019 (2015-19)'!$A21,'2019 Combined Factors'!$A$1:$A$38,0),MATCH('2019 (2015-19)'!G$1,'2019 Combined Factors'!$A$1:$AC$1,0))</f>
        <v>0.89305460092727196</v>
      </c>
      <c r="H21" s="19">
        <f>INDEX('2019 Combined Factors'!$A$1:$AC$38,MATCH('2019 (2015-19)'!$A21,'2019 Combined Factors'!$A$1:$A$38,0),MATCH('2019 (2015-19)'!H$1,'2019 Combined Factors'!$A$1:$AC$1,0))</f>
        <v>0.93812272167845401</v>
      </c>
      <c r="I21" s="17">
        <f>INDEX('2019 Combined Factors'!$A$1:$AC$38,MATCH('2019 (2015-19)'!$A21,'2019 Combined Factors'!$A$1:$A$38,0),MATCH('2019 (2015-19)'!I$1,'2019 Combined Factors'!$A$1:$AC$1,0))</f>
        <v>0.98897879114615395</v>
      </c>
      <c r="J21" s="18">
        <f>INDEX('2019 Combined Factors'!$A$1:$AC$38,MATCH('2019 (2015-19)'!$A21,'2019 Combined Factors'!$A$1:$A$38,0),MATCH('2019 (2015-19)'!J$1,'2019 Combined Factors'!$A$1:$AC$1,0))</f>
        <v>1.01898357862258</v>
      </c>
      <c r="K21" s="19">
        <f>INDEX('2019 Combined Factors'!$A$1:$AC$38,MATCH('2019 (2015-19)'!$A21,'2019 Combined Factors'!$A$1:$A$38,0),MATCH('2019 (2015-19)'!K$1,'2019 Combined Factors'!$A$1:$AC$1,0))</f>
        <v>1.02016776868046</v>
      </c>
      <c r="L21" s="17">
        <f>INDEX('2019 Combined Factors'!$A$1:$AC$38,MATCH('2019 (2015-19)'!$A21,'2019 Combined Factors'!$A$1:$A$38,0),MATCH('2019 (2015-19)'!L$1,'2019 Combined Factors'!$A$1:$AC$1,0))</f>
        <v>1.0416492103874699</v>
      </c>
      <c r="M21" s="18">
        <f>INDEX('2019 Combined Factors'!$A$1:$AC$38,MATCH('2019 (2015-19)'!$A21,'2019 Combined Factors'!$A$1:$A$38,0),MATCH('2019 (2015-19)'!M$1,'2019 Combined Factors'!$A$1:$AC$1,0))</f>
        <v>1.03138720587858</v>
      </c>
      <c r="N21" s="18">
        <f>INDEX('2019 Combined Factors'!$A$1:$AC$38,MATCH('2019 (2015-19)'!$A21,'2019 Combined Factors'!$A$1:$A$38,0),MATCH('2019 (2015-19)'!N$1,'2019 Combined Factors'!$A$1:$AC$1,0))</f>
        <v>1.03907545610466</v>
      </c>
      <c r="O21" s="17">
        <f>INDEX('2019 Combined Factors'!$A$1:$AC$38,MATCH('2019 (2015-19)'!$A21,'2019 Combined Factors'!$A$1:$A$38,0),MATCH('2019 (2015-19)'!O$1,'2019 Combined Factors'!$A$1:$AC$1,0))</f>
        <v>1.02006540169796</v>
      </c>
      <c r="P21" s="18">
        <f>INDEX('2019 Combined Factors'!$A$1:$AC$38,MATCH('2019 (2015-19)'!$A21,'2019 Combined Factors'!$A$1:$A$38,0),MATCH('2019 (2015-19)'!P$1,'2019 Combined Factors'!$A$1:$AC$1,0))</f>
        <v>1.02423855023084</v>
      </c>
      <c r="Q21" s="18">
        <f>INDEX('2019 Combined Factors'!$A$1:$AC$38,MATCH('2019 (2015-19)'!$A21,'2019 Combined Factors'!$A$1:$A$38,0),MATCH('2019 (2015-19)'!Q$1,'2019 Combined Factors'!$A$1:$AC$1,0))</f>
        <v>0.99510096189143404</v>
      </c>
      <c r="R21" s="17">
        <f>INDEX('2019 Combined Factors'!$A$1:$AC$38,MATCH('2019 (2015-19)'!$A21,'2019 Combined Factors'!$A$1:$A$38,0),MATCH('2019 (2015-19)'!R$1,'2019 Combined Factors'!$A$1:$AC$1,0))</f>
        <v>0.94011769178660898</v>
      </c>
      <c r="S21" s="18">
        <f>INDEX('2019 Combined Factors'!$A$1:$AC$38,MATCH('2019 (2015-19)'!$A21,'2019 Combined Factors'!$A$1:$A$38,0),MATCH('2019 (2015-19)'!S$1,'2019 Combined Factors'!$A$1:$AC$1,0))</f>
        <v>1.0093767128164</v>
      </c>
      <c r="T21" s="18">
        <f>INDEX('2019 Combined Factors'!$A$1:$AC$38,MATCH('2019 (2015-19)'!$A21,'2019 Combined Factors'!$A$1:$A$38,0),MATCH('2019 (2015-19)'!T$1,'2019 Combined Factors'!$A$1:$AC$1,0))</f>
        <v>1.0373706241235701</v>
      </c>
      <c r="U21" s="18">
        <f>INDEX('2019 Combined Factors'!$A$1:$AC$38,MATCH('2019 (2015-19)'!$A21,'2019 Combined Factors'!$A$1:$A$38,0),MATCH('2019 (2015-19)'!U$1,'2019 Combined Factors'!$A$1:$AC$1,0))</f>
        <v>1.0131349712734099</v>
      </c>
      <c r="V21" s="17">
        <f>INDEX('2019 Combined Factors'!$A$1:$AC$38,MATCH('2019 (2015-19)'!$A21,'2019 Combined Factors'!$A$1:$A$38,0),MATCH('2019 (2015-19)'!V$1,'2019 Combined Factors'!$A$1:$AC$1,0))</f>
        <v>1.01786407781763</v>
      </c>
      <c r="W21" s="52">
        <f>INDEX('2019 Combined Factors'!$A$1:$AC$38,MATCH('2019 (2015-19)'!$A21,'2019 Combined Factors'!$A$1:$A$38,0),MATCH('2019 (2015-19)'!W$1,'2019 Combined Factors'!$A$1:$AC$1,0))</f>
        <v>1.0481760143618499</v>
      </c>
      <c r="X21" s="52">
        <f>INDEX('2019 Combined Factors'!$A$1:$AC$38,MATCH('2019 (2015-19)'!$A21,'2019 Combined Factors'!$A$1:$A$38,0),MATCH('2019 (2015-19)'!X$1,'2019 Combined Factors'!$A$1:$AC$1,0))</f>
        <v>1.0601107394942</v>
      </c>
      <c r="Y21" s="52">
        <f>INDEX('2019 Combined Factors'!$A$1:$AC$38,MATCH('2019 (2015-19)'!$A21,'2019 Combined Factors'!$A$1:$A$38,0),MATCH('2019 (2015-19)'!Y$1,'2019 Combined Factors'!$A$1:$AC$1,0))</f>
        <v>1.0877827240326501</v>
      </c>
      <c r="Z21" s="52">
        <f>INDEX('2019 Combined Factors'!$A$1:$AC$38,MATCH('2019 (2015-19)'!$A21,'2019 Combined Factors'!$A$1:$A$38,0),MATCH('2019 (2015-19)'!Z$1,'2019 Combined Factors'!$A$1:$AC$1,0))</f>
        <v>1.14364606352484</v>
      </c>
      <c r="AA21" s="52">
        <f>INDEX('2019 Combined Factors'!$A$1:$AC$38,MATCH('2019 (2015-19)'!$A21,'2019 Combined Factors'!$A$1:$A$38,0),MATCH('2019 (2015-19)'!AA$1,'2019 Combined Factors'!$A$1:$AC$1,0))</f>
        <v>0.96530339014694599</v>
      </c>
      <c r="AB21" s="52">
        <f>INDEX('2019 Combined Factors'!$A$1:$AC$38,MATCH('2019 (2015-19)'!$A21,'2019 Combined Factors'!$A$1:$A$38,0),MATCH('2019 (2015-19)'!AB$1,'2019 Combined Factors'!$A$1:$AC$1,0))</f>
        <v>0.67711699062185904</v>
      </c>
      <c r="AC21" s="17">
        <f>INDEX('2019 Combined Factors'!$A$1:$AC$38,MATCH('2019 (2015-19)'!$A21,'2019 Combined Factors'!$A$1:$A$38,0),MATCH('2019 (2015-19)'!AC$1,'2019 Combined Factors'!$A$1:$AC$1,0))</f>
        <v>1.06535649262957</v>
      </c>
      <c r="AD21" s="52">
        <f>INDEX('2019 Combined Factors'!$A$1:$AC$38,MATCH('2019 (2015-19)'!$A21,'2019 Combined Factors'!$A$1:$A$38,0),MATCH('2019 (2015-19)'!AD$1,'2019 Combined Factors'!$A$1:$AC$1,0))</f>
        <v>0.82121019038440202</v>
      </c>
      <c r="AE21" s="52">
        <f>INDEX('2019 Combined Factors'!$A$1:$AC$38,MATCH('2019 (2015-19)'!$A21,'2019 Combined Factors'!$A$1:$A$38,0),MATCH('2019 (2015-19)'!AE$1,'2019 Combined Factors'!$A$1:$AC$1,0))</f>
        <v>0.96530339014694599</v>
      </c>
    </row>
    <row r="22" spans="1:31" x14ac:dyDescent="0.25">
      <c r="A22" s="11" t="s">
        <v>112</v>
      </c>
      <c r="B22" s="136"/>
      <c r="C22" s="21" t="s">
        <v>27</v>
      </c>
      <c r="D22" s="32"/>
      <c r="E22" s="22"/>
      <c r="F22" s="17">
        <f>INDEX('2019 Combined Factors'!$A$1:$AC$38,MATCH('2019 (2015-19)'!$A22,'2019 Combined Factors'!$A$1:$A$38,0),MATCH('2019 (2015-19)'!F$1,'2019 Combined Factors'!$A$1:$AC$1,0))</f>
        <v>0.98917575275410097</v>
      </c>
      <c r="G22" s="18">
        <f>INDEX('2019 Combined Factors'!$A$1:$AC$38,MATCH('2019 (2015-19)'!$A22,'2019 Combined Factors'!$A$1:$A$38,0),MATCH('2019 (2015-19)'!G$1,'2019 Combined Factors'!$A$1:$AC$1,0))</f>
        <v>0.89305460092727196</v>
      </c>
      <c r="H22" s="19">
        <f>INDEX('2019 Combined Factors'!$A$1:$AC$38,MATCH('2019 (2015-19)'!$A22,'2019 Combined Factors'!$A$1:$A$38,0),MATCH('2019 (2015-19)'!H$1,'2019 Combined Factors'!$A$1:$AC$1,0))</f>
        <v>0.93812272167845401</v>
      </c>
      <c r="I22" s="17">
        <f>INDEX('2019 Combined Factors'!$A$1:$AC$38,MATCH('2019 (2015-19)'!$A22,'2019 Combined Factors'!$A$1:$A$38,0),MATCH('2019 (2015-19)'!I$1,'2019 Combined Factors'!$A$1:$AC$1,0))</f>
        <v>0.98897879114615395</v>
      </c>
      <c r="J22" s="18">
        <f>INDEX('2019 Combined Factors'!$A$1:$AC$38,MATCH('2019 (2015-19)'!$A22,'2019 Combined Factors'!$A$1:$A$38,0),MATCH('2019 (2015-19)'!J$1,'2019 Combined Factors'!$A$1:$AC$1,0))</f>
        <v>1.01898357862258</v>
      </c>
      <c r="K22" s="19">
        <f>INDEX('2019 Combined Factors'!$A$1:$AC$38,MATCH('2019 (2015-19)'!$A22,'2019 Combined Factors'!$A$1:$A$38,0),MATCH('2019 (2015-19)'!K$1,'2019 Combined Factors'!$A$1:$AC$1,0))</f>
        <v>1.02016776868046</v>
      </c>
      <c r="L22" s="17">
        <f>INDEX('2019 Combined Factors'!$A$1:$AC$38,MATCH('2019 (2015-19)'!$A22,'2019 Combined Factors'!$A$1:$A$38,0),MATCH('2019 (2015-19)'!L$1,'2019 Combined Factors'!$A$1:$AC$1,0))</f>
        <v>1.0416492103874699</v>
      </c>
      <c r="M22" s="18">
        <f>INDEX('2019 Combined Factors'!$A$1:$AC$38,MATCH('2019 (2015-19)'!$A22,'2019 Combined Factors'!$A$1:$A$38,0),MATCH('2019 (2015-19)'!M$1,'2019 Combined Factors'!$A$1:$AC$1,0))</f>
        <v>1.03138720587858</v>
      </c>
      <c r="N22" s="18">
        <f>INDEX('2019 Combined Factors'!$A$1:$AC$38,MATCH('2019 (2015-19)'!$A22,'2019 Combined Factors'!$A$1:$A$38,0),MATCH('2019 (2015-19)'!N$1,'2019 Combined Factors'!$A$1:$AC$1,0))</f>
        <v>1.03907545610466</v>
      </c>
      <c r="O22" s="17">
        <f>INDEX('2019 Combined Factors'!$A$1:$AC$38,MATCH('2019 (2015-19)'!$A22,'2019 Combined Factors'!$A$1:$A$38,0),MATCH('2019 (2015-19)'!O$1,'2019 Combined Factors'!$A$1:$AC$1,0))</f>
        <v>1.02006540169796</v>
      </c>
      <c r="P22" s="18">
        <f>INDEX('2019 Combined Factors'!$A$1:$AC$38,MATCH('2019 (2015-19)'!$A22,'2019 Combined Factors'!$A$1:$A$38,0),MATCH('2019 (2015-19)'!P$1,'2019 Combined Factors'!$A$1:$AC$1,0))</f>
        <v>1.02423855023084</v>
      </c>
      <c r="Q22" s="18">
        <f>INDEX('2019 Combined Factors'!$A$1:$AC$38,MATCH('2019 (2015-19)'!$A22,'2019 Combined Factors'!$A$1:$A$38,0),MATCH('2019 (2015-19)'!Q$1,'2019 Combined Factors'!$A$1:$AC$1,0))</f>
        <v>0.99510096189143404</v>
      </c>
      <c r="R22" s="17">
        <f>INDEX('2019 Combined Factors'!$A$1:$AC$38,MATCH('2019 (2015-19)'!$A22,'2019 Combined Factors'!$A$1:$A$38,0),MATCH('2019 (2015-19)'!R$1,'2019 Combined Factors'!$A$1:$AC$1,0))</f>
        <v>0.94011769178660898</v>
      </c>
      <c r="S22" s="18">
        <f>INDEX('2019 Combined Factors'!$A$1:$AC$38,MATCH('2019 (2015-19)'!$A22,'2019 Combined Factors'!$A$1:$A$38,0),MATCH('2019 (2015-19)'!S$1,'2019 Combined Factors'!$A$1:$AC$1,0))</f>
        <v>1.0093767128164</v>
      </c>
      <c r="T22" s="18">
        <f>INDEX('2019 Combined Factors'!$A$1:$AC$38,MATCH('2019 (2015-19)'!$A22,'2019 Combined Factors'!$A$1:$A$38,0),MATCH('2019 (2015-19)'!T$1,'2019 Combined Factors'!$A$1:$AC$1,0))</f>
        <v>1.0373706241235701</v>
      </c>
      <c r="U22" s="18">
        <f>INDEX('2019 Combined Factors'!$A$1:$AC$38,MATCH('2019 (2015-19)'!$A22,'2019 Combined Factors'!$A$1:$A$38,0),MATCH('2019 (2015-19)'!U$1,'2019 Combined Factors'!$A$1:$AC$1,0))</f>
        <v>1.0131349712734099</v>
      </c>
      <c r="V22" s="17">
        <f>INDEX('2019 Combined Factors'!$A$1:$AC$38,MATCH('2019 (2015-19)'!$A22,'2019 Combined Factors'!$A$1:$A$38,0),MATCH('2019 (2015-19)'!V$1,'2019 Combined Factors'!$A$1:$AC$1,0))</f>
        <v>1.01786407781763</v>
      </c>
      <c r="W22" s="52">
        <f>INDEX('2019 Combined Factors'!$A$1:$AC$38,MATCH('2019 (2015-19)'!$A22,'2019 Combined Factors'!$A$1:$A$38,0),MATCH('2019 (2015-19)'!W$1,'2019 Combined Factors'!$A$1:$AC$1,0))</f>
        <v>1.0481760143618499</v>
      </c>
      <c r="X22" s="52">
        <f>INDEX('2019 Combined Factors'!$A$1:$AC$38,MATCH('2019 (2015-19)'!$A22,'2019 Combined Factors'!$A$1:$A$38,0),MATCH('2019 (2015-19)'!X$1,'2019 Combined Factors'!$A$1:$AC$1,0))</f>
        <v>1.0601107394942</v>
      </c>
      <c r="Y22" s="52">
        <f>INDEX('2019 Combined Factors'!$A$1:$AC$38,MATCH('2019 (2015-19)'!$A22,'2019 Combined Factors'!$A$1:$A$38,0),MATCH('2019 (2015-19)'!Y$1,'2019 Combined Factors'!$A$1:$AC$1,0))</f>
        <v>1.0877827240326501</v>
      </c>
      <c r="Z22" s="52">
        <f>INDEX('2019 Combined Factors'!$A$1:$AC$38,MATCH('2019 (2015-19)'!$A22,'2019 Combined Factors'!$A$1:$A$38,0),MATCH('2019 (2015-19)'!Z$1,'2019 Combined Factors'!$A$1:$AC$1,0))</f>
        <v>1.14364606352484</v>
      </c>
      <c r="AA22" s="52">
        <f>INDEX('2019 Combined Factors'!$A$1:$AC$38,MATCH('2019 (2015-19)'!$A22,'2019 Combined Factors'!$A$1:$A$38,0),MATCH('2019 (2015-19)'!AA$1,'2019 Combined Factors'!$A$1:$AC$1,0))</f>
        <v>0.96530339014694599</v>
      </c>
      <c r="AB22" s="52">
        <f>INDEX('2019 Combined Factors'!$A$1:$AC$38,MATCH('2019 (2015-19)'!$A22,'2019 Combined Factors'!$A$1:$A$38,0),MATCH('2019 (2015-19)'!AB$1,'2019 Combined Factors'!$A$1:$AC$1,0))</f>
        <v>0.67711699062185904</v>
      </c>
      <c r="AC22" s="17">
        <f>INDEX('2019 Combined Factors'!$A$1:$AC$38,MATCH('2019 (2015-19)'!$A22,'2019 Combined Factors'!$A$1:$A$38,0),MATCH('2019 (2015-19)'!AC$1,'2019 Combined Factors'!$A$1:$AC$1,0))</f>
        <v>1.06535649262957</v>
      </c>
      <c r="AD22" s="52">
        <f>INDEX('2019 Combined Factors'!$A$1:$AC$38,MATCH('2019 (2015-19)'!$A22,'2019 Combined Factors'!$A$1:$A$38,0),MATCH('2019 (2015-19)'!AD$1,'2019 Combined Factors'!$A$1:$AC$1,0))</f>
        <v>0.82121019038440202</v>
      </c>
      <c r="AE22" s="52">
        <f>INDEX('2019 Combined Factors'!$A$1:$AC$38,MATCH('2019 (2015-19)'!$A22,'2019 Combined Factors'!$A$1:$A$38,0),MATCH('2019 (2015-19)'!AE$1,'2019 Combined Factors'!$A$1:$AC$1,0))</f>
        <v>0.96530339014694599</v>
      </c>
    </row>
    <row r="23" spans="1:31" x14ac:dyDescent="0.25">
      <c r="A23" s="11" t="s">
        <v>108</v>
      </c>
      <c r="B23" s="131" t="s">
        <v>35</v>
      </c>
      <c r="C23" s="30" t="s">
        <v>123</v>
      </c>
      <c r="D23" s="33"/>
      <c r="E23" s="16"/>
      <c r="F23" s="17">
        <f>INDEX('2019 Combined Factors'!$A$1:$AC$38,MATCH('2019 (2015-19)'!$A23,'2019 Combined Factors'!$A$1:$A$38,0),MATCH('2019 (2015-19)'!F$1,'2019 Combined Factors'!$A$1:$AC$1,0))</f>
        <v>0.81588577867406897</v>
      </c>
      <c r="G23" s="18">
        <f>INDEX('2019 Combined Factors'!$A$1:$AC$38,MATCH('2019 (2015-19)'!$A23,'2019 Combined Factors'!$A$1:$A$38,0),MATCH('2019 (2015-19)'!G$1,'2019 Combined Factors'!$A$1:$AC$1,0))</f>
        <v>0.77227410399442098</v>
      </c>
      <c r="H23" s="19">
        <f>INDEX('2019 Combined Factors'!$A$1:$AC$38,MATCH('2019 (2015-19)'!$A23,'2019 Combined Factors'!$A$1:$A$38,0),MATCH('2019 (2015-19)'!H$1,'2019 Combined Factors'!$A$1:$AC$1,0))</f>
        <v>0.85873345349252395</v>
      </c>
      <c r="I23" s="17">
        <f>INDEX('2019 Combined Factors'!$A$1:$AC$38,MATCH('2019 (2015-19)'!$A23,'2019 Combined Factors'!$A$1:$A$38,0),MATCH('2019 (2015-19)'!I$1,'2019 Combined Factors'!$A$1:$AC$1,0))</f>
        <v>0.91739468238406996</v>
      </c>
      <c r="J23" s="18">
        <f>INDEX('2019 Combined Factors'!$A$1:$AC$38,MATCH('2019 (2015-19)'!$A23,'2019 Combined Factors'!$A$1:$A$38,0),MATCH('2019 (2015-19)'!J$1,'2019 Combined Factors'!$A$1:$AC$1,0))</f>
        <v>0.95834191950024705</v>
      </c>
      <c r="K23" s="19">
        <f>INDEX('2019 Combined Factors'!$A$1:$AC$38,MATCH('2019 (2015-19)'!$A23,'2019 Combined Factors'!$A$1:$A$38,0),MATCH('2019 (2015-19)'!K$1,'2019 Combined Factors'!$A$1:$AC$1,0))</f>
        <v>1.0375089429139901</v>
      </c>
      <c r="L23" s="17">
        <f>INDEX('2019 Combined Factors'!$A$1:$AC$38,MATCH('2019 (2015-19)'!$A23,'2019 Combined Factors'!$A$1:$A$38,0),MATCH('2019 (2015-19)'!L$1,'2019 Combined Factors'!$A$1:$AC$1,0))</f>
        <v>1.1635209190182001</v>
      </c>
      <c r="M23" s="18">
        <f>INDEX('2019 Combined Factors'!$A$1:$AC$38,MATCH('2019 (2015-19)'!$A23,'2019 Combined Factors'!$A$1:$A$38,0),MATCH('2019 (2015-19)'!M$1,'2019 Combined Factors'!$A$1:$AC$1,0))</f>
        <v>1.2107689079307999</v>
      </c>
      <c r="N23" s="18">
        <f>INDEX('2019 Combined Factors'!$A$1:$AC$38,MATCH('2019 (2015-19)'!$A23,'2019 Combined Factors'!$A$1:$A$38,0),MATCH('2019 (2015-19)'!N$1,'2019 Combined Factors'!$A$1:$AC$1,0))</f>
        <v>1.18094288881909</v>
      </c>
      <c r="O23" s="17">
        <f>INDEX('2019 Combined Factors'!$A$1:$AC$38,MATCH('2019 (2015-19)'!$A23,'2019 Combined Factors'!$A$1:$A$38,0),MATCH('2019 (2015-19)'!O$1,'2019 Combined Factors'!$A$1:$AC$1,0))</f>
        <v>1.1061767532165301</v>
      </c>
      <c r="P23" s="18">
        <f>INDEX('2019 Combined Factors'!$A$1:$AC$38,MATCH('2019 (2015-19)'!$A23,'2019 Combined Factors'!$A$1:$A$38,0),MATCH('2019 (2015-19)'!P$1,'2019 Combined Factors'!$A$1:$AC$1,0))</f>
        <v>1.03737182454091</v>
      </c>
      <c r="Q23" s="18">
        <f>INDEX('2019 Combined Factors'!$A$1:$AC$38,MATCH('2019 (2015-19)'!$A23,'2019 Combined Factors'!$A$1:$A$38,0),MATCH('2019 (2015-19)'!Q$1,'2019 Combined Factors'!$A$1:$AC$1,0))</f>
        <v>0.94107982551511704</v>
      </c>
      <c r="R23" s="17">
        <f>INDEX('2019 Combined Factors'!$A$1:$AC$38,MATCH('2019 (2015-19)'!$A23,'2019 Combined Factors'!$A$1:$A$38,0),MATCH('2019 (2015-19)'!R$1,'2019 Combined Factors'!$A$1:$AC$1,0))</f>
        <v>0.815631112053671</v>
      </c>
      <c r="S23" s="18">
        <f>INDEX('2019 Combined Factors'!$A$1:$AC$38,MATCH('2019 (2015-19)'!$A23,'2019 Combined Factors'!$A$1:$A$38,0),MATCH('2019 (2015-19)'!S$1,'2019 Combined Factors'!$A$1:$AC$1,0))</f>
        <v>0.971081848266106</v>
      </c>
      <c r="T23" s="18">
        <f>INDEX('2019 Combined Factors'!$A$1:$AC$38,MATCH('2019 (2015-19)'!$A23,'2019 Combined Factors'!$A$1:$A$38,0),MATCH('2019 (2015-19)'!T$1,'2019 Combined Factors'!$A$1:$AC$1,0))</f>
        <v>1.1850775719227</v>
      </c>
      <c r="U23" s="18">
        <f>INDEX('2019 Combined Factors'!$A$1:$AC$38,MATCH('2019 (2015-19)'!$A23,'2019 Combined Factors'!$A$1:$A$38,0),MATCH('2019 (2015-19)'!U$1,'2019 Combined Factors'!$A$1:$AC$1,0))</f>
        <v>1.02820946775752</v>
      </c>
      <c r="V23" s="17">
        <f>INDEX('2019 Combined Factors'!$A$1:$AC$38,MATCH('2019 (2015-19)'!$A23,'2019 Combined Factors'!$A$1:$A$38,0),MATCH('2019 (2015-19)'!V$1,'2019 Combined Factors'!$A$1:$AC$1,0))</f>
        <v>0.82320246382783702</v>
      </c>
      <c r="W23" s="52">
        <f>INDEX('2019 Combined Factors'!$A$1:$AC$38,MATCH('2019 (2015-19)'!$A23,'2019 Combined Factors'!$A$1:$A$38,0),MATCH('2019 (2015-19)'!W$1,'2019 Combined Factors'!$A$1:$AC$1,0))</f>
        <v>0.83233377614461401</v>
      </c>
      <c r="X23" s="52">
        <f>INDEX('2019 Combined Factors'!$A$1:$AC$38,MATCH('2019 (2015-19)'!$A23,'2019 Combined Factors'!$A$1:$A$38,0),MATCH('2019 (2015-19)'!X$1,'2019 Combined Factors'!$A$1:$AC$1,0))</f>
        <v>0.87380369339110997</v>
      </c>
      <c r="Y23" s="52">
        <f>INDEX('2019 Combined Factors'!$A$1:$AC$38,MATCH('2019 (2015-19)'!$A23,'2019 Combined Factors'!$A$1:$A$38,0),MATCH('2019 (2015-19)'!Y$1,'2019 Combined Factors'!$A$1:$AC$1,0))</f>
        <v>0.938098990971168</v>
      </c>
      <c r="Z23" s="52">
        <f>INDEX('2019 Combined Factors'!$A$1:$AC$38,MATCH('2019 (2015-19)'!$A23,'2019 Combined Factors'!$A$1:$A$38,0),MATCH('2019 (2015-19)'!Z$1,'2019 Combined Factors'!$A$1:$AC$1,0))</f>
        <v>1.1218961858215299</v>
      </c>
      <c r="AA23" s="52">
        <f>INDEX('2019 Combined Factors'!$A$1:$AC$38,MATCH('2019 (2015-19)'!$A23,'2019 Combined Factors'!$A$1:$A$38,0),MATCH('2019 (2015-19)'!AA$1,'2019 Combined Factors'!$A$1:$AC$1,0))</f>
        <v>1.2339030755257401</v>
      </c>
      <c r="AB23" s="52">
        <f>INDEX('2019 Combined Factors'!$A$1:$AC$38,MATCH('2019 (2015-19)'!$A23,'2019 Combined Factors'!$A$1:$A$38,0),MATCH('2019 (2015-19)'!AB$1,'2019 Combined Factors'!$A$1:$AC$1,0))</f>
        <v>1.1767618143179901</v>
      </c>
      <c r="AC23" s="17">
        <f>INDEX('2019 Combined Factors'!$A$1:$AC$38,MATCH('2019 (2015-19)'!$A23,'2019 Combined Factors'!$A$1:$A$38,0),MATCH('2019 (2015-19)'!AC$1,'2019 Combined Factors'!$A$1:$AC$1,0))</f>
        <v>0.88141215350229696</v>
      </c>
      <c r="AD23" s="52">
        <f>INDEX('2019 Combined Factors'!$A$1:$AC$38,MATCH('2019 (2015-19)'!$A23,'2019 Combined Factors'!$A$1:$A$38,0),MATCH('2019 (2015-19)'!AD$1,'2019 Combined Factors'!$A$1:$AC$1,0))</f>
        <v>1.2053324449218601</v>
      </c>
      <c r="AE23" s="52">
        <f>INDEX('2019 Combined Factors'!$A$1:$AC$38,MATCH('2019 (2015-19)'!$A23,'2019 Combined Factors'!$A$1:$A$38,0),MATCH('2019 (2015-19)'!AE$1,'2019 Combined Factors'!$A$1:$AC$1,0))</f>
        <v>1.2339030755257401</v>
      </c>
    </row>
    <row r="24" spans="1:31" x14ac:dyDescent="0.25">
      <c r="A24" s="11" t="s">
        <v>107</v>
      </c>
      <c r="B24" s="131"/>
      <c r="C24" s="50" t="s">
        <v>126</v>
      </c>
      <c r="D24" s="26"/>
      <c r="E24" s="16"/>
      <c r="F24" s="17">
        <f>INDEX('2019 Combined Factors'!$A$1:$AC$38,MATCH('2019 (2015-19)'!$A24,'2019 Combined Factors'!$A$1:$A$38,0),MATCH('2019 (2015-19)'!F$1,'2019 Combined Factors'!$A$1:$AC$1,0))</f>
        <v>0.96046699577190398</v>
      </c>
      <c r="G24" s="18">
        <f>INDEX('2019 Combined Factors'!$A$1:$AC$38,MATCH('2019 (2015-19)'!$A24,'2019 Combined Factors'!$A$1:$A$38,0),MATCH('2019 (2015-19)'!G$1,'2019 Combined Factors'!$A$1:$AC$1,0))</f>
        <v>0.86547929168543303</v>
      </c>
      <c r="H24" s="19">
        <f>INDEX('2019 Combined Factors'!$A$1:$AC$38,MATCH('2019 (2015-19)'!$A24,'2019 Combined Factors'!$A$1:$A$38,0),MATCH('2019 (2015-19)'!H$1,'2019 Combined Factors'!$A$1:$AC$1,0))</f>
        <v>0.91778884155178997</v>
      </c>
      <c r="I24" s="17">
        <f>INDEX('2019 Combined Factors'!$A$1:$AC$38,MATCH('2019 (2015-19)'!$A24,'2019 Combined Factors'!$A$1:$A$38,0),MATCH('2019 (2015-19)'!I$1,'2019 Combined Factors'!$A$1:$AC$1,0))</f>
        <v>0.96188928812268404</v>
      </c>
      <c r="J24" s="18">
        <f>INDEX('2019 Combined Factors'!$A$1:$AC$38,MATCH('2019 (2015-19)'!$A24,'2019 Combined Factors'!$A$1:$A$38,0),MATCH('2019 (2015-19)'!J$1,'2019 Combined Factors'!$A$1:$AC$1,0))</f>
        <v>0.99054592670904096</v>
      </c>
      <c r="K24" s="19">
        <f>INDEX('2019 Combined Factors'!$A$1:$AC$38,MATCH('2019 (2015-19)'!$A24,'2019 Combined Factors'!$A$1:$A$38,0),MATCH('2019 (2015-19)'!K$1,'2019 Combined Factors'!$A$1:$AC$1,0))</f>
        <v>1.03109048205749</v>
      </c>
      <c r="L24" s="17">
        <f>INDEX('2019 Combined Factors'!$A$1:$AC$38,MATCH('2019 (2015-19)'!$A24,'2019 Combined Factors'!$A$1:$A$38,0),MATCH('2019 (2015-19)'!L$1,'2019 Combined Factors'!$A$1:$AC$1,0))</f>
        <v>1.0629428480176</v>
      </c>
      <c r="M24" s="18">
        <f>INDEX('2019 Combined Factors'!$A$1:$AC$38,MATCH('2019 (2015-19)'!$A24,'2019 Combined Factors'!$A$1:$A$38,0),MATCH('2019 (2015-19)'!M$1,'2019 Combined Factors'!$A$1:$AC$1,0))</f>
        <v>1.0568904612300101</v>
      </c>
      <c r="N24" s="18">
        <f>INDEX('2019 Combined Factors'!$A$1:$AC$38,MATCH('2019 (2015-19)'!$A24,'2019 Combined Factors'!$A$1:$A$38,0),MATCH('2019 (2015-19)'!N$1,'2019 Combined Factors'!$A$1:$AC$1,0))</f>
        <v>1.0778772174771301</v>
      </c>
      <c r="O24" s="17">
        <f>INDEX('2019 Combined Factors'!$A$1:$AC$38,MATCH('2019 (2015-19)'!$A24,'2019 Combined Factors'!$A$1:$A$38,0),MATCH('2019 (2015-19)'!O$1,'2019 Combined Factors'!$A$1:$AC$1,0))</f>
        <v>1.05122198336618</v>
      </c>
      <c r="P24" s="18">
        <f>INDEX('2019 Combined Factors'!$A$1:$AC$38,MATCH('2019 (2015-19)'!$A24,'2019 Combined Factors'!$A$1:$A$38,0),MATCH('2019 (2015-19)'!P$1,'2019 Combined Factors'!$A$1:$AC$1,0))</f>
        <v>1.0351785250916701</v>
      </c>
      <c r="Q24" s="18">
        <f>INDEX('2019 Combined Factors'!$A$1:$AC$38,MATCH('2019 (2015-19)'!$A24,'2019 Combined Factors'!$A$1:$A$38,0),MATCH('2019 (2015-19)'!Q$1,'2019 Combined Factors'!$A$1:$AC$1,0))</f>
        <v>0.98862813891903001</v>
      </c>
      <c r="R24" s="17">
        <f>INDEX('2019 Combined Factors'!$A$1:$AC$38,MATCH('2019 (2015-19)'!$A24,'2019 Combined Factors'!$A$1:$A$38,0),MATCH('2019 (2015-19)'!R$1,'2019 Combined Factors'!$A$1:$AC$1,0))</f>
        <v>0.91457837633637595</v>
      </c>
      <c r="S24" s="18">
        <f>INDEX('2019 Combined Factors'!$A$1:$AC$38,MATCH('2019 (2015-19)'!$A24,'2019 Combined Factors'!$A$1:$A$38,0),MATCH('2019 (2015-19)'!S$1,'2019 Combined Factors'!$A$1:$AC$1,0))</f>
        <v>0.99450856562974099</v>
      </c>
      <c r="T24" s="18">
        <f>INDEX('2019 Combined Factors'!$A$1:$AC$38,MATCH('2019 (2015-19)'!$A24,'2019 Combined Factors'!$A$1:$A$38,0),MATCH('2019 (2015-19)'!T$1,'2019 Combined Factors'!$A$1:$AC$1,0))</f>
        <v>1.06590350890825</v>
      </c>
      <c r="U24" s="18">
        <f>INDEX('2019 Combined Factors'!$A$1:$AC$38,MATCH('2019 (2015-19)'!$A24,'2019 Combined Factors'!$A$1:$A$38,0),MATCH('2019 (2015-19)'!U$1,'2019 Combined Factors'!$A$1:$AC$1,0))</f>
        <v>1.0250095491256299</v>
      </c>
      <c r="V24" s="17">
        <f>INDEX('2019 Combined Factors'!$A$1:$AC$38,MATCH('2019 (2015-19)'!$A24,'2019 Combined Factors'!$A$1:$A$38,0),MATCH('2019 (2015-19)'!V$1,'2019 Combined Factors'!$A$1:$AC$1,0))</f>
        <v>1.00948781439661</v>
      </c>
      <c r="W24" s="52">
        <f>INDEX('2019 Combined Factors'!$A$1:$AC$38,MATCH('2019 (2015-19)'!$A24,'2019 Combined Factors'!$A$1:$A$38,0),MATCH('2019 (2015-19)'!W$1,'2019 Combined Factors'!$A$1:$AC$1,0))</f>
        <v>1.0340514775822001</v>
      </c>
      <c r="X24" s="52">
        <f>INDEX('2019 Combined Factors'!$A$1:$AC$38,MATCH('2019 (2015-19)'!$A24,'2019 Combined Factors'!$A$1:$A$38,0),MATCH('2019 (2015-19)'!X$1,'2019 Combined Factors'!$A$1:$AC$1,0))</f>
        <v>1.0548869223005499</v>
      </c>
      <c r="Y24" s="52">
        <f>INDEX('2019 Combined Factors'!$A$1:$AC$38,MATCH('2019 (2015-19)'!$A24,'2019 Combined Factors'!$A$1:$A$38,0),MATCH('2019 (2015-19)'!Y$1,'2019 Combined Factors'!$A$1:$AC$1,0))</f>
        <v>1.07669870836191</v>
      </c>
      <c r="Z24" s="52">
        <f>INDEX('2019 Combined Factors'!$A$1:$AC$38,MATCH('2019 (2015-19)'!$A24,'2019 Combined Factors'!$A$1:$A$38,0),MATCH('2019 (2015-19)'!Z$1,'2019 Combined Factors'!$A$1:$AC$1,0))</f>
        <v>1.1440958912485699</v>
      </c>
      <c r="AA24" s="52">
        <f>INDEX('2019 Combined Factors'!$A$1:$AC$38,MATCH('2019 (2015-19)'!$A24,'2019 Combined Factors'!$A$1:$A$38,0),MATCH('2019 (2015-19)'!AA$1,'2019 Combined Factors'!$A$1:$AC$1,0))</f>
        <v>0.96318402912478096</v>
      </c>
      <c r="AB24" s="52">
        <f>INDEX('2019 Combined Factors'!$A$1:$AC$38,MATCH('2019 (2015-19)'!$A24,'2019 Combined Factors'!$A$1:$A$38,0),MATCH('2019 (2015-19)'!AB$1,'2019 Combined Factors'!$A$1:$AC$1,0))</f>
        <v>0.71759515698534704</v>
      </c>
      <c r="AC24" s="17">
        <f>INDEX('2019 Combined Factors'!$A$1:$AC$38,MATCH('2019 (2015-19)'!$A24,'2019 Combined Factors'!$A$1:$A$38,0),MATCH('2019 (2015-19)'!AC$1,'2019 Combined Factors'!$A$1:$AC$1,0))</f>
        <v>1.0552123694148901</v>
      </c>
      <c r="AD24" s="52">
        <f>INDEX('2019 Combined Factors'!$A$1:$AC$38,MATCH('2019 (2015-19)'!$A24,'2019 Combined Factors'!$A$1:$A$38,0),MATCH('2019 (2015-19)'!AD$1,'2019 Combined Factors'!$A$1:$AC$1,0))</f>
        <v>0.840389593055064</v>
      </c>
      <c r="AE24" s="52">
        <f>INDEX('2019 Combined Factors'!$A$1:$AC$38,MATCH('2019 (2015-19)'!$A24,'2019 Combined Factors'!$A$1:$A$38,0),MATCH('2019 (2015-19)'!AE$1,'2019 Combined Factors'!$A$1:$AC$1,0))</f>
        <v>0.96318402912478096</v>
      </c>
    </row>
    <row r="25" spans="1:31" x14ac:dyDescent="0.25">
      <c r="A25" s="11" t="s">
        <v>106</v>
      </c>
      <c r="B25" s="131"/>
      <c r="C25" s="50" t="s">
        <v>127</v>
      </c>
      <c r="D25" s="26"/>
      <c r="E25" s="16"/>
      <c r="F25" s="17">
        <f>INDEX('2019 Combined Factors'!$A$1:$AC$38,MATCH('2019 (2015-19)'!$A25,'2019 Combined Factors'!$A$1:$A$38,0),MATCH('2019 (2015-19)'!F$1,'2019 Combined Factors'!$A$1:$AC$1,0))</f>
        <v>0.97504449474076704</v>
      </c>
      <c r="G25" s="18">
        <f>INDEX('2019 Combined Factors'!$A$1:$AC$38,MATCH('2019 (2015-19)'!$A25,'2019 Combined Factors'!$A$1:$A$38,0),MATCH('2019 (2015-19)'!G$1,'2019 Combined Factors'!$A$1:$AC$1,0))</f>
        <v>0.92639642205234696</v>
      </c>
      <c r="H25" s="19">
        <f>INDEX('2019 Combined Factors'!$A$1:$AC$38,MATCH('2019 (2015-19)'!$A25,'2019 Combined Factors'!$A$1:$A$38,0),MATCH('2019 (2015-19)'!H$1,'2019 Combined Factors'!$A$1:$AC$1,0))</f>
        <v>0.95763788347053003</v>
      </c>
      <c r="I25" s="17">
        <f>INDEX('2019 Combined Factors'!$A$1:$AC$38,MATCH('2019 (2015-19)'!$A25,'2019 Combined Factors'!$A$1:$A$38,0),MATCH('2019 (2015-19)'!I$1,'2019 Combined Factors'!$A$1:$AC$1,0))</f>
        <v>0.97959592821699304</v>
      </c>
      <c r="J25" s="18">
        <f>INDEX('2019 Combined Factors'!$A$1:$AC$38,MATCH('2019 (2015-19)'!$A25,'2019 Combined Factors'!$A$1:$A$38,0),MATCH('2019 (2015-19)'!J$1,'2019 Combined Factors'!$A$1:$AC$1,0))</f>
        <v>0.97974183863153896</v>
      </c>
      <c r="K25" s="19">
        <f>INDEX('2019 Combined Factors'!$A$1:$AC$38,MATCH('2019 (2015-19)'!$A25,'2019 Combined Factors'!$A$1:$A$38,0),MATCH('2019 (2015-19)'!K$1,'2019 Combined Factors'!$A$1:$AC$1,0))</f>
        <v>1.0123538996553201</v>
      </c>
      <c r="L25" s="17">
        <f>INDEX('2019 Combined Factors'!$A$1:$AC$38,MATCH('2019 (2015-19)'!$A25,'2019 Combined Factors'!$A$1:$A$38,0),MATCH('2019 (2015-19)'!L$1,'2019 Combined Factors'!$A$1:$AC$1,0))</f>
        <v>1.0414832565165999</v>
      </c>
      <c r="M25" s="18">
        <f>INDEX('2019 Combined Factors'!$A$1:$AC$38,MATCH('2019 (2015-19)'!$A25,'2019 Combined Factors'!$A$1:$A$38,0),MATCH('2019 (2015-19)'!M$1,'2019 Combined Factors'!$A$1:$AC$1,0))</f>
        <v>1.03359538421504</v>
      </c>
      <c r="N25" s="18">
        <f>INDEX('2019 Combined Factors'!$A$1:$AC$38,MATCH('2019 (2015-19)'!$A25,'2019 Combined Factors'!$A$1:$A$38,0),MATCH('2019 (2015-19)'!N$1,'2019 Combined Factors'!$A$1:$AC$1,0))</f>
        <v>1.0567277706587499</v>
      </c>
      <c r="O25" s="17">
        <f>INDEX('2019 Combined Factors'!$A$1:$AC$38,MATCH('2019 (2015-19)'!$A25,'2019 Combined Factors'!$A$1:$A$38,0),MATCH('2019 (2015-19)'!O$1,'2019 Combined Factors'!$A$1:$AC$1,0))</f>
        <v>1.03606732022073</v>
      </c>
      <c r="P25" s="18">
        <f>INDEX('2019 Combined Factors'!$A$1:$AC$38,MATCH('2019 (2015-19)'!$A25,'2019 Combined Factors'!$A$1:$A$38,0),MATCH('2019 (2015-19)'!P$1,'2019 Combined Factors'!$A$1:$AC$1,0))</f>
        <v>1.0153669867822199</v>
      </c>
      <c r="Q25" s="18">
        <f>INDEX('2019 Combined Factors'!$A$1:$AC$38,MATCH('2019 (2015-19)'!$A25,'2019 Combined Factors'!$A$1:$A$38,0),MATCH('2019 (2015-19)'!Q$1,'2019 Combined Factors'!$A$1:$AC$1,0))</f>
        <v>0.98598881483913003</v>
      </c>
      <c r="R25" s="17">
        <f>INDEX('2019 Combined Factors'!$A$1:$AC$38,MATCH('2019 (2015-19)'!$A25,'2019 Combined Factors'!$A$1:$A$38,0),MATCH('2019 (2015-19)'!R$1,'2019 Combined Factors'!$A$1:$AC$1,0))</f>
        <v>0.95302626675454805</v>
      </c>
      <c r="S25" s="18">
        <f>INDEX('2019 Combined Factors'!$A$1:$AC$38,MATCH('2019 (2015-19)'!$A25,'2019 Combined Factors'!$A$1:$A$38,0),MATCH('2019 (2015-19)'!S$1,'2019 Combined Factors'!$A$1:$AC$1,0))</f>
        <v>0.99056388883461999</v>
      </c>
      <c r="T25" s="18">
        <f>INDEX('2019 Combined Factors'!$A$1:$AC$38,MATCH('2019 (2015-19)'!$A25,'2019 Combined Factors'!$A$1:$A$38,0),MATCH('2019 (2015-19)'!T$1,'2019 Combined Factors'!$A$1:$AC$1,0))</f>
        <v>1.04393547046346</v>
      </c>
      <c r="U25" s="18">
        <f>INDEX('2019 Combined Factors'!$A$1:$AC$38,MATCH('2019 (2015-19)'!$A25,'2019 Combined Factors'!$A$1:$A$38,0),MATCH('2019 (2015-19)'!U$1,'2019 Combined Factors'!$A$1:$AC$1,0))</f>
        <v>1.0124743739473601</v>
      </c>
      <c r="V25" s="17">
        <f>INDEX('2019 Combined Factors'!$A$1:$AC$38,MATCH('2019 (2015-19)'!$A25,'2019 Combined Factors'!$A$1:$A$38,0),MATCH('2019 (2015-19)'!V$1,'2019 Combined Factors'!$A$1:$AC$1,0))</f>
        <v>1.05720764562653</v>
      </c>
      <c r="W25" s="52">
        <f>INDEX('2019 Combined Factors'!$A$1:$AC$38,MATCH('2019 (2015-19)'!$A25,'2019 Combined Factors'!$A$1:$A$38,0),MATCH('2019 (2015-19)'!W$1,'2019 Combined Factors'!$A$1:$AC$1,0))</f>
        <v>1.09056339408963</v>
      </c>
      <c r="X25" s="52">
        <f>INDEX('2019 Combined Factors'!$A$1:$AC$38,MATCH('2019 (2015-19)'!$A25,'2019 Combined Factors'!$A$1:$A$38,0),MATCH('2019 (2015-19)'!X$1,'2019 Combined Factors'!$A$1:$AC$1,0))</f>
        <v>1.11070860395176</v>
      </c>
      <c r="Y25" s="52">
        <f>INDEX('2019 Combined Factors'!$A$1:$AC$38,MATCH('2019 (2015-19)'!$A25,'2019 Combined Factors'!$A$1:$A$38,0),MATCH('2019 (2015-19)'!Y$1,'2019 Combined Factors'!$A$1:$AC$1,0))</f>
        <v>1.1307527658118299</v>
      </c>
      <c r="Z25" s="52">
        <f>INDEX('2019 Combined Factors'!$A$1:$AC$38,MATCH('2019 (2015-19)'!$A25,'2019 Combined Factors'!$A$1:$A$38,0),MATCH('2019 (2015-19)'!Z$1,'2019 Combined Factors'!$A$1:$AC$1,0))</f>
        <v>1.1342890585224701</v>
      </c>
      <c r="AA25" s="52">
        <f>INDEX('2019 Combined Factors'!$A$1:$AC$38,MATCH('2019 (2015-19)'!$A25,'2019 Combined Factors'!$A$1:$A$38,0),MATCH('2019 (2015-19)'!AA$1,'2019 Combined Factors'!$A$1:$AC$1,0))</f>
        <v>0.83092287026276401</v>
      </c>
      <c r="AB25" s="52">
        <f>INDEX('2019 Combined Factors'!$A$1:$AC$38,MATCH('2019 (2015-19)'!$A25,'2019 Combined Factors'!$A$1:$A$38,0),MATCH('2019 (2015-19)'!AB$1,'2019 Combined Factors'!$A$1:$AC$1,0))</f>
        <v>0.64555566173498802</v>
      </c>
      <c r="AC25" s="17">
        <f>INDEX('2019 Combined Factors'!$A$1:$AC$38,MATCH('2019 (2015-19)'!$A25,'2019 Combined Factors'!$A$1:$A$38,0),MATCH('2019 (2015-19)'!AC$1,'2019 Combined Factors'!$A$1:$AC$1,0))</f>
        <v>1.11067492128441</v>
      </c>
      <c r="AD25" s="52">
        <f>INDEX('2019 Combined Factors'!$A$1:$AC$38,MATCH('2019 (2015-19)'!$A25,'2019 Combined Factors'!$A$1:$A$38,0),MATCH('2019 (2015-19)'!AD$1,'2019 Combined Factors'!$A$1:$AC$1,0))</f>
        <v>0.73823926599887602</v>
      </c>
      <c r="AE25" s="52">
        <f>INDEX('2019 Combined Factors'!$A$1:$AC$38,MATCH('2019 (2015-19)'!$A25,'2019 Combined Factors'!$A$1:$A$38,0),MATCH('2019 (2015-19)'!AE$1,'2019 Combined Factors'!$A$1:$AC$1,0))</f>
        <v>0.83092287026276401</v>
      </c>
    </row>
    <row r="26" spans="1:31" x14ac:dyDescent="0.25">
      <c r="A26" s="11" t="s">
        <v>105</v>
      </c>
      <c r="B26" s="131"/>
      <c r="C26" s="50" t="s">
        <v>124</v>
      </c>
      <c r="D26" s="26"/>
      <c r="E26" s="16"/>
      <c r="F26" s="17">
        <f>INDEX('2019 Combined Factors'!$A$1:$AC$38,MATCH('2019 (2015-19)'!$A26,'2019 Combined Factors'!$A$1:$A$38,0),MATCH('2019 (2015-19)'!F$1,'2019 Combined Factors'!$A$1:$AC$1,0))</f>
        <v>0.94546226276294598</v>
      </c>
      <c r="G26" s="18">
        <f>INDEX('2019 Combined Factors'!$A$1:$AC$38,MATCH('2019 (2015-19)'!$A26,'2019 Combined Factors'!$A$1:$A$38,0),MATCH('2019 (2015-19)'!G$1,'2019 Combined Factors'!$A$1:$AC$1,0))</f>
        <v>0.95830267485904597</v>
      </c>
      <c r="H26" s="19">
        <f>INDEX('2019 Combined Factors'!$A$1:$AC$38,MATCH('2019 (2015-19)'!$A26,'2019 Combined Factors'!$A$1:$A$38,0),MATCH('2019 (2015-19)'!H$1,'2019 Combined Factors'!$A$1:$AC$1,0))</f>
        <v>0.93997100846427495</v>
      </c>
      <c r="I26" s="17">
        <f>INDEX('2019 Combined Factors'!$A$1:$AC$38,MATCH('2019 (2015-19)'!$A26,'2019 Combined Factors'!$A$1:$A$38,0),MATCH('2019 (2015-19)'!I$1,'2019 Combined Factors'!$A$1:$AC$1,0))</f>
        <v>0.95149601542191498</v>
      </c>
      <c r="J26" s="18">
        <f>INDEX('2019 Combined Factors'!$A$1:$AC$38,MATCH('2019 (2015-19)'!$A26,'2019 Combined Factors'!$A$1:$A$38,0),MATCH('2019 (2015-19)'!J$1,'2019 Combined Factors'!$A$1:$AC$1,0))</f>
        <v>0.87902490906909403</v>
      </c>
      <c r="K26" s="19">
        <f>INDEX('2019 Combined Factors'!$A$1:$AC$38,MATCH('2019 (2015-19)'!$A26,'2019 Combined Factors'!$A$1:$A$38,0),MATCH('2019 (2015-19)'!K$1,'2019 Combined Factors'!$A$1:$AC$1,0))</f>
        <v>0.94505592093487301</v>
      </c>
      <c r="L26" s="17">
        <f>INDEX('2019 Combined Factors'!$A$1:$AC$38,MATCH('2019 (2015-19)'!$A26,'2019 Combined Factors'!$A$1:$A$38,0),MATCH('2019 (2015-19)'!L$1,'2019 Combined Factors'!$A$1:$AC$1,0))</f>
        <v>1.1061198747815</v>
      </c>
      <c r="M26" s="18">
        <f>INDEX('2019 Combined Factors'!$A$1:$AC$38,MATCH('2019 (2015-19)'!$A26,'2019 Combined Factors'!$A$1:$A$38,0),MATCH('2019 (2015-19)'!M$1,'2019 Combined Factors'!$A$1:$AC$1,0))</f>
        <v>1.1807844729908299</v>
      </c>
      <c r="N26" s="18">
        <f>INDEX('2019 Combined Factors'!$A$1:$AC$38,MATCH('2019 (2015-19)'!$A26,'2019 Combined Factors'!$A$1:$A$38,0),MATCH('2019 (2015-19)'!N$1,'2019 Combined Factors'!$A$1:$AC$1,0))</f>
        <v>1.15411479416588</v>
      </c>
      <c r="O26" s="17">
        <f>INDEX('2019 Combined Factors'!$A$1:$AC$38,MATCH('2019 (2015-19)'!$A26,'2019 Combined Factors'!$A$1:$A$38,0),MATCH('2019 (2015-19)'!O$1,'2019 Combined Factors'!$A$1:$AC$1,0))</f>
        <v>1.0581206792019799</v>
      </c>
      <c r="P26" s="18">
        <f>INDEX('2019 Combined Factors'!$A$1:$AC$38,MATCH('2019 (2015-19)'!$A26,'2019 Combined Factors'!$A$1:$A$38,0),MATCH('2019 (2015-19)'!P$1,'2019 Combined Factors'!$A$1:$AC$1,0))</f>
        <v>0.97743508461628703</v>
      </c>
      <c r="Q26" s="18">
        <f>INDEX('2019 Combined Factors'!$A$1:$AC$38,MATCH('2019 (2015-19)'!$A26,'2019 Combined Factors'!$A$1:$A$38,0),MATCH('2019 (2015-19)'!Q$1,'2019 Combined Factors'!$A$1:$AC$1,0))</f>
        <v>0.90411230273134102</v>
      </c>
      <c r="R26" s="17">
        <f>INDEX('2019 Combined Factors'!$A$1:$AC$38,MATCH('2019 (2015-19)'!$A26,'2019 Combined Factors'!$A$1:$A$38,0),MATCH('2019 (2015-19)'!R$1,'2019 Combined Factors'!$A$1:$AC$1,0))</f>
        <v>0.94791198202875604</v>
      </c>
      <c r="S26" s="18">
        <f>INDEX('2019 Combined Factors'!$A$1:$AC$38,MATCH('2019 (2015-19)'!$A26,'2019 Combined Factors'!$A$1:$A$38,0),MATCH('2019 (2015-19)'!S$1,'2019 Combined Factors'!$A$1:$AC$1,0))</f>
        <v>0.925192281808628</v>
      </c>
      <c r="T26" s="18">
        <f>INDEX('2019 Combined Factors'!$A$1:$AC$38,MATCH('2019 (2015-19)'!$A26,'2019 Combined Factors'!$A$1:$A$38,0),MATCH('2019 (2015-19)'!T$1,'2019 Combined Factors'!$A$1:$AC$1,0))</f>
        <v>1.14700638064607</v>
      </c>
      <c r="U26" s="18">
        <f>INDEX('2019 Combined Factors'!$A$1:$AC$38,MATCH('2019 (2015-19)'!$A26,'2019 Combined Factors'!$A$1:$A$38,0),MATCH('2019 (2015-19)'!U$1,'2019 Combined Factors'!$A$1:$AC$1,0))</f>
        <v>0.979889355516537</v>
      </c>
      <c r="V26" s="17">
        <f>INDEX('2019 Combined Factors'!$A$1:$AC$38,MATCH('2019 (2015-19)'!$A26,'2019 Combined Factors'!$A$1:$A$38,0),MATCH('2019 (2015-19)'!V$1,'2019 Combined Factors'!$A$1:$AC$1,0))</f>
        <v>0.95715384766280298</v>
      </c>
      <c r="W26" s="52">
        <f>INDEX('2019 Combined Factors'!$A$1:$AC$38,MATCH('2019 (2015-19)'!$A26,'2019 Combined Factors'!$A$1:$A$38,0),MATCH('2019 (2015-19)'!W$1,'2019 Combined Factors'!$A$1:$AC$1,0))</f>
        <v>0.98859237150027102</v>
      </c>
      <c r="X26" s="52">
        <f>INDEX('2019 Combined Factors'!$A$1:$AC$38,MATCH('2019 (2015-19)'!$A26,'2019 Combined Factors'!$A$1:$A$38,0),MATCH('2019 (2015-19)'!X$1,'2019 Combined Factors'!$A$1:$AC$1,0))</f>
        <v>1.02281427660769</v>
      </c>
      <c r="Y26" s="52">
        <f>INDEX('2019 Combined Factors'!$A$1:$AC$38,MATCH('2019 (2015-19)'!$A26,'2019 Combined Factors'!$A$1:$A$38,0),MATCH('2019 (2015-19)'!Y$1,'2019 Combined Factors'!$A$1:$AC$1,0))</f>
        <v>1.05505501826864</v>
      </c>
      <c r="Z26" s="52">
        <f>INDEX('2019 Combined Factors'!$A$1:$AC$38,MATCH('2019 (2015-19)'!$A26,'2019 Combined Factors'!$A$1:$A$38,0),MATCH('2019 (2015-19)'!Z$1,'2019 Combined Factors'!$A$1:$AC$1,0))</f>
        <v>1.13632337183289</v>
      </c>
      <c r="AA26" s="52">
        <f>INDEX('2019 Combined Factors'!$A$1:$AC$38,MATCH('2019 (2015-19)'!$A26,'2019 Combined Factors'!$A$1:$A$38,0),MATCH('2019 (2015-19)'!AA$1,'2019 Combined Factors'!$A$1:$AC$1,0))</f>
        <v>1.01183760043754</v>
      </c>
      <c r="AB26" s="52">
        <f>INDEX('2019 Combined Factors'!$A$1:$AC$38,MATCH('2019 (2015-19)'!$A26,'2019 Combined Factors'!$A$1:$A$38,0),MATCH('2019 (2015-19)'!AB$1,'2019 Combined Factors'!$A$1:$AC$1,0))</f>
        <v>0.82822351369015501</v>
      </c>
      <c r="AC26" s="17">
        <f>INDEX('2019 Combined Factors'!$A$1:$AC$38,MATCH('2019 (2015-19)'!$A26,'2019 Combined Factors'!$A$1:$A$38,0),MATCH('2019 (2015-19)'!AC$1,'2019 Combined Factors'!$A$1:$AC$1,0))</f>
        <v>1.0221538887921999</v>
      </c>
      <c r="AD26" s="52">
        <f>INDEX('2019 Combined Factors'!$A$1:$AC$38,MATCH('2019 (2015-19)'!$A26,'2019 Combined Factors'!$A$1:$A$38,0),MATCH('2019 (2015-19)'!AD$1,'2019 Combined Factors'!$A$1:$AC$1,0))</f>
        <v>0.92003055706384795</v>
      </c>
      <c r="AE26" s="52">
        <f>INDEX('2019 Combined Factors'!$A$1:$AC$38,MATCH('2019 (2015-19)'!$A26,'2019 Combined Factors'!$A$1:$A$38,0),MATCH('2019 (2015-19)'!AE$1,'2019 Combined Factors'!$A$1:$AC$1,0))</f>
        <v>1.01183760043754</v>
      </c>
    </row>
    <row r="27" spans="1:31" x14ac:dyDescent="0.25">
      <c r="A27" s="11" t="s">
        <v>84</v>
      </c>
      <c r="B27" s="126"/>
      <c r="C27" s="21" t="s">
        <v>125</v>
      </c>
      <c r="D27" s="32"/>
      <c r="E27" s="22"/>
      <c r="F27" s="17">
        <f>INDEX('2019 Combined Factors'!$A$1:$AC$38,MATCH('2019 (2015-19)'!$A27,'2019 Combined Factors'!$A$1:$A$38,0),MATCH('2019 (2015-19)'!F$1,'2019 Combined Factors'!$A$1:$AC$1,0))</f>
        <v>0.80268568472200996</v>
      </c>
      <c r="G27" s="18">
        <f>INDEX('2019 Combined Factors'!$A$1:$AC$38,MATCH('2019 (2015-19)'!$A27,'2019 Combined Factors'!$A$1:$A$38,0),MATCH('2019 (2015-19)'!G$1,'2019 Combined Factors'!$A$1:$AC$1,0))</f>
        <v>0.74706261803500396</v>
      </c>
      <c r="H27" s="19">
        <f>INDEX('2019 Combined Factors'!$A$1:$AC$38,MATCH('2019 (2015-19)'!$A27,'2019 Combined Factors'!$A$1:$A$38,0),MATCH('2019 (2015-19)'!H$1,'2019 Combined Factors'!$A$1:$AC$1,0))</f>
        <v>0.74869840254939102</v>
      </c>
      <c r="I27" s="17">
        <f>INDEX('2019 Combined Factors'!$A$1:$AC$38,MATCH('2019 (2015-19)'!$A27,'2019 Combined Factors'!$A$1:$A$38,0),MATCH('2019 (2015-19)'!I$1,'2019 Combined Factors'!$A$1:$AC$1,0))</f>
        <v>0.83343844044845605</v>
      </c>
      <c r="J27" s="18">
        <f>INDEX('2019 Combined Factors'!$A$1:$AC$38,MATCH('2019 (2015-19)'!$A27,'2019 Combined Factors'!$A$1:$A$38,0),MATCH('2019 (2015-19)'!J$1,'2019 Combined Factors'!$A$1:$AC$1,0))</f>
        <v>0.891602074836092</v>
      </c>
      <c r="K27" s="19">
        <f>INDEX('2019 Combined Factors'!$A$1:$AC$38,MATCH('2019 (2015-19)'!$A27,'2019 Combined Factors'!$A$1:$A$38,0),MATCH('2019 (2015-19)'!K$1,'2019 Combined Factors'!$A$1:$AC$1,0))</f>
        <v>1.0226292594375399</v>
      </c>
      <c r="L27" s="17">
        <f>INDEX('2019 Combined Factors'!$A$1:$AC$38,MATCH('2019 (2015-19)'!$A27,'2019 Combined Factors'!$A$1:$A$38,0),MATCH('2019 (2015-19)'!L$1,'2019 Combined Factors'!$A$1:$AC$1,0))</f>
        <v>1.23268934448498</v>
      </c>
      <c r="M27" s="18">
        <f>INDEX('2019 Combined Factors'!$A$1:$AC$38,MATCH('2019 (2015-19)'!$A27,'2019 Combined Factors'!$A$1:$A$38,0),MATCH('2019 (2015-19)'!M$1,'2019 Combined Factors'!$A$1:$AC$1,0))</f>
        <v>1.3759673187952699</v>
      </c>
      <c r="N27" s="18">
        <f>INDEX('2019 Combined Factors'!$A$1:$AC$38,MATCH('2019 (2015-19)'!$A27,'2019 Combined Factors'!$A$1:$A$38,0),MATCH('2019 (2015-19)'!N$1,'2019 Combined Factors'!$A$1:$AC$1,0))</f>
        <v>1.3178280745431601</v>
      </c>
      <c r="O27" s="17">
        <f>INDEX('2019 Combined Factors'!$A$1:$AC$38,MATCH('2019 (2015-19)'!$A27,'2019 Combined Factors'!$A$1:$A$38,0),MATCH('2019 (2015-19)'!O$1,'2019 Combined Factors'!$A$1:$AC$1,0))</f>
        <v>1.12130585162672</v>
      </c>
      <c r="P27" s="18">
        <f>INDEX('2019 Combined Factors'!$A$1:$AC$38,MATCH('2019 (2015-19)'!$A27,'2019 Combined Factors'!$A$1:$A$38,0),MATCH('2019 (2015-19)'!P$1,'2019 Combined Factors'!$A$1:$AC$1,0))</f>
        <v>1.0274379897622801</v>
      </c>
      <c r="Q27" s="18">
        <f>INDEX('2019 Combined Factors'!$A$1:$AC$38,MATCH('2019 (2015-19)'!$A27,'2019 Combined Factors'!$A$1:$A$38,0),MATCH('2019 (2015-19)'!Q$1,'2019 Combined Factors'!$A$1:$AC$1,0))</f>
        <v>0.87865494075907302</v>
      </c>
      <c r="R27" s="17">
        <f>INDEX('2019 Combined Factors'!$A$1:$AC$38,MATCH('2019 (2015-19)'!$A27,'2019 Combined Factors'!$A$1:$A$38,0),MATCH('2019 (2015-19)'!R$1,'2019 Combined Factors'!$A$1:$AC$1,0))</f>
        <v>0.76614890176880202</v>
      </c>
      <c r="S27" s="18">
        <f>INDEX('2019 Combined Factors'!$A$1:$AC$38,MATCH('2019 (2015-19)'!$A27,'2019 Combined Factors'!$A$1:$A$38,0),MATCH('2019 (2015-19)'!S$1,'2019 Combined Factors'!$A$1:$AC$1,0))</f>
        <v>0.91588992490736298</v>
      </c>
      <c r="T27" s="18">
        <f>INDEX('2019 Combined Factors'!$A$1:$AC$38,MATCH('2019 (2015-19)'!$A27,'2019 Combined Factors'!$A$1:$A$38,0),MATCH('2019 (2015-19)'!T$1,'2019 Combined Factors'!$A$1:$AC$1,0))</f>
        <v>1.30882824594114</v>
      </c>
      <c r="U27" s="18">
        <f>INDEX('2019 Combined Factors'!$A$1:$AC$38,MATCH('2019 (2015-19)'!$A27,'2019 Combined Factors'!$A$1:$A$38,0),MATCH('2019 (2015-19)'!U$1,'2019 Combined Factors'!$A$1:$AC$1,0))</f>
        <v>1.0091329273826899</v>
      </c>
      <c r="V27" s="17">
        <f>INDEX('2019 Combined Factors'!$A$1:$AC$38,MATCH('2019 (2015-19)'!$A27,'2019 Combined Factors'!$A$1:$A$38,0),MATCH('2019 (2015-19)'!V$1,'2019 Combined Factors'!$A$1:$AC$1,0))</f>
        <v>0.88692763166123501</v>
      </c>
      <c r="W27" s="52">
        <f>INDEX('2019 Combined Factors'!$A$1:$AC$38,MATCH('2019 (2015-19)'!$A27,'2019 Combined Factors'!$A$1:$A$38,0),MATCH('2019 (2015-19)'!W$1,'2019 Combined Factors'!$A$1:$AC$1,0))</f>
        <v>0.91189098393287504</v>
      </c>
      <c r="X27" s="52">
        <f>INDEX('2019 Combined Factors'!$A$1:$AC$38,MATCH('2019 (2015-19)'!$A27,'2019 Combined Factors'!$A$1:$A$38,0),MATCH('2019 (2015-19)'!X$1,'2019 Combined Factors'!$A$1:$AC$1,0))</f>
        <v>0.97542152366699197</v>
      </c>
      <c r="Y27" s="52">
        <f>INDEX('2019 Combined Factors'!$A$1:$AC$38,MATCH('2019 (2015-19)'!$A27,'2019 Combined Factors'!$A$1:$A$38,0),MATCH('2019 (2015-19)'!Y$1,'2019 Combined Factors'!$A$1:$AC$1,0))</f>
        <v>1.0144217774395199</v>
      </c>
      <c r="Z27" s="52">
        <f>INDEX('2019 Combined Factors'!$A$1:$AC$38,MATCH('2019 (2015-19)'!$A27,'2019 Combined Factors'!$A$1:$A$38,0),MATCH('2019 (2015-19)'!Z$1,'2019 Combined Factors'!$A$1:$AC$1,0))</f>
        <v>1.12633756400916</v>
      </c>
      <c r="AA27" s="52">
        <f>INDEX('2019 Combined Factors'!$A$1:$AC$38,MATCH('2019 (2015-19)'!$A27,'2019 Combined Factors'!$A$1:$A$38,0),MATCH('2019 (2015-19)'!AA$1,'2019 Combined Factors'!$A$1:$AC$1,0))</f>
        <v>1.07912855702634</v>
      </c>
      <c r="AB27" s="52">
        <f>INDEX('2019 Combined Factors'!$A$1:$AC$38,MATCH('2019 (2015-19)'!$A27,'2019 Combined Factors'!$A$1:$A$38,0),MATCH('2019 (2015-19)'!AB$1,'2019 Combined Factors'!$A$1:$AC$1,0))</f>
        <v>1.0058719622638601</v>
      </c>
      <c r="AC27" s="17">
        <f>INDEX('2019 Combined Factors'!$A$1:$AC$38,MATCH('2019 (2015-19)'!$A27,'2019 Combined Factors'!$A$1:$A$38,0),MATCH('2019 (2015-19)'!AC$1,'2019 Combined Factors'!$A$1:$AC$1,0))</f>
        <v>0.967244761679798</v>
      </c>
      <c r="AD27" s="52">
        <f>INDEX('2019 Combined Factors'!$A$1:$AC$38,MATCH('2019 (2015-19)'!$A27,'2019 Combined Factors'!$A$1:$A$38,0),MATCH('2019 (2015-19)'!AD$1,'2019 Combined Factors'!$A$1:$AC$1,0))</f>
        <v>1.0425002596451001</v>
      </c>
      <c r="AE27" s="52">
        <f>INDEX('2019 Combined Factors'!$A$1:$AC$38,MATCH('2019 (2015-19)'!$A27,'2019 Combined Factors'!$A$1:$A$38,0),MATCH('2019 (2015-19)'!AE$1,'2019 Combined Factors'!$A$1:$AC$1,0))</f>
        <v>1.07912855702634</v>
      </c>
    </row>
    <row r="28" spans="1:31" x14ac:dyDescent="0.25">
      <c r="A28" s="11" t="s">
        <v>110</v>
      </c>
      <c r="B28" s="12" t="s">
        <v>36</v>
      </c>
      <c r="C28" s="34"/>
      <c r="D28" s="20"/>
      <c r="E28" s="35"/>
      <c r="F28" s="17">
        <f>INDEX('2019 Combined Factors'!$A$1:$AC$38,MATCH('2019 (2015-19)'!$A28,'2019 Combined Factors'!$A$1:$A$38,0),MATCH('2019 (2015-19)'!F$1,'2019 Combined Factors'!$A$1:$AC$1,0))</f>
        <v>0.99034881790025797</v>
      </c>
      <c r="G28" s="18">
        <f>INDEX('2019 Combined Factors'!$A$1:$AC$38,MATCH('2019 (2015-19)'!$A28,'2019 Combined Factors'!$A$1:$A$38,0),MATCH('2019 (2015-19)'!G$1,'2019 Combined Factors'!$A$1:$AC$1,0))</f>
        <v>0.94618999111399504</v>
      </c>
      <c r="H28" s="19">
        <f>INDEX('2019 Combined Factors'!$A$1:$AC$38,MATCH('2019 (2015-19)'!$A28,'2019 Combined Factors'!$A$1:$A$38,0),MATCH('2019 (2015-19)'!H$1,'2019 Combined Factors'!$A$1:$AC$1,0))</f>
        <v>0.97814680414826505</v>
      </c>
      <c r="I28" s="17">
        <f>INDEX('2019 Combined Factors'!$A$1:$AC$38,MATCH('2019 (2015-19)'!$A28,'2019 Combined Factors'!$A$1:$A$38,0),MATCH('2019 (2015-19)'!I$1,'2019 Combined Factors'!$A$1:$AC$1,0))</f>
        <v>1.0059208332010701</v>
      </c>
      <c r="J28" s="18">
        <f>INDEX('2019 Combined Factors'!$A$1:$AC$38,MATCH('2019 (2015-19)'!$A28,'2019 Combined Factors'!$A$1:$A$38,0),MATCH('2019 (2015-19)'!J$1,'2019 Combined Factors'!$A$1:$AC$1,0))</f>
        <v>1.0130202126960499</v>
      </c>
      <c r="K28" s="19">
        <f>INDEX('2019 Combined Factors'!$A$1:$AC$38,MATCH('2019 (2015-19)'!$A28,'2019 Combined Factors'!$A$1:$A$38,0),MATCH('2019 (2015-19)'!K$1,'2019 Combined Factors'!$A$1:$AC$1,0))</f>
        <v>1.01137408195982</v>
      </c>
      <c r="L28" s="17">
        <f>INDEX('2019 Combined Factors'!$A$1:$AC$38,MATCH('2019 (2015-19)'!$A28,'2019 Combined Factors'!$A$1:$A$38,0),MATCH('2019 (2015-19)'!L$1,'2019 Combined Factors'!$A$1:$AC$1,0))</f>
        <v>1.0174151114541501</v>
      </c>
      <c r="M28" s="18">
        <f>INDEX('2019 Combined Factors'!$A$1:$AC$38,MATCH('2019 (2015-19)'!$A28,'2019 Combined Factors'!$A$1:$A$38,0),MATCH('2019 (2015-19)'!M$1,'2019 Combined Factors'!$A$1:$AC$1,0))</f>
        <v>0.99764366204882104</v>
      </c>
      <c r="N28" s="18">
        <f>INDEX('2019 Combined Factors'!$A$1:$AC$38,MATCH('2019 (2015-19)'!$A28,'2019 Combined Factors'!$A$1:$A$38,0),MATCH('2019 (2015-19)'!N$1,'2019 Combined Factors'!$A$1:$AC$1,0))</f>
        <v>1.00586434734025</v>
      </c>
      <c r="O28" s="17">
        <f>INDEX('2019 Combined Factors'!$A$1:$AC$38,MATCH('2019 (2015-19)'!$A28,'2019 Combined Factors'!$A$1:$A$38,0),MATCH('2019 (2015-19)'!O$1,'2019 Combined Factors'!$A$1:$AC$1,0))</f>
        <v>1.0148791036895799</v>
      </c>
      <c r="P28" s="18">
        <f>INDEX('2019 Combined Factors'!$A$1:$AC$38,MATCH('2019 (2015-19)'!$A28,'2019 Combined Factors'!$A$1:$A$38,0),MATCH('2019 (2015-19)'!P$1,'2019 Combined Factors'!$A$1:$AC$1,0))</f>
        <v>1.0254369118009601</v>
      </c>
      <c r="Q28" s="18">
        <f>INDEX('2019 Combined Factors'!$A$1:$AC$38,MATCH('2019 (2015-19)'!$A28,'2019 Combined Factors'!$A$1:$A$38,0),MATCH('2019 (2015-19)'!Q$1,'2019 Combined Factors'!$A$1:$AC$1,0))</f>
        <v>0.99376012264675295</v>
      </c>
      <c r="R28" s="17">
        <f>INDEX('2019 Combined Factors'!$A$1:$AC$38,MATCH('2019 (2015-19)'!$A28,'2019 Combined Factors'!$A$1:$A$38,0),MATCH('2019 (2015-19)'!R$1,'2019 Combined Factors'!$A$1:$AC$1,0))</f>
        <v>0.97156187105417302</v>
      </c>
      <c r="S28" s="18">
        <f>INDEX('2019 Combined Factors'!$A$1:$AC$38,MATCH('2019 (2015-19)'!$A28,'2019 Combined Factors'!$A$1:$A$38,0),MATCH('2019 (2015-19)'!S$1,'2019 Combined Factors'!$A$1:$AC$1,0))</f>
        <v>1.0101050426189799</v>
      </c>
      <c r="T28" s="18">
        <f>INDEX('2019 Combined Factors'!$A$1:$AC$38,MATCH('2019 (2015-19)'!$A28,'2019 Combined Factors'!$A$1:$A$38,0),MATCH('2019 (2015-19)'!T$1,'2019 Combined Factors'!$A$1:$AC$1,0))</f>
        <v>1.0069743736144099</v>
      </c>
      <c r="U28" s="18">
        <f>INDEX('2019 Combined Factors'!$A$1:$AC$38,MATCH('2019 (2015-19)'!$A28,'2019 Combined Factors'!$A$1:$A$38,0),MATCH('2019 (2015-19)'!U$1,'2019 Combined Factors'!$A$1:$AC$1,0))</f>
        <v>1.0113587127124299</v>
      </c>
      <c r="V28" s="17">
        <f>INDEX('2019 Combined Factors'!$A$1:$AC$38,MATCH('2019 (2015-19)'!$A28,'2019 Combined Factors'!$A$1:$A$38,0),MATCH('2019 (2015-19)'!V$1,'2019 Combined Factors'!$A$1:$AC$1,0))</f>
        <v>1.0809908419525101</v>
      </c>
      <c r="W28" s="52">
        <f>INDEX('2019 Combined Factors'!$A$1:$AC$38,MATCH('2019 (2015-19)'!$A28,'2019 Combined Factors'!$A$1:$A$38,0),MATCH('2019 (2015-19)'!W$1,'2019 Combined Factors'!$A$1:$AC$1,0))</f>
        <v>1.1223125649453201</v>
      </c>
      <c r="X28" s="52">
        <f>INDEX('2019 Combined Factors'!$A$1:$AC$38,MATCH('2019 (2015-19)'!$A28,'2019 Combined Factors'!$A$1:$A$38,0),MATCH('2019 (2015-19)'!X$1,'2019 Combined Factors'!$A$1:$AC$1,0))</f>
        <v>1.1352586811058001</v>
      </c>
      <c r="Y28" s="52">
        <f>INDEX('2019 Combined Factors'!$A$1:$AC$38,MATCH('2019 (2015-19)'!$A28,'2019 Combined Factors'!$A$1:$A$38,0),MATCH('2019 (2015-19)'!Y$1,'2019 Combined Factors'!$A$1:$AC$1,0))</f>
        <v>1.1470469553106799</v>
      </c>
      <c r="Z28" s="52">
        <f>INDEX('2019 Combined Factors'!$A$1:$AC$38,MATCH('2019 (2015-19)'!$A28,'2019 Combined Factors'!$A$1:$A$38,0),MATCH('2019 (2015-19)'!Z$1,'2019 Combined Factors'!$A$1:$AC$1,0))</f>
        <v>1.15210430622115</v>
      </c>
      <c r="AA28" s="52">
        <f>INDEX('2019 Combined Factors'!$A$1:$AC$38,MATCH('2019 (2015-19)'!$A28,'2019 Combined Factors'!$A$1:$A$38,0),MATCH('2019 (2015-19)'!AA$1,'2019 Combined Factors'!$A$1:$AC$1,0))</f>
        <v>0.78600202073034797</v>
      </c>
      <c r="AB28" s="52">
        <f>INDEX('2019 Combined Factors'!$A$1:$AC$38,MATCH('2019 (2015-19)'!$A28,'2019 Combined Factors'!$A$1:$A$38,0),MATCH('2019 (2015-19)'!AB$1,'2019 Combined Factors'!$A$1:$AC$1,0))</f>
        <v>0.57628462973416295</v>
      </c>
      <c r="AC28" s="17">
        <f>INDEX('2019 Combined Factors'!$A$1:$AC$38,MATCH('2019 (2015-19)'!$A28,'2019 Combined Factors'!$A$1:$A$38,0),MATCH('2019 (2015-19)'!AC$1,'2019 Combined Factors'!$A$1:$AC$1,0))</f>
        <v>1.1348727337872699</v>
      </c>
      <c r="AD28" s="52">
        <f>INDEX('2019 Combined Factors'!$A$1:$AC$38,MATCH('2019 (2015-19)'!$A28,'2019 Combined Factors'!$A$1:$A$38,0),MATCH('2019 (2015-19)'!AD$1,'2019 Combined Factors'!$A$1:$AC$1,0))</f>
        <v>0.68114332523225496</v>
      </c>
      <c r="AE28" s="52">
        <f>INDEX('2019 Combined Factors'!$A$1:$AC$38,MATCH('2019 (2015-19)'!$A28,'2019 Combined Factors'!$A$1:$A$38,0),MATCH('2019 (2015-19)'!AE$1,'2019 Combined Factors'!$A$1:$AC$1,0))</f>
        <v>0.78600202073034797</v>
      </c>
    </row>
    <row r="29" spans="1:31" x14ac:dyDescent="0.25">
      <c r="A29" s="11" t="s">
        <v>103</v>
      </c>
      <c r="B29" s="12" t="s">
        <v>37</v>
      </c>
      <c r="C29" s="34"/>
      <c r="D29" s="20"/>
      <c r="E29" s="28"/>
      <c r="F29" s="17">
        <f>INDEX('2019 Combined Factors'!$A$1:$AC$38,MATCH('2019 (2015-19)'!$A29,'2019 Combined Factors'!$A$1:$A$38,0),MATCH('2019 (2015-19)'!F$1,'2019 Combined Factors'!$A$1:$AC$1,0))</f>
        <v>0.93352000325446205</v>
      </c>
      <c r="G29" s="18">
        <f>INDEX('2019 Combined Factors'!$A$1:$AC$38,MATCH('2019 (2015-19)'!$A29,'2019 Combined Factors'!$A$1:$A$38,0),MATCH('2019 (2015-19)'!G$1,'2019 Combined Factors'!$A$1:$AC$1,0))</f>
        <v>0.944954061652578</v>
      </c>
      <c r="H29" s="19">
        <f>INDEX('2019 Combined Factors'!$A$1:$AC$38,MATCH('2019 (2015-19)'!$A29,'2019 Combined Factors'!$A$1:$A$38,0),MATCH('2019 (2015-19)'!H$1,'2019 Combined Factors'!$A$1:$AC$1,0))</f>
        <v>0.95818735583552805</v>
      </c>
      <c r="I29" s="17">
        <f>INDEX('2019 Combined Factors'!$A$1:$AC$38,MATCH('2019 (2015-19)'!$A29,'2019 Combined Factors'!$A$1:$A$38,0),MATCH('2019 (2015-19)'!I$1,'2019 Combined Factors'!$A$1:$AC$1,0))</f>
        <v>0.98854237240606702</v>
      </c>
      <c r="J29" s="18">
        <f>INDEX('2019 Combined Factors'!$A$1:$AC$38,MATCH('2019 (2015-19)'!$A29,'2019 Combined Factors'!$A$1:$A$38,0),MATCH('2019 (2015-19)'!J$1,'2019 Combined Factors'!$A$1:$AC$1,0))</f>
        <v>1.0157645549288601</v>
      </c>
      <c r="K29" s="19">
        <f>INDEX('2019 Combined Factors'!$A$1:$AC$38,MATCH('2019 (2015-19)'!$A29,'2019 Combined Factors'!$A$1:$A$38,0),MATCH('2019 (2015-19)'!K$1,'2019 Combined Factors'!$A$1:$AC$1,0))</f>
        <v>1.03150090479602</v>
      </c>
      <c r="L29" s="17">
        <f>INDEX('2019 Combined Factors'!$A$1:$AC$38,MATCH('2019 (2015-19)'!$A29,'2019 Combined Factors'!$A$1:$A$38,0),MATCH('2019 (2015-19)'!L$1,'2019 Combined Factors'!$A$1:$AC$1,0))</f>
        <v>1.05635153711454</v>
      </c>
      <c r="M29" s="18">
        <f>INDEX('2019 Combined Factors'!$A$1:$AC$38,MATCH('2019 (2015-19)'!$A29,'2019 Combined Factors'!$A$1:$A$38,0),MATCH('2019 (2015-19)'!M$1,'2019 Combined Factors'!$A$1:$AC$1,0))</f>
        <v>1.01279793155886</v>
      </c>
      <c r="N29" s="18">
        <f>INDEX('2019 Combined Factors'!$A$1:$AC$38,MATCH('2019 (2015-19)'!$A29,'2019 Combined Factors'!$A$1:$A$38,0),MATCH('2019 (2015-19)'!N$1,'2019 Combined Factors'!$A$1:$AC$1,0))</f>
        <v>1.0477681156519101</v>
      </c>
      <c r="O29" s="17">
        <f>INDEX('2019 Combined Factors'!$A$1:$AC$38,MATCH('2019 (2015-19)'!$A29,'2019 Combined Factors'!$A$1:$A$38,0),MATCH('2019 (2015-19)'!O$1,'2019 Combined Factors'!$A$1:$AC$1,0))</f>
        <v>1.0163481920135999</v>
      </c>
      <c r="P29" s="18">
        <f>INDEX('2019 Combined Factors'!$A$1:$AC$38,MATCH('2019 (2015-19)'!$A29,'2019 Combined Factors'!$A$1:$A$38,0),MATCH('2019 (2015-19)'!P$1,'2019 Combined Factors'!$A$1:$AC$1,0))</f>
        <v>1.01192345886764</v>
      </c>
      <c r="Q29" s="18">
        <f>INDEX('2019 Combined Factors'!$A$1:$AC$38,MATCH('2019 (2015-19)'!$A29,'2019 Combined Factors'!$A$1:$A$38,0),MATCH('2019 (2015-19)'!Q$1,'2019 Combined Factors'!$A$1:$AC$1,0))</f>
        <v>0.98234151191989205</v>
      </c>
      <c r="R29" s="17">
        <f>INDEX('2019 Combined Factors'!$A$1:$AC$38,MATCH('2019 (2015-19)'!$A29,'2019 Combined Factors'!$A$1:$A$38,0),MATCH('2019 (2015-19)'!R$1,'2019 Combined Factors'!$A$1:$AC$1,0))</f>
        <v>0.94555380691419</v>
      </c>
      <c r="S29" s="18">
        <f>INDEX('2019 Combined Factors'!$A$1:$AC$38,MATCH('2019 (2015-19)'!$A29,'2019 Combined Factors'!$A$1:$A$38,0),MATCH('2019 (2015-19)'!S$1,'2019 Combined Factors'!$A$1:$AC$1,0))</f>
        <v>1.0119359440436499</v>
      </c>
      <c r="T29" s="18">
        <f>INDEX('2019 Combined Factors'!$A$1:$AC$38,MATCH('2019 (2015-19)'!$A29,'2019 Combined Factors'!$A$1:$A$38,0),MATCH('2019 (2015-19)'!T$1,'2019 Combined Factors'!$A$1:$AC$1,0))</f>
        <v>1.0389725281084401</v>
      </c>
      <c r="U29" s="18">
        <f>INDEX('2019 Combined Factors'!$A$1:$AC$38,MATCH('2019 (2015-19)'!$A29,'2019 Combined Factors'!$A$1:$A$38,0),MATCH('2019 (2015-19)'!U$1,'2019 Combined Factors'!$A$1:$AC$1,0))</f>
        <v>1.00353772093371</v>
      </c>
      <c r="V29" s="17">
        <f>INDEX('2019 Combined Factors'!$A$1:$AC$38,MATCH('2019 (2015-19)'!$A29,'2019 Combined Factors'!$A$1:$A$38,0),MATCH('2019 (2015-19)'!V$1,'2019 Combined Factors'!$A$1:$AC$1,0))</f>
        <v>1.1729572409240401</v>
      </c>
      <c r="W29" s="52">
        <f>INDEX('2019 Combined Factors'!$A$1:$AC$38,MATCH('2019 (2015-19)'!$A29,'2019 Combined Factors'!$A$1:$A$38,0),MATCH('2019 (2015-19)'!W$1,'2019 Combined Factors'!$A$1:$AC$1,0))</f>
        <v>1.21850531554202</v>
      </c>
      <c r="X29" s="52">
        <f>INDEX('2019 Combined Factors'!$A$1:$AC$38,MATCH('2019 (2015-19)'!$A29,'2019 Combined Factors'!$A$1:$A$38,0),MATCH('2019 (2015-19)'!X$1,'2019 Combined Factors'!$A$1:$AC$1,0))</f>
        <v>1.2270193856797</v>
      </c>
      <c r="Y29" s="52">
        <f>INDEX('2019 Combined Factors'!$A$1:$AC$38,MATCH('2019 (2015-19)'!$A29,'2019 Combined Factors'!$A$1:$A$38,0),MATCH('2019 (2015-19)'!Y$1,'2019 Combined Factors'!$A$1:$AC$1,0))</f>
        <v>1.2303854858502501</v>
      </c>
      <c r="Z29" s="52">
        <f>INDEX('2019 Combined Factors'!$A$1:$AC$38,MATCH('2019 (2015-19)'!$A29,'2019 Combined Factors'!$A$1:$A$38,0),MATCH('2019 (2015-19)'!Z$1,'2019 Combined Factors'!$A$1:$AC$1,0))</f>
        <v>1.18027464647917</v>
      </c>
      <c r="AA29" s="52">
        <f>INDEX('2019 Combined Factors'!$A$1:$AC$38,MATCH('2019 (2015-19)'!$A29,'2019 Combined Factors'!$A$1:$A$38,0),MATCH('2019 (2015-19)'!AA$1,'2019 Combined Factors'!$A$1:$AC$1,0))</f>
        <v>0.56249815458316099</v>
      </c>
      <c r="AB29" s="52">
        <f>INDEX('2019 Combined Factors'!$A$1:$AC$38,MATCH('2019 (2015-19)'!$A29,'2019 Combined Factors'!$A$1:$A$38,0),MATCH('2019 (2015-19)'!AB$1,'2019 Combined Factors'!$A$1:$AC$1,0))</f>
        <v>0.40835977094163001</v>
      </c>
      <c r="AC29" s="17">
        <f>INDEX('2019 Combined Factors'!$A$1:$AC$38,MATCH('2019 (2015-19)'!$A29,'2019 Combined Factors'!$A$1:$A$38,0),MATCH('2019 (2015-19)'!AC$1,'2019 Combined Factors'!$A$1:$AC$1,0))</f>
        <v>1.22530339569066</v>
      </c>
      <c r="AD29" s="52">
        <f>INDEX('2019 Combined Factors'!$A$1:$AC$38,MATCH('2019 (2015-19)'!$A29,'2019 Combined Factors'!$A$1:$A$38,0),MATCH('2019 (2015-19)'!AD$1,'2019 Combined Factors'!$A$1:$AC$1,0))</f>
        <v>0.485428962762396</v>
      </c>
      <c r="AE29" s="52">
        <f>INDEX('2019 Combined Factors'!$A$1:$AC$38,MATCH('2019 (2015-19)'!$A29,'2019 Combined Factors'!$A$1:$A$38,0),MATCH('2019 (2015-19)'!AE$1,'2019 Combined Factors'!$A$1:$AC$1,0))</f>
        <v>0.56249815458316099</v>
      </c>
    </row>
    <row r="30" spans="1:31" x14ac:dyDescent="0.25">
      <c r="A30" s="11" t="s">
        <v>102</v>
      </c>
      <c r="B30" s="39" t="s">
        <v>38</v>
      </c>
      <c r="C30" s="40"/>
      <c r="D30" s="21"/>
      <c r="E30" s="29"/>
      <c r="F30" s="17">
        <f>INDEX('2019 Combined Factors'!$A$1:$AC$38,MATCH('2019 (2015-19)'!$A30,'2019 Combined Factors'!$A$1:$A$38,0),MATCH('2019 (2015-19)'!F$1,'2019 Combined Factors'!$A$1:$AC$1,0))</f>
        <v>0.952082010332019</v>
      </c>
      <c r="G30" s="18">
        <f>INDEX('2019 Combined Factors'!$A$1:$AC$38,MATCH('2019 (2015-19)'!$A30,'2019 Combined Factors'!$A$1:$A$38,0),MATCH('2019 (2015-19)'!G$1,'2019 Combined Factors'!$A$1:$AC$1,0))</f>
        <v>0.91731915261514796</v>
      </c>
      <c r="H30" s="19">
        <f>INDEX('2019 Combined Factors'!$A$1:$AC$38,MATCH('2019 (2015-19)'!$A30,'2019 Combined Factors'!$A$1:$A$38,0),MATCH('2019 (2015-19)'!H$1,'2019 Combined Factors'!$A$1:$AC$1,0))</f>
        <v>0.95552305243721303</v>
      </c>
      <c r="I30" s="17">
        <f>INDEX('2019 Combined Factors'!$A$1:$AC$38,MATCH('2019 (2015-19)'!$A30,'2019 Combined Factors'!$A$1:$A$38,0),MATCH('2019 (2015-19)'!I$1,'2019 Combined Factors'!$A$1:$AC$1,0))</f>
        <v>0.99142472556781203</v>
      </c>
      <c r="J30" s="18">
        <f>INDEX('2019 Combined Factors'!$A$1:$AC$38,MATCH('2019 (2015-19)'!$A30,'2019 Combined Factors'!$A$1:$A$38,0),MATCH('2019 (2015-19)'!J$1,'2019 Combined Factors'!$A$1:$AC$1,0))</f>
        <v>1.0128454949599599</v>
      </c>
      <c r="K30" s="19">
        <f>INDEX('2019 Combined Factors'!$A$1:$AC$38,MATCH('2019 (2015-19)'!$A30,'2019 Combined Factors'!$A$1:$A$38,0),MATCH('2019 (2015-19)'!K$1,'2019 Combined Factors'!$A$1:$AC$1,0))</f>
        <v>1.0305695651939399</v>
      </c>
      <c r="L30" s="17">
        <f>INDEX('2019 Combined Factors'!$A$1:$AC$38,MATCH('2019 (2015-19)'!$A30,'2019 Combined Factors'!$A$1:$A$38,0),MATCH('2019 (2015-19)'!L$1,'2019 Combined Factors'!$A$1:$AC$1,0))</f>
        <v>1.03337323535361</v>
      </c>
      <c r="M30" s="18">
        <f>INDEX('2019 Combined Factors'!$A$1:$AC$38,MATCH('2019 (2015-19)'!$A30,'2019 Combined Factors'!$A$1:$A$38,0),MATCH('2019 (2015-19)'!M$1,'2019 Combined Factors'!$A$1:$AC$1,0))</f>
        <v>1.0149847000495</v>
      </c>
      <c r="N30" s="18">
        <f>INDEX('2019 Combined Factors'!$A$1:$AC$38,MATCH('2019 (2015-19)'!$A30,'2019 Combined Factors'!$A$1:$A$38,0),MATCH('2019 (2015-19)'!N$1,'2019 Combined Factors'!$A$1:$AC$1,0))</f>
        <v>1.0423081969382799</v>
      </c>
      <c r="O30" s="17">
        <f>INDEX('2019 Combined Factors'!$A$1:$AC$38,MATCH('2019 (2015-19)'!$A30,'2019 Combined Factors'!$A$1:$A$38,0),MATCH('2019 (2015-19)'!O$1,'2019 Combined Factors'!$A$1:$AC$1,0))</f>
        <v>1.0312516617849701</v>
      </c>
      <c r="P30" s="18">
        <f>INDEX('2019 Combined Factors'!$A$1:$AC$38,MATCH('2019 (2015-19)'!$A30,'2019 Combined Factors'!$A$1:$A$38,0),MATCH('2019 (2015-19)'!P$1,'2019 Combined Factors'!$A$1:$AC$1,0))</f>
        <v>1.0239131063251199</v>
      </c>
      <c r="Q30" s="18">
        <f>INDEX('2019 Combined Factors'!$A$1:$AC$38,MATCH('2019 (2015-19)'!$A30,'2019 Combined Factors'!$A$1:$A$38,0),MATCH('2019 (2015-19)'!Q$1,'2019 Combined Factors'!$A$1:$AC$1,0))</f>
        <v>0.99440509844238401</v>
      </c>
      <c r="R30" s="17">
        <f>INDEX('2019 Combined Factors'!$A$1:$AC$38,MATCH('2019 (2015-19)'!$A30,'2019 Combined Factors'!$A$1:$A$38,0),MATCH('2019 (2015-19)'!R$1,'2019 Combined Factors'!$A$1:$AC$1,0))</f>
        <v>0.941641405128127</v>
      </c>
      <c r="S30" s="18">
        <f>INDEX('2019 Combined Factors'!$A$1:$AC$38,MATCH('2019 (2015-19)'!$A30,'2019 Combined Factors'!$A$1:$A$38,0),MATCH('2019 (2015-19)'!S$1,'2019 Combined Factors'!$A$1:$AC$1,0))</f>
        <v>1.01161326190724</v>
      </c>
      <c r="T30" s="18">
        <f>INDEX('2019 Combined Factors'!$A$1:$AC$38,MATCH('2019 (2015-19)'!$A30,'2019 Combined Factors'!$A$1:$A$38,0),MATCH('2019 (2015-19)'!T$1,'2019 Combined Factors'!$A$1:$AC$1,0))</f>
        <v>1.0302220441137999</v>
      </c>
      <c r="U30" s="18">
        <f>INDEX('2019 Combined Factors'!$A$1:$AC$38,MATCH('2019 (2015-19)'!$A30,'2019 Combined Factors'!$A$1:$A$38,0),MATCH('2019 (2015-19)'!U$1,'2019 Combined Factors'!$A$1:$AC$1,0))</f>
        <v>1.01652328885082</v>
      </c>
      <c r="V30" s="17">
        <f>INDEX('2019 Combined Factors'!$A$1:$AC$38,MATCH('2019 (2015-19)'!$A30,'2019 Combined Factors'!$A$1:$A$38,0),MATCH('2019 (2015-19)'!V$1,'2019 Combined Factors'!$A$1:$AC$1,0))</f>
        <v>1.06737116618484</v>
      </c>
      <c r="W30" s="52">
        <f>INDEX('2019 Combined Factors'!$A$1:$AC$38,MATCH('2019 (2015-19)'!$A30,'2019 Combined Factors'!$A$1:$A$38,0),MATCH('2019 (2015-19)'!W$1,'2019 Combined Factors'!$A$1:$AC$1,0))</f>
        <v>1.09864775124047</v>
      </c>
      <c r="X30" s="52">
        <f>INDEX('2019 Combined Factors'!$A$1:$AC$38,MATCH('2019 (2015-19)'!$A30,'2019 Combined Factors'!$A$1:$A$38,0),MATCH('2019 (2015-19)'!X$1,'2019 Combined Factors'!$A$1:$AC$1,0))</f>
        <v>1.1139475286135401</v>
      </c>
      <c r="Y30" s="52">
        <f>INDEX('2019 Combined Factors'!$A$1:$AC$38,MATCH('2019 (2015-19)'!$A30,'2019 Combined Factors'!$A$1:$A$38,0),MATCH('2019 (2015-19)'!Y$1,'2019 Combined Factors'!$A$1:$AC$1,0))</f>
        <v>1.1177351472531201</v>
      </c>
      <c r="Z30" s="52">
        <f>INDEX('2019 Combined Factors'!$A$1:$AC$38,MATCH('2019 (2015-19)'!$A30,'2019 Combined Factors'!$A$1:$A$38,0),MATCH('2019 (2015-19)'!Z$1,'2019 Combined Factors'!$A$1:$AC$1,0))</f>
        <v>1.1486534005300999</v>
      </c>
      <c r="AA30" s="52">
        <f>INDEX('2019 Combined Factors'!$A$1:$AC$38,MATCH('2019 (2015-19)'!$A30,'2019 Combined Factors'!$A$1:$A$38,0),MATCH('2019 (2015-19)'!AA$1,'2019 Combined Factors'!$A$1:$AC$1,0))</f>
        <v>0.85094529579258205</v>
      </c>
      <c r="AB30" s="52">
        <f>INDEX('2019 Combined Factors'!$A$1:$AC$38,MATCH('2019 (2015-19)'!$A30,'2019 Combined Factors'!$A$1:$A$38,0),MATCH('2019 (2015-19)'!AB$1,'2019 Combined Factors'!$A$1:$AC$1,0))</f>
        <v>0.602699710385315</v>
      </c>
      <c r="AC30" s="17">
        <f>INDEX('2019 Combined Factors'!$A$1:$AC$38,MATCH('2019 (2015-19)'!$A30,'2019 Combined Factors'!$A$1:$A$38,0),MATCH('2019 (2015-19)'!AC$1,'2019 Combined Factors'!$A$1:$AC$1,0))</f>
        <v>1.11011014236905</v>
      </c>
      <c r="AD30" s="52">
        <f>INDEX('2019 Combined Factors'!$A$1:$AC$38,MATCH('2019 (2015-19)'!$A30,'2019 Combined Factors'!$A$1:$A$38,0),MATCH('2019 (2015-19)'!AD$1,'2019 Combined Factors'!$A$1:$AC$1,0))</f>
        <v>0.72682250308894902</v>
      </c>
      <c r="AE30" s="52">
        <f>INDEX('2019 Combined Factors'!$A$1:$AC$38,MATCH('2019 (2015-19)'!$A30,'2019 Combined Factors'!$A$1:$A$38,0),MATCH('2019 (2015-19)'!AE$1,'2019 Combined Factors'!$A$1:$AC$1,0))</f>
        <v>0.85094529579258205</v>
      </c>
    </row>
    <row r="31" spans="1:31" x14ac:dyDescent="0.25">
      <c r="A31" s="11" t="s">
        <v>109</v>
      </c>
      <c r="B31" s="12" t="s">
        <v>39</v>
      </c>
      <c r="C31" s="34"/>
      <c r="D31" s="20"/>
      <c r="E31" s="28"/>
      <c r="F31" s="17">
        <f>INDEX('2019 Combined Factors'!$A$1:$AC$38,MATCH('2019 (2015-19)'!$A31,'2019 Combined Factors'!$A$1:$A$38,0),MATCH('2019 (2015-19)'!F$1,'2019 Combined Factors'!$A$1:$AC$1,0))</f>
        <v>0.76650866347432101</v>
      </c>
      <c r="G31" s="18">
        <f>INDEX('2019 Combined Factors'!$A$1:$AC$38,MATCH('2019 (2015-19)'!$A31,'2019 Combined Factors'!$A$1:$A$38,0),MATCH('2019 (2015-19)'!G$1,'2019 Combined Factors'!$A$1:$AC$1,0))</f>
        <v>0.64966479084568296</v>
      </c>
      <c r="H31" s="19">
        <f>INDEX('2019 Combined Factors'!$A$1:$AC$38,MATCH('2019 (2015-19)'!$A31,'2019 Combined Factors'!$A$1:$A$38,0),MATCH('2019 (2015-19)'!H$1,'2019 Combined Factors'!$A$1:$AC$1,0))</f>
        <v>0.66881000750217701</v>
      </c>
      <c r="I31" s="17">
        <f>INDEX('2019 Combined Factors'!$A$1:$AC$38,MATCH('2019 (2015-19)'!$A31,'2019 Combined Factors'!$A$1:$A$38,0),MATCH('2019 (2015-19)'!I$1,'2019 Combined Factors'!$A$1:$AC$1,0))</f>
        <v>0.94429126192817503</v>
      </c>
      <c r="J31" s="18">
        <f>INDEX('2019 Combined Factors'!$A$1:$AC$38,MATCH('2019 (2015-19)'!$A31,'2019 Combined Factors'!$A$1:$A$38,0),MATCH('2019 (2015-19)'!J$1,'2019 Combined Factors'!$A$1:$AC$1,0))</f>
        <v>0.99727923870702795</v>
      </c>
      <c r="K31" s="19">
        <f>INDEX('2019 Combined Factors'!$A$1:$AC$38,MATCH('2019 (2015-19)'!$A31,'2019 Combined Factors'!$A$1:$A$38,0),MATCH('2019 (2015-19)'!K$1,'2019 Combined Factors'!$A$1:$AC$1,0))</f>
        <v>1.1327223587568001</v>
      </c>
      <c r="L31" s="17">
        <f>INDEX('2019 Combined Factors'!$A$1:$AC$38,MATCH('2019 (2015-19)'!$A31,'2019 Combined Factors'!$A$1:$A$38,0),MATCH('2019 (2015-19)'!L$1,'2019 Combined Factors'!$A$1:$AC$1,0))</f>
        <v>1.3221735911927699</v>
      </c>
      <c r="M31" s="18">
        <f>INDEX('2019 Combined Factors'!$A$1:$AC$38,MATCH('2019 (2015-19)'!$A31,'2019 Combined Factors'!$A$1:$A$38,0),MATCH('2019 (2015-19)'!M$1,'2019 Combined Factors'!$A$1:$AC$1,0))</f>
        <v>1.3321744803123601</v>
      </c>
      <c r="N31" s="18">
        <f>INDEX('2019 Combined Factors'!$A$1:$AC$38,MATCH('2019 (2015-19)'!$A31,'2019 Combined Factors'!$A$1:$A$38,0),MATCH('2019 (2015-19)'!N$1,'2019 Combined Factors'!$A$1:$AC$1,0))</f>
        <v>1.2040117647861699</v>
      </c>
      <c r="O31" s="17">
        <f>INDEX('2019 Combined Factors'!$A$1:$AC$38,MATCH('2019 (2015-19)'!$A31,'2019 Combined Factors'!$A$1:$A$38,0),MATCH('2019 (2015-19)'!O$1,'2019 Combined Factors'!$A$1:$AC$1,0))</f>
        <v>1.10354244983437</v>
      </c>
      <c r="P31" s="18">
        <f>INDEX('2019 Combined Factors'!$A$1:$AC$38,MATCH('2019 (2015-19)'!$A31,'2019 Combined Factors'!$A$1:$A$38,0),MATCH('2019 (2015-19)'!P$1,'2019 Combined Factors'!$A$1:$AC$1,0))</f>
        <v>1.0083866851205101</v>
      </c>
      <c r="Q31" s="18">
        <f>INDEX('2019 Combined Factors'!$A$1:$AC$38,MATCH('2019 (2015-19)'!$A31,'2019 Combined Factors'!$A$1:$A$38,0),MATCH('2019 (2015-19)'!Q$1,'2019 Combined Factors'!$A$1:$AC$1,0))</f>
        <v>0.87043470753960495</v>
      </c>
      <c r="R31" s="17">
        <f>INDEX('2019 Combined Factors'!$A$1:$AC$38,MATCH('2019 (2015-19)'!$A31,'2019 Combined Factors'!$A$1:$A$38,0),MATCH('2019 (2015-19)'!R$1,'2019 Combined Factors'!$A$1:$AC$1,0))</f>
        <v>0.69499448727405999</v>
      </c>
      <c r="S31" s="18">
        <f>INDEX('2019 Combined Factors'!$A$1:$AC$38,MATCH('2019 (2015-19)'!$A31,'2019 Combined Factors'!$A$1:$A$38,0),MATCH('2019 (2015-19)'!S$1,'2019 Combined Factors'!$A$1:$AC$1,0))</f>
        <v>1.0247642864640001</v>
      </c>
      <c r="T31" s="18">
        <f>INDEX('2019 Combined Factors'!$A$1:$AC$38,MATCH('2019 (2015-19)'!$A31,'2019 Combined Factors'!$A$1:$A$38,0),MATCH('2019 (2015-19)'!T$1,'2019 Combined Factors'!$A$1:$AC$1,0))</f>
        <v>1.28611994543043</v>
      </c>
      <c r="U31" s="18">
        <f>INDEX('2019 Combined Factors'!$A$1:$AC$38,MATCH('2019 (2015-19)'!$A31,'2019 Combined Factors'!$A$1:$A$38,0),MATCH('2019 (2015-19)'!U$1,'2019 Combined Factors'!$A$1:$AC$1,0))</f>
        <v>0.99412128083149798</v>
      </c>
      <c r="V31" s="17">
        <f>INDEX('2019 Combined Factors'!$A$1:$AC$38,MATCH('2019 (2015-19)'!$A31,'2019 Combined Factors'!$A$1:$A$38,0),MATCH('2019 (2015-19)'!V$1,'2019 Combined Factors'!$A$1:$AC$1,0))</f>
        <v>0.90901562655353796</v>
      </c>
      <c r="W31" s="52">
        <f>INDEX('2019 Combined Factors'!$A$1:$AC$38,MATCH('2019 (2015-19)'!$A31,'2019 Combined Factors'!$A$1:$A$38,0),MATCH('2019 (2015-19)'!W$1,'2019 Combined Factors'!$A$1:$AC$1,0))</f>
        <v>0.92645041399707895</v>
      </c>
      <c r="X31" s="52">
        <f>INDEX('2019 Combined Factors'!$A$1:$AC$38,MATCH('2019 (2015-19)'!$A31,'2019 Combined Factors'!$A$1:$A$38,0),MATCH('2019 (2015-19)'!X$1,'2019 Combined Factors'!$A$1:$AC$1,0))</f>
        <v>0.97412103595468003</v>
      </c>
      <c r="Y31" s="52">
        <f>INDEX('2019 Combined Factors'!$A$1:$AC$38,MATCH('2019 (2015-19)'!$A31,'2019 Combined Factors'!$A$1:$A$38,0),MATCH('2019 (2015-19)'!Y$1,'2019 Combined Factors'!$A$1:$AC$1,0))</f>
        <v>1.0383138257358799</v>
      </c>
      <c r="Z31" s="52">
        <f>INDEX('2019 Combined Factors'!$A$1:$AC$38,MATCH('2019 (2015-19)'!$A31,'2019 Combined Factors'!$A$1:$A$38,0),MATCH('2019 (2015-19)'!Z$1,'2019 Combined Factors'!$A$1:$AC$1,0))</f>
        <v>1.0997618699771401</v>
      </c>
      <c r="AA31" s="52">
        <f>INDEX('2019 Combined Factors'!$A$1:$AC$38,MATCH('2019 (2015-19)'!$A31,'2019 Combined Factors'!$A$1:$A$38,0),MATCH('2019 (2015-19)'!AA$1,'2019 Combined Factors'!$A$1:$AC$1,0))</f>
        <v>1.0466493718763601</v>
      </c>
      <c r="AB31" s="52">
        <f>INDEX('2019 Combined Factors'!$A$1:$AC$38,MATCH('2019 (2015-19)'!$A31,'2019 Combined Factors'!$A$1:$A$38,0),MATCH('2019 (2015-19)'!AB$1,'2019 Combined Factors'!$A$1:$AC$1,0))</f>
        <v>1.00568785590531</v>
      </c>
      <c r="AC31" s="17">
        <f>INDEX('2019 Combined Factors'!$A$1:$AC$38,MATCH('2019 (2015-19)'!$A31,'2019 Combined Factors'!$A$1:$A$38,0),MATCH('2019 (2015-19)'!AC$1,'2019 Combined Factors'!$A$1:$AC$1,0))</f>
        <v>0.97962842522921301</v>
      </c>
      <c r="AD31" s="52">
        <f>INDEX('2019 Combined Factors'!$A$1:$AC$38,MATCH('2019 (2015-19)'!$A31,'2019 Combined Factors'!$A$1:$A$38,0),MATCH('2019 (2015-19)'!AD$1,'2019 Combined Factors'!$A$1:$AC$1,0))</f>
        <v>1.0261686138908299</v>
      </c>
      <c r="AE31" s="52">
        <f>INDEX('2019 Combined Factors'!$A$1:$AC$38,MATCH('2019 (2015-19)'!$A31,'2019 Combined Factors'!$A$1:$A$38,0),MATCH('2019 (2015-19)'!AE$1,'2019 Combined Factors'!$A$1:$AC$1,0))</f>
        <v>1.0466493718763601</v>
      </c>
    </row>
    <row r="32" spans="1:31" x14ac:dyDescent="0.25">
      <c r="A32" s="11" t="s">
        <v>104</v>
      </c>
      <c r="B32" s="12" t="s">
        <v>52</v>
      </c>
      <c r="C32" s="34"/>
      <c r="D32" s="20"/>
      <c r="E32" s="28"/>
      <c r="F32" s="17">
        <f>INDEX('2019 Combined Factors'!$A$1:$AC$38,MATCH('2019 (2015-19)'!$A32,'2019 Combined Factors'!$A$1:$A$38,0),MATCH('2019 (2015-19)'!F$1,'2019 Combined Factors'!$A$1:$AC$1,0))</f>
        <v>0.87766242239046799</v>
      </c>
      <c r="G32" s="18">
        <f>INDEX('2019 Combined Factors'!$A$1:$AC$38,MATCH('2019 (2015-19)'!$A32,'2019 Combined Factors'!$A$1:$A$38,0),MATCH('2019 (2015-19)'!G$1,'2019 Combined Factors'!$A$1:$AC$1,0))</f>
        <v>0.73993442716767699</v>
      </c>
      <c r="H32" s="19">
        <f>INDEX('2019 Combined Factors'!$A$1:$AC$38,MATCH('2019 (2015-19)'!$A32,'2019 Combined Factors'!$A$1:$A$38,0),MATCH('2019 (2015-19)'!H$1,'2019 Combined Factors'!$A$1:$AC$1,0))</f>
        <v>0.76727817689524702</v>
      </c>
      <c r="I32" s="17">
        <f>INDEX('2019 Combined Factors'!$A$1:$AC$38,MATCH('2019 (2015-19)'!$A32,'2019 Combined Factors'!$A$1:$A$38,0),MATCH('2019 (2015-19)'!I$1,'2019 Combined Factors'!$A$1:$AC$1,0))</f>
        <v>0.91859892965343604</v>
      </c>
      <c r="J32" s="18">
        <f>INDEX('2019 Combined Factors'!$A$1:$AC$38,MATCH('2019 (2015-19)'!$A32,'2019 Combined Factors'!$A$1:$A$38,0),MATCH('2019 (2015-19)'!J$1,'2019 Combined Factors'!$A$1:$AC$1,0))</f>
        <v>0.97293833677521702</v>
      </c>
      <c r="K32" s="19">
        <f>INDEX('2019 Combined Factors'!$A$1:$AC$38,MATCH('2019 (2015-19)'!$A32,'2019 Combined Factors'!$A$1:$A$38,0),MATCH('2019 (2015-19)'!K$1,'2019 Combined Factors'!$A$1:$AC$1,0))</f>
        <v>1.03113748590078</v>
      </c>
      <c r="L32" s="17">
        <f>INDEX('2019 Combined Factors'!$A$1:$AC$38,MATCH('2019 (2015-19)'!$A32,'2019 Combined Factors'!$A$1:$A$38,0),MATCH('2019 (2015-19)'!L$1,'2019 Combined Factors'!$A$1:$AC$1,0))</f>
        <v>1.1852832682811401</v>
      </c>
      <c r="M32" s="18">
        <f>INDEX('2019 Combined Factors'!$A$1:$AC$38,MATCH('2019 (2015-19)'!$A32,'2019 Combined Factors'!$A$1:$A$38,0),MATCH('2019 (2015-19)'!M$1,'2019 Combined Factors'!$A$1:$AC$1,0))</f>
        <v>1.26866456336057</v>
      </c>
      <c r="N32" s="18">
        <f>INDEX('2019 Combined Factors'!$A$1:$AC$38,MATCH('2019 (2015-19)'!$A32,'2019 Combined Factors'!$A$1:$A$38,0),MATCH('2019 (2015-19)'!N$1,'2019 Combined Factors'!$A$1:$AC$1,0))</f>
        <v>1.19817075476227</v>
      </c>
      <c r="O32" s="17">
        <f>INDEX('2019 Combined Factors'!$A$1:$AC$38,MATCH('2019 (2015-19)'!$A32,'2019 Combined Factors'!$A$1:$A$38,0),MATCH('2019 (2015-19)'!O$1,'2019 Combined Factors'!$A$1:$AC$1,0))</f>
        <v>1.0582502500923501</v>
      </c>
      <c r="P32" s="18">
        <f>INDEX('2019 Combined Factors'!$A$1:$AC$38,MATCH('2019 (2015-19)'!$A32,'2019 Combined Factors'!$A$1:$A$38,0),MATCH('2019 (2015-19)'!P$1,'2019 Combined Factors'!$A$1:$AC$1,0))</f>
        <v>1.02641603155192</v>
      </c>
      <c r="Q32" s="18">
        <f>INDEX('2019 Combined Factors'!$A$1:$AC$38,MATCH('2019 (2015-19)'!$A32,'2019 Combined Factors'!$A$1:$A$38,0),MATCH('2019 (2015-19)'!Q$1,'2019 Combined Factors'!$A$1:$AC$1,0))</f>
        <v>0.955665353168904</v>
      </c>
      <c r="R32" s="17">
        <f>INDEX('2019 Combined Factors'!$A$1:$AC$38,MATCH('2019 (2015-19)'!$A32,'2019 Combined Factors'!$A$1:$A$38,0),MATCH('2019 (2015-19)'!R$1,'2019 Combined Factors'!$A$1:$AC$1,0))</f>
        <v>0.79495834215113104</v>
      </c>
      <c r="S32" s="18">
        <f>INDEX('2019 Combined Factors'!$A$1:$AC$38,MATCH('2019 (2015-19)'!$A32,'2019 Combined Factors'!$A$1:$A$38,0),MATCH('2019 (2015-19)'!S$1,'2019 Combined Factors'!$A$1:$AC$1,0))</f>
        <v>0.97422491744314499</v>
      </c>
      <c r="T32" s="18">
        <f>INDEX('2019 Combined Factors'!$A$1:$AC$38,MATCH('2019 (2015-19)'!$A32,'2019 Combined Factors'!$A$1:$A$38,0),MATCH('2019 (2015-19)'!T$1,'2019 Combined Factors'!$A$1:$AC$1,0))</f>
        <v>1.21737286213466</v>
      </c>
      <c r="U32" s="18">
        <f>INDEX('2019 Combined Factors'!$A$1:$AC$38,MATCH('2019 (2015-19)'!$A32,'2019 Combined Factors'!$A$1:$A$38,0),MATCH('2019 (2015-19)'!U$1,'2019 Combined Factors'!$A$1:$AC$1,0))</f>
        <v>1.01344387827106</v>
      </c>
      <c r="V32" s="17">
        <f>INDEX('2019 Combined Factors'!$A$1:$AC$38,MATCH('2019 (2015-19)'!$A32,'2019 Combined Factors'!$A$1:$A$38,0),MATCH('2019 (2015-19)'!V$1,'2019 Combined Factors'!$A$1:$AC$1,0))</f>
        <v>0.88755222792294497</v>
      </c>
      <c r="W32" s="52">
        <f>INDEX('2019 Combined Factors'!$A$1:$AC$38,MATCH('2019 (2015-19)'!$A32,'2019 Combined Factors'!$A$1:$A$38,0),MATCH('2019 (2015-19)'!W$1,'2019 Combined Factors'!$A$1:$AC$1,0))</f>
        <v>0.90305915454491603</v>
      </c>
      <c r="X32" s="52">
        <f>INDEX('2019 Combined Factors'!$A$1:$AC$38,MATCH('2019 (2015-19)'!$A32,'2019 Combined Factors'!$A$1:$A$38,0),MATCH('2019 (2015-19)'!X$1,'2019 Combined Factors'!$A$1:$AC$1,0))</f>
        <v>0.95527517153271402</v>
      </c>
      <c r="Y32" s="52">
        <f>INDEX('2019 Combined Factors'!$A$1:$AC$38,MATCH('2019 (2015-19)'!$A32,'2019 Combined Factors'!$A$1:$A$38,0),MATCH('2019 (2015-19)'!Y$1,'2019 Combined Factors'!$A$1:$AC$1,0))</f>
        <v>1.0111159248596</v>
      </c>
      <c r="Z32" s="52">
        <f>INDEX('2019 Combined Factors'!$A$1:$AC$38,MATCH('2019 (2015-19)'!$A32,'2019 Combined Factors'!$A$1:$A$38,0),MATCH('2019 (2015-19)'!Z$1,'2019 Combined Factors'!$A$1:$AC$1,0))</f>
        <v>1.15535073500755</v>
      </c>
      <c r="AA32" s="52">
        <f>INDEX('2019 Combined Factors'!$A$1:$AC$38,MATCH('2019 (2015-19)'!$A32,'2019 Combined Factors'!$A$1:$A$38,0),MATCH('2019 (2015-19)'!AA$1,'2019 Combined Factors'!$A$1:$AC$1,0))</f>
        <v>1.0336176263404599</v>
      </c>
      <c r="AB32" s="52">
        <f>INDEX('2019 Combined Factors'!$A$1:$AC$38,MATCH('2019 (2015-19)'!$A32,'2019 Combined Factors'!$A$1:$A$38,0),MATCH('2019 (2015-19)'!AB$1,'2019 Combined Factors'!$A$1:$AC$1,0))</f>
        <v>1.0540291597917999</v>
      </c>
      <c r="AC32" s="17">
        <f>INDEX('2019 Combined Factors'!$A$1:$AC$38,MATCH('2019 (2015-19)'!$A32,'2019 Combined Factors'!$A$1:$A$38,0),MATCH('2019 (2015-19)'!AC$1,'2019 Combined Factors'!$A$1:$AC$1,0))</f>
        <v>0.95648341697907602</v>
      </c>
      <c r="AD32" s="52">
        <f>INDEX('2019 Combined Factors'!$A$1:$AC$38,MATCH('2019 (2015-19)'!$A32,'2019 Combined Factors'!$A$1:$A$38,0),MATCH('2019 (2015-19)'!AD$1,'2019 Combined Factors'!$A$1:$AC$1,0))</f>
        <v>1.04382339306613</v>
      </c>
      <c r="AE32" s="52">
        <f>INDEX('2019 Combined Factors'!$A$1:$AC$38,MATCH('2019 (2015-19)'!$A32,'2019 Combined Factors'!$A$1:$A$38,0),MATCH('2019 (2015-19)'!AE$1,'2019 Combined Factors'!$A$1:$AC$1,0))</f>
        <v>1.0540291597917999</v>
      </c>
    </row>
    <row r="33" spans="1:31" x14ac:dyDescent="0.25">
      <c r="A33" s="11" t="s">
        <v>83</v>
      </c>
      <c r="B33" s="12" t="s">
        <v>53</v>
      </c>
      <c r="C33" s="34"/>
      <c r="D33" s="20"/>
      <c r="E33" s="28"/>
      <c r="F33" s="17">
        <f>INDEX('2019 Combined Factors'!$A$1:$AC$38,MATCH('2019 (2015-19)'!$A33,'2019 Combined Factors'!$A$1:$A$38,0),MATCH('2019 (2015-19)'!F$1,'2019 Combined Factors'!$A$1:$AC$1,0))</f>
        <v>0.89476447727571595</v>
      </c>
      <c r="G33" s="18">
        <f>INDEX('2019 Combined Factors'!$A$1:$AC$38,MATCH('2019 (2015-19)'!$A33,'2019 Combined Factors'!$A$1:$A$38,0),MATCH('2019 (2015-19)'!G$1,'2019 Combined Factors'!$A$1:$AC$1,0))</f>
        <v>0.78427709216013497</v>
      </c>
      <c r="H33" s="19">
        <f>INDEX('2019 Combined Factors'!$A$1:$AC$38,MATCH('2019 (2015-19)'!$A33,'2019 Combined Factors'!$A$1:$A$38,0),MATCH('2019 (2015-19)'!H$1,'2019 Combined Factors'!$A$1:$AC$1,0))</f>
        <v>0.81538364956090004</v>
      </c>
      <c r="I33" s="17">
        <f>INDEX('2019 Combined Factors'!$A$1:$AC$38,MATCH('2019 (2015-19)'!$A33,'2019 Combined Factors'!$A$1:$A$38,0),MATCH('2019 (2015-19)'!I$1,'2019 Combined Factors'!$A$1:$AC$1,0))</f>
        <v>0.88093431806726996</v>
      </c>
      <c r="J33" s="18">
        <f>INDEX('2019 Combined Factors'!$A$1:$AC$38,MATCH('2019 (2015-19)'!$A33,'2019 Combined Factors'!$A$1:$A$38,0),MATCH('2019 (2015-19)'!J$1,'2019 Combined Factors'!$A$1:$AC$1,0))</f>
        <v>0.92972968544887202</v>
      </c>
      <c r="K33" s="19">
        <f>INDEX('2019 Combined Factors'!$A$1:$AC$38,MATCH('2019 (2015-19)'!$A33,'2019 Combined Factors'!$A$1:$A$38,0),MATCH('2019 (2015-19)'!K$1,'2019 Combined Factors'!$A$1:$AC$1,0))</f>
        <v>1.0242456105313</v>
      </c>
      <c r="L33" s="17">
        <f>INDEX('2019 Combined Factors'!$A$1:$AC$38,MATCH('2019 (2015-19)'!$A33,'2019 Combined Factors'!$A$1:$A$38,0),MATCH('2019 (2015-19)'!L$1,'2019 Combined Factors'!$A$1:$AC$1,0))</f>
        <v>1.17319264147447</v>
      </c>
      <c r="M33" s="18">
        <f>INDEX('2019 Combined Factors'!$A$1:$AC$38,MATCH('2019 (2015-19)'!$A33,'2019 Combined Factors'!$A$1:$A$38,0),MATCH('2019 (2015-19)'!M$1,'2019 Combined Factors'!$A$1:$AC$1,0))</f>
        <v>1.23209761192947</v>
      </c>
      <c r="N33" s="18">
        <f>INDEX('2019 Combined Factors'!$A$1:$AC$38,MATCH('2019 (2015-19)'!$A33,'2019 Combined Factors'!$A$1:$A$38,0),MATCH('2019 (2015-19)'!N$1,'2019 Combined Factors'!$A$1:$AC$1,0))</f>
        <v>1.20982512880124</v>
      </c>
      <c r="O33" s="17">
        <f>INDEX('2019 Combined Factors'!$A$1:$AC$38,MATCH('2019 (2015-19)'!$A33,'2019 Combined Factors'!$A$1:$A$38,0),MATCH('2019 (2015-19)'!O$1,'2019 Combined Factors'!$A$1:$AC$1,0))</f>
        <v>1.08086948359379</v>
      </c>
      <c r="P33" s="18">
        <f>INDEX('2019 Combined Factors'!$A$1:$AC$38,MATCH('2019 (2015-19)'!$A33,'2019 Combined Factors'!$A$1:$A$38,0),MATCH('2019 (2015-19)'!P$1,'2019 Combined Factors'!$A$1:$AC$1,0))</f>
        <v>1.0386934683800699</v>
      </c>
      <c r="Q33" s="18">
        <f>INDEX('2019 Combined Factors'!$A$1:$AC$38,MATCH('2019 (2015-19)'!$A33,'2019 Combined Factors'!$A$1:$A$38,0),MATCH('2019 (2015-19)'!Q$1,'2019 Combined Factors'!$A$1:$AC$1,0))</f>
        <v>0.93598683277674299</v>
      </c>
      <c r="R33" s="17">
        <f>INDEX('2019 Combined Factors'!$A$1:$AC$38,MATCH('2019 (2015-19)'!$A33,'2019 Combined Factors'!$A$1:$A$38,0),MATCH('2019 (2015-19)'!R$1,'2019 Combined Factors'!$A$1:$AC$1,0))</f>
        <v>0.83147507299891699</v>
      </c>
      <c r="S33" s="18">
        <f>INDEX('2019 Combined Factors'!$A$1:$AC$38,MATCH('2019 (2015-19)'!$A33,'2019 Combined Factors'!$A$1:$A$38,0),MATCH('2019 (2015-19)'!S$1,'2019 Combined Factors'!$A$1:$AC$1,0))</f>
        <v>0.94496987134914801</v>
      </c>
      <c r="T33" s="18">
        <f>INDEX('2019 Combined Factors'!$A$1:$AC$38,MATCH('2019 (2015-19)'!$A33,'2019 Combined Factors'!$A$1:$A$38,0),MATCH('2019 (2015-19)'!T$1,'2019 Combined Factors'!$A$1:$AC$1,0))</f>
        <v>1.2050384607350599</v>
      </c>
      <c r="U33" s="18">
        <f>INDEX('2019 Combined Factors'!$A$1:$AC$38,MATCH('2019 (2015-19)'!$A33,'2019 Combined Factors'!$A$1:$A$38,0),MATCH('2019 (2015-19)'!U$1,'2019 Combined Factors'!$A$1:$AC$1,0))</f>
        <v>1.01851659491687</v>
      </c>
      <c r="V33" s="17">
        <f>INDEX('2019 Combined Factors'!$A$1:$AC$38,MATCH('2019 (2015-19)'!$A33,'2019 Combined Factors'!$A$1:$A$38,0),MATCH('2019 (2015-19)'!V$1,'2019 Combined Factors'!$A$1:$AC$1,0))</f>
        <v>0.95099642979240195</v>
      </c>
      <c r="W33" s="52">
        <f>INDEX('2019 Combined Factors'!$A$1:$AC$38,MATCH('2019 (2015-19)'!$A33,'2019 Combined Factors'!$A$1:$A$38,0),MATCH('2019 (2015-19)'!W$1,'2019 Combined Factors'!$A$1:$AC$1,0))</f>
        <v>0.97378171875029595</v>
      </c>
      <c r="X33" s="52">
        <f>INDEX('2019 Combined Factors'!$A$1:$AC$38,MATCH('2019 (2015-19)'!$A33,'2019 Combined Factors'!$A$1:$A$38,0),MATCH('2019 (2015-19)'!X$1,'2019 Combined Factors'!$A$1:$AC$1,0))</f>
        <v>1.0019624392798001</v>
      </c>
      <c r="Y33" s="52">
        <f>INDEX('2019 Combined Factors'!$A$1:$AC$38,MATCH('2019 (2015-19)'!$A33,'2019 Combined Factors'!$A$1:$A$38,0),MATCH('2019 (2015-19)'!Y$1,'2019 Combined Factors'!$A$1:$AC$1,0))</f>
        <v>1.04375178723972</v>
      </c>
      <c r="Z33" s="52">
        <f>INDEX('2019 Combined Factors'!$A$1:$AC$38,MATCH('2019 (2015-19)'!$A33,'2019 Combined Factors'!$A$1:$A$38,0),MATCH('2019 (2015-19)'!Z$1,'2019 Combined Factors'!$A$1:$AC$1,0))</f>
        <v>1.1464176786278899</v>
      </c>
      <c r="AA33" s="52">
        <f>INDEX('2019 Combined Factors'!$A$1:$AC$38,MATCH('2019 (2015-19)'!$A33,'2019 Combined Factors'!$A$1:$A$38,0),MATCH('2019 (2015-19)'!AA$1,'2019 Combined Factors'!$A$1:$AC$1,0))</f>
        <v>1.07127714540786</v>
      </c>
      <c r="AB33" s="52">
        <f>INDEX('2019 Combined Factors'!$A$1:$AC$38,MATCH('2019 (2015-19)'!$A33,'2019 Combined Factors'!$A$1:$A$38,0),MATCH('2019 (2015-19)'!AB$1,'2019 Combined Factors'!$A$1:$AC$1,0))</f>
        <v>0.81181280090201402</v>
      </c>
      <c r="AC33" s="17">
        <f>INDEX('2019 Combined Factors'!$A$1:$AC$38,MATCH('2019 (2015-19)'!$A33,'2019 Combined Factors'!$A$1:$A$38,0),MATCH('2019 (2015-19)'!AC$1,'2019 Combined Factors'!$A$1:$AC$1,0))</f>
        <v>1.0064986484232701</v>
      </c>
      <c r="AD33" s="52">
        <f>INDEX('2019 Combined Factors'!$A$1:$AC$38,MATCH('2019 (2015-19)'!$A33,'2019 Combined Factors'!$A$1:$A$38,0),MATCH('2019 (2015-19)'!AD$1,'2019 Combined Factors'!$A$1:$AC$1,0))</f>
        <v>0.94154497315494001</v>
      </c>
      <c r="AE33" s="52">
        <f>INDEX('2019 Combined Factors'!$A$1:$AC$38,MATCH('2019 (2015-19)'!$A33,'2019 Combined Factors'!$A$1:$A$38,0),MATCH('2019 (2015-19)'!AE$1,'2019 Combined Factors'!$A$1:$AC$1,0))</f>
        <v>1.07127714540786</v>
      </c>
    </row>
    <row r="34" spans="1:31" x14ac:dyDescent="0.25">
      <c r="A34" s="11" t="s">
        <v>101</v>
      </c>
      <c r="B34" s="39" t="s">
        <v>40</v>
      </c>
      <c r="C34" s="40"/>
      <c r="D34" s="21"/>
      <c r="E34" s="29"/>
      <c r="F34" s="17">
        <f>INDEX('2019 Combined Factors'!$A$1:$AC$38,MATCH('2019 (2015-19)'!$A34,'2019 Combined Factors'!$A$1:$A$38,0),MATCH('2019 (2015-19)'!F$1,'2019 Combined Factors'!$A$1:$AC$1,0))</f>
        <v>0.94699727963889402</v>
      </c>
      <c r="G34" s="18">
        <f>INDEX('2019 Combined Factors'!$A$1:$AC$38,MATCH('2019 (2015-19)'!$A34,'2019 Combined Factors'!$A$1:$A$38,0),MATCH('2019 (2015-19)'!G$1,'2019 Combined Factors'!$A$1:$AC$1,0))</f>
        <v>0.91198942549527395</v>
      </c>
      <c r="H34" s="19">
        <f>INDEX('2019 Combined Factors'!$A$1:$AC$38,MATCH('2019 (2015-19)'!$A34,'2019 Combined Factors'!$A$1:$A$38,0),MATCH('2019 (2015-19)'!H$1,'2019 Combined Factors'!$A$1:$AC$1,0))</f>
        <v>0.89818967978281905</v>
      </c>
      <c r="I34" s="17">
        <f>INDEX('2019 Combined Factors'!$A$1:$AC$38,MATCH('2019 (2015-19)'!$A34,'2019 Combined Factors'!$A$1:$A$38,0),MATCH('2019 (2015-19)'!I$1,'2019 Combined Factors'!$A$1:$AC$1,0))</f>
        <v>0.91959273936038</v>
      </c>
      <c r="J34" s="18">
        <f>INDEX('2019 Combined Factors'!$A$1:$AC$38,MATCH('2019 (2015-19)'!$A34,'2019 Combined Factors'!$A$1:$A$38,0),MATCH('2019 (2015-19)'!J$1,'2019 Combined Factors'!$A$1:$AC$1,0))</f>
        <v>0.89068922298021302</v>
      </c>
      <c r="K34" s="19">
        <f>INDEX('2019 Combined Factors'!$A$1:$AC$38,MATCH('2019 (2015-19)'!$A34,'2019 Combined Factors'!$A$1:$A$38,0),MATCH('2019 (2015-19)'!K$1,'2019 Combined Factors'!$A$1:$AC$1,0))</f>
        <v>0.96843460055332498</v>
      </c>
      <c r="L34" s="17">
        <f>INDEX('2019 Combined Factors'!$A$1:$AC$38,MATCH('2019 (2015-19)'!$A34,'2019 Combined Factors'!$A$1:$A$38,0),MATCH('2019 (2015-19)'!L$1,'2019 Combined Factors'!$A$1:$AC$1,0))</f>
        <v>1.1227543095365</v>
      </c>
      <c r="M34" s="18">
        <f>INDEX('2019 Combined Factors'!$A$1:$AC$38,MATCH('2019 (2015-19)'!$A34,'2019 Combined Factors'!$A$1:$A$38,0),MATCH('2019 (2015-19)'!M$1,'2019 Combined Factors'!$A$1:$AC$1,0))</f>
        <v>1.1901206448935699</v>
      </c>
      <c r="N34" s="18">
        <f>INDEX('2019 Combined Factors'!$A$1:$AC$38,MATCH('2019 (2015-19)'!$A34,'2019 Combined Factors'!$A$1:$A$38,0),MATCH('2019 (2015-19)'!N$1,'2019 Combined Factors'!$A$1:$AC$1,0))</f>
        <v>1.1721149609085599</v>
      </c>
      <c r="O34" s="17">
        <f>INDEX('2019 Combined Factors'!$A$1:$AC$38,MATCH('2019 (2015-19)'!$A34,'2019 Combined Factors'!$A$1:$A$38,0),MATCH('2019 (2015-19)'!O$1,'2019 Combined Factors'!$A$1:$AC$1,0))</f>
        <v>1.0770063907316101</v>
      </c>
      <c r="P34" s="18">
        <f>INDEX('2019 Combined Factors'!$A$1:$AC$38,MATCH('2019 (2015-19)'!$A34,'2019 Combined Factors'!$A$1:$A$38,0),MATCH('2019 (2015-19)'!P$1,'2019 Combined Factors'!$A$1:$AC$1,0))</f>
        <v>0.98909391882881703</v>
      </c>
      <c r="Q34" s="18">
        <f>INDEX('2019 Combined Factors'!$A$1:$AC$38,MATCH('2019 (2015-19)'!$A34,'2019 Combined Factors'!$A$1:$A$38,0),MATCH('2019 (2015-19)'!Q$1,'2019 Combined Factors'!$A$1:$AC$1,0))</f>
        <v>0.91301682729001898</v>
      </c>
      <c r="R34" s="17">
        <f>INDEX('2019 Combined Factors'!$A$1:$AC$38,MATCH('2019 (2015-19)'!$A34,'2019 Combined Factors'!$A$1:$A$38,0),MATCH('2019 (2015-19)'!R$1,'2019 Combined Factors'!$A$1:$AC$1,0))</f>
        <v>0.91905879497232901</v>
      </c>
      <c r="S34" s="18">
        <f>INDEX('2019 Combined Factors'!$A$1:$AC$38,MATCH('2019 (2015-19)'!$A34,'2019 Combined Factors'!$A$1:$A$38,0),MATCH('2019 (2015-19)'!S$1,'2019 Combined Factors'!$A$1:$AC$1,0))</f>
        <v>0.92623885429797304</v>
      </c>
      <c r="T34" s="18">
        <f>INDEX('2019 Combined Factors'!$A$1:$AC$38,MATCH('2019 (2015-19)'!$A34,'2019 Combined Factors'!$A$1:$A$38,0),MATCH('2019 (2015-19)'!T$1,'2019 Combined Factors'!$A$1:$AC$1,0))</f>
        <v>1.16166330511288</v>
      </c>
      <c r="U34" s="18">
        <f>INDEX('2019 Combined Factors'!$A$1:$AC$38,MATCH('2019 (2015-19)'!$A34,'2019 Combined Factors'!$A$1:$A$38,0),MATCH('2019 (2015-19)'!U$1,'2019 Combined Factors'!$A$1:$AC$1,0))</f>
        <v>0.993039045616817</v>
      </c>
      <c r="V34" s="17">
        <f>INDEX('2019 Combined Factors'!$A$1:$AC$38,MATCH('2019 (2015-19)'!$A34,'2019 Combined Factors'!$A$1:$A$38,0),MATCH('2019 (2015-19)'!V$1,'2019 Combined Factors'!$A$1:$AC$1,0))</f>
        <v>0.97384651190968496</v>
      </c>
      <c r="W34" s="52">
        <f>INDEX('2019 Combined Factors'!$A$1:$AC$38,MATCH('2019 (2015-19)'!$A34,'2019 Combined Factors'!$A$1:$A$38,0),MATCH('2019 (2015-19)'!W$1,'2019 Combined Factors'!$A$1:$AC$1,0))</f>
        <v>1.0037924686280399</v>
      </c>
      <c r="X34" s="52">
        <f>INDEX('2019 Combined Factors'!$A$1:$AC$38,MATCH('2019 (2015-19)'!$A34,'2019 Combined Factors'!$A$1:$A$38,0),MATCH('2019 (2015-19)'!X$1,'2019 Combined Factors'!$A$1:$AC$1,0))</f>
        <v>1.0141596764377501</v>
      </c>
      <c r="Y34" s="52">
        <f>INDEX('2019 Combined Factors'!$A$1:$AC$38,MATCH('2019 (2015-19)'!$A34,'2019 Combined Factors'!$A$1:$A$38,0),MATCH('2019 (2015-19)'!Y$1,'2019 Combined Factors'!$A$1:$AC$1,0))</f>
        <v>1.0546479970789699</v>
      </c>
      <c r="Z34" s="52">
        <f>INDEX('2019 Combined Factors'!$A$1:$AC$38,MATCH('2019 (2015-19)'!$A34,'2019 Combined Factors'!$A$1:$A$38,0),MATCH('2019 (2015-19)'!Z$1,'2019 Combined Factors'!$A$1:$AC$1,0))</f>
        <v>1.1681738032733</v>
      </c>
      <c r="AA34" s="52">
        <f>INDEX('2019 Combined Factors'!$A$1:$AC$38,MATCH('2019 (2015-19)'!$A34,'2019 Combined Factors'!$A$1:$A$38,0),MATCH('2019 (2015-19)'!AA$1,'2019 Combined Factors'!$A$1:$AC$1,0))</f>
        <v>1.01869080926144</v>
      </c>
      <c r="AB34" s="52">
        <f>INDEX('2019 Combined Factors'!$A$1:$AC$38,MATCH('2019 (2015-19)'!$A34,'2019 Combined Factors'!$A$1:$A$38,0),MATCH('2019 (2015-19)'!AB$1,'2019 Combined Factors'!$A$1:$AC$1,0))</f>
        <v>0.76668873341079002</v>
      </c>
      <c r="AC34" s="17">
        <f>INDEX('2019 Combined Factors'!$A$1:$AC$38,MATCH('2019 (2015-19)'!$A34,'2019 Combined Factors'!$A$1:$A$38,0),MATCH('2019 (2015-19)'!AC$1,'2019 Combined Factors'!$A$1:$AC$1,0))</f>
        <v>1.02420004738159</v>
      </c>
      <c r="AD34" s="52">
        <f>INDEX('2019 Combined Factors'!$A$1:$AC$38,MATCH('2019 (2015-19)'!$A34,'2019 Combined Factors'!$A$1:$A$38,0),MATCH('2019 (2015-19)'!AD$1,'2019 Combined Factors'!$A$1:$AC$1,0))</f>
        <v>0.89268977133611604</v>
      </c>
      <c r="AE34" s="52">
        <f>INDEX('2019 Combined Factors'!$A$1:$AC$38,MATCH('2019 (2015-19)'!$A34,'2019 Combined Factors'!$A$1:$A$38,0),MATCH('2019 (2015-19)'!AE$1,'2019 Combined Factors'!$A$1:$AC$1,0))</f>
        <v>1.01869080926144</v>
      </c>
    </row>
    <row r="35" spans="1:31" ht="15" customHeight="1" x14ac:dyDescent="0.25">
      <c r="B35" s="1" t="s">
        <v>41</v>
      </c>
      <c r="C35" s="2"/>
      <c r="D35" s="2"/>
      <c r="E35" s="3"/>
      <c r="F35" s="3" t="s">
        <v>5</v>
      </c>
      <c r="G35" s="2" t="s">
        <v>6</v>
      </c>
      <c r="H35" s="4" t="s">
        <v>7</v>
      </c>
      <c r="I35" s="3" t="s">
        <v>8</v>
      </c>
      <c r="J35" s="2" t="s">
        <v>9</v>
      </c>
      <c r="K35" s="4" t="s">
        <v>10</v>
      </c>
      <c r="L35" s="3" t="s">
        <v>11</v>
      </c>
      <c r="M35" s="2" t="s">
        <v>12</v>
      </c>
      <c r="N35" s="2" t="s">
        <v>13</v>
      </c>
      <c r="O35" s="3" t="s">
        <v>14</v>
      </c>
      <c r="P35" s="2" t="s">
        <v>15</v>
      </c>
      <c r="Q35" s="2" t="s">
        <v>16</v>
      </c>
      <c r="R35" s="3" t="s">
        <v>17</v>
      </c>
      <c r="S35" s="2" t="s">
        <v>18</v>
      </c>
      <c r="T35" s="2" t="s">
        <v>19</v>
      </c>
      <c r="U35" s="2" t="s">
        <v>20</v>
      </c>
      <c r="V35" s="5" t="s">
        <v>131</v>
      </c>
      <c r="W35" s="6" t="s">
        <v>132</v>
      </c>
      <c r="X35" s="6" t="s">
        <v>133</v>
      </c>
      <c r="Y35" s="6" t="s">
        <v>134</v>
      </c>
      <c r="Z35" s="6" t="s">
        <v>135</v>
      </c>
      <c r="AA35" s="6" t="s">
        <v>136</v>
      </c>
      <c r="AB35" s="6" t="s">
        <v>137</v>
      </c>
      <c r="AC35" s="5" t="s">
        <v>141</v>
      </c>
      <c r="AD35" s="6" t="s">
        <v>142</v>
      </c>
      <c r="AE35" s="6" t="s">
        <v>143</v>
      </c>
    </row>
    <row r="36" spans="1:31" x14ac:dyDescent="0.25">
      <c r="A36" s="11" t="s">
        <v>118</v>
      </c>
      <c r="B36" s="131" t="s">
        <v>42</v>
      </c>
      <c r="C36" s="131"/>
      <c r="D36" s="131"/>
      <c r="E36" s="16"/>
      <c r="F36" s="17">
        <f>INDEX('2019 Combined Factors'!$A$1:$AC$38,MATCH('2019 (2015-19)'!$A36,'2019 Combined Factors'!$A$1:$A$38,0),MATCH('2019 (2015-19)'!F$1,'2019 Combined Factors'!$A$1:$AC$1,0))</f>
        <v>0.33925886740369698</v>
      </c>
      <c r="G36" s="18">
        <f>INDEX('2019 Combined Factors'!$A$1:$AC$38,MATCH('2019 (2015-19)'!$A36,'2019 Combined Factors'!$A$1:$A$38,0),MATCH('2019 (2015-19)'!G$1,'2019 Combined Factors'!$A$1:$AC$1,0))</f>
        <v>0.320611969578387</v>
      </c>
      <c r="H36" s="19">
        <f>INDEX('2019 Combined Factors'!$A$1:$AC$38,MATCH('2019 (2015-19)'!$A36,'2019 Combined Factors'!$A$1:$A$38,0),MATCH('2019 (2015-19)'!H$1,'2019 Combined Factors'!$A$1:$AC$1,0))</f>
        <v>0.339494009751305</v>
      </c>
      <c r="I36" s="17">
        <f>INDEX('2019 Combined Factors'!$A$1:$AC$38,MATCH('2019 (2015-19)'!$A36,'2019 Combined Factors'!$A$1:$A$38,0),MATCH('2019 (2015-19)'!I$1,'2019 Combined Factors'!$A$1:$AC$1,0))</f>
        <v>0.42276009257339597</v>
      </c>
      <c r="J36" s="18">
        <f>INDEX('2019 Combined Factors'!$A$1:$AC$38,MATCH('2019 (2015-19)'!$A36,'2019 Combined Factors'!$A$1:$A$38,0),MATCH('2019 (2015-19)'!J$1,'2019 Combined Factors'!$A$1:$AC$1,0))</f>
        <v>0.55311010154005802</v>
      </c>
      <c r="K36" s="19">
        <f>INDEX('2019 Combined Factors'!$A$1:$AC$38,MATCH('2019 (2015-19)'!$A36,'2019 Combined Factors'!$A$1:$A$38,0),MATCH('2019 (2015-19)'!K$1,'2019 Combined Factors'!$A$1:$AC$1,0))</f>
        <v>0.97476466476830403</v>
      </c>
      <c r="L36" s="17">
        <f>INDEX('2019 Combined Factors'!$A$1:$AC$38,MATCH('2019 (2015-19)'!$A36,'2019 Combined Factors'!$A$1:$A$38,0),MATCH('2019 (2015-19)'!L$1,'2019 Combined Factors'!$A$1:$AC$1,0))</f>
        <v>1.89144212010669</v>
      </c>
      <c r="M36" s="18">
        <f>INDEX('2019 Combined Factors'!$A$1:$AC$38,MATCH('2019 (2015-19)'!$A36,'2019 Combined Factors'!$A$1:$A$38,0),MATCH('2019 (2015-19)'!M$1,'2019 Combined Factors'!$A$1:$AC$1,0))</f>
        <v>2.0657961761013501</v>
      </c>
      <c r="N36" s="18">
        <f>INDEX('2019 Combined Factors'!$A$1:$AC$38,MATCH('2019 (2015-19)'!$A36,'2019 Combined Factors'!$A$1:$A$38,0),MATCH('2019 (2015-19)'!N$1,'2019 Combined Factors'!$A$1:$AC$1,0))</f>
        <v>1.7691281517830999</v>
      </c>
      <c r="O36" s="17">
        <f>INDEX('2019 Combined Factors'!$A$1:$AC$38,MATCH('2019 (2015-19)'!$A36,'2019 Combined Factors'!$A$1:$A$38,0),MATCH('2019 (2015-19)'!O$1,'2019 Combined Factors'!$A$1:$AC$1,0))</f>
        <v>1.5525266451253501</v>
      </c>
      <c r="P36" s="18">
        <f>INDEX('2019 Combined Factors'!$A$1:$AC$38,MATCH('2019 (2015-19)'!$A36,'2019 Combined Factors'!$A$1:$A$38,0),MATCH('2019 (2015-19)'!P$1,'2019 Combined Factors'!$A$1:$AC$1,0))</f>
        <v>1.3425103774576399</v>
      </c>
      <c r="Q36" s="18">
        <f>INDEX('2019 Combined Factors'!$A$1:$AC$38,MATCH('2019 (2015-19)'!$A36,'2019 Combined Factors'!$A$1:$A$38,0),MATCH('2019 (2015-19)'!Q$1,'2019 Combined Factors'!$A$1:$AC$1,0))</f>
        <v>0.42859682381069197</v>
      </c>
      <c r="R36" s="17">
        <f>INDEX('2019 Combined Factors'!$A$1:$AC$38,MATCH('2019 (2015-19)'!$A36,'2019 Combined Factors'!$A$1:$A$38,0),MATCH('2019 (2015-19)'!R$1,'2019 Combined Factors'!$A$1:$AC$1,0))</f>
        <v>0.33312161557779602</v>
      </c>
      <c r="S36" s="18">
        <f>INDEX('2019 Combined Factors'!$A$1:$AC$38,MATCH('2019 (2015-19)'!$A36,'2019 Combined Factors'!$A$1:$A$38,0),MATCH('2019 (2015-19)'!S$1,'2019 Combined Factors'!$A$1:$AC$1,0))</f>
        <v>0.65021161962725205</v>
      </c>
      <c r="T36" s="18">
        <f>INDEX('2019 Combined Factors'!$A$1:$AC$38,MATCH('2019 (2015-19)'!$A36,'2019 Combined Factors'!$A$1:$A$38,0),MATCH('2019 (2015-19)'!T$1,'2019 Combined Factors'!$A$1:$AC$1,0))</f>
        <v>1.9087888159970501</v>
      </c>
      <c r="U36" s="18">
        <f>INDEX('2019 Combined Factors'!$A$1:$AC$38,MATCH('2019 (2015-19)'!$A36,'2019 Combined Factors'!$A$1:$A$38,0),MATCH('2019 (2015-19)'!U$1,'2019 Combined Factors'!$A$1:$AC$1,0))</f>
        <v>1.10787794879789</v>
      </c>
      <c r="V36" s="17">
        <f>INDEX('2019 Combined Factors'!$A$1:$AC$38,MATCH('2019 (2015-19)'!$A36,'2019 Combined Factors'!$A$1:$A$38,0),MATCH('2019 (2015-19)'!V$1,'2019 Combined Factors'!$A$1:$AC$1,0))</f>
        <v>0.70478602797016399</v>
      </c>
      <c r="W36" s="52">
        <f>INDEX('2019 Combined Factors'!$A$1:$AC$38,MATCH('2019 (2015-19)'!$A36,'2019 Combined Factors'!$A$1:$A$38,0),MATCH('2019 (2015-19)'!W$1,'2019 Combined Factors'!$A$1:$AC$1,0))</f>
        <v>0.67452809553536397</v>
      </c>
      <c r="X36" s="52">
        <f>INDEX('2019 Combined Factors'!$A$1:$AC$38,MATCH('2019 (2015-19)'!$A36,'2019 Combined Factors'!$A$1:$A$38,0),MATCH('2019 (2015-19)'!X$1,'2019 Combined Factors'!$A$1:$AC$1,0))</f>
        <v>0.72942964312370695</v>
      </c>
      <c r="Y36" s="52">
        <f>INDEX('2019 Combined Factors'!$A$1:$AC$38,MATCH('2019 (2015-19)'!$A36,'2019 Combined Factors'!$A$1:$A$38,0),MATCH('2019 (2015-19)'!Y$1,'2019 Combined Factors'!$A$1:$AC$1,0))</f>
        <v>0.74178795833844702</v>
      </c>
      <c r="Z36" s="52">
        <f>INDEX('2019 Combined Factors'!$A$1:$AC$38,MATCH('2019 (2015-19)'!$A36,'2019 Combined Factors'!$A$1:$A$38,0),MATCH('2019 (2015-19)'!Z$1,'2019 Combined Factors'!$A$1:$AC$1,0))</f>
        <v>1.0010664825562401</v>
      </c>
      <c r="AA36" s="52">
        <f>INDEX('2019 Combined Factors'!$A$1:$AC$38,MATCH('2019 (2015-19)'!$A36,'2019 Combined Factors'!$A$1:$A$38,0),MATCH('2019 (2015-19)'!AA$1,'2019 Combined Factors'!$A$1:$AC$1,0))</f>
        <v>1.6199936739241101</v>
      </c>
      <c r="AB36" s="52">
        <f>INDEX('2019 Combined Factors'!$A$1:$AC$38,MATCH('2019 (2015-19)'!$A36,'2019 Combined Factors'!$A$1:$A$38,0),MATCH('2019 (2015-19)'!AB$1,'2019 Combined Factors'!$A$1:$AC$1,0))</f>
        <v>1.52840811855195</v>
      </c>
      <c r="AC36" s="17">
        <f>INDEX('2019 Combined Factors'!$A$1:$AC$38,MATCH('2019 (2015-19)'!$A36,'2019 Combined Factors'!$A$1:$A$38,0),MATCH('2019 (2015-19)'!AC$1,'2019 Combined Factors'!$A$1:$AC$1,0))</f>
        <v>0.71524856566583905</v>
      </c>
      <c r="AD36" s="52">
        <f>INDEX('2019 Combined Factors'!$A$1:$AC$38,MATCH('2019 (2015-19)'!$A36,'2019 Combined Factors'!$A$1:$A$38,0),MATCH('2019 (2015-19)'!AD$1,'2019 Combined Factors'!$A$1:$AC$1,0))</f>
        <v>1.5742008962380301</v>
      </c>
      <c r="AE36" s="52">
        <f>INDEX('2019 Combined Factors'!$A$1:$AC$38,MATCH('2019 (2015-19)'!$A36,'2019 Combined Factors'!$A$1:$A$38,0),MATCH('2019 (2015-19)'!AE$1,'2019 Combined Factors'!$A$1:$AC$1,0))</f>
        <v>1.6199936739241101</v>
      </c>
    </row>
    <row r="37" spans="1:31" x14ac:dyDescent="0.25">
      <c r="A37" s="11" t="s">
        <v>117</v>
      </c>
      <c r="B37" s="126" t="s">
        <v>43</v>
      </c>
      <c r="C37" s="126"/>
      <c r="D37" s="126"/>
      <c r="E37" s="22"/>
      <c r="F37" s="17">
        <f>INDEX('2019 Combined Factors'!$A$1:$AC$38,MATCH('2019 (2015-19)'!$A37,'2019 Combined Factors'!$A$1:$A$38,0),MATCH('2019 (2015-19)'!F$1,'2019 Combined Factors'!$A$1:$AC$1,0))</f>
        <v>0.47637478712841003</v>
      </c>
      <c r="G37" s="18">
        <f>INDEX('2019 Combined Factors'!$A$1:$AC$38,MATCH('2019 (2015-19)'!$A37,'2019 Combined Factors'!$A$1:$A$38,0),MATCH('2019 (2015-19)'!G$1,'2019 Combined Factors'!$A$1:$AC$1,0))</f>
        <v>0.43240176361585297</v>
      </c>
      <c r="H37" s="19">
        <f>INDEX('2019 Combined Factors'!$A$1:$AC$38,MATCH('2019 (2015-19)'!$A37,'2019 Combined Factors'!$A$1:$A$38,0),MATCH('2019 (2015-19)'!H$1,'2019 Combined Factors'!$A$1:$AC$1,0))</f>
        <v>0.45606977596557102</v>
      </c>
      <c r="I37" s="17">
        <f>INDEX('2019 Combined Factors'!$A$1:$AC$38,MATCH('2019 (2015-19)'!$A37,'2019 Combined Factors'!$A$1:$A$38,0),MATCH('2019 (2015-19)'!I$1,'2019 Combined Factors'!$A$1:$AC$1,0))</f>
        <v>0.48588436332305501</v>
      </c>
      <c r="J37" s="18">
        <f>INDEX('2019 Combined Factors'!$A$1:$AC$38,MATCH('2019 (2015-19)'!$A37,'2019 Combined Factors'!$A$1:$A$38,0),MATCH('2019 (2015-19)'!J$1,'2019 Combined Factors'!$A$1:$AC$1,0))</f>
        <v>0.58345007499928503</v>
      </c>
      <c r="K37" s="19">
        <f>INDEX('2019 Combined Factors'!$A$1:$AC$38,MATCH('2019 (2015-19)'!$A37,'2019 Combined Factors'!$A$1:$A$38,0),MATCH('2019 (2015-19)'!K$1,'2019 Combined Factors'!$A$1:$AC$1,0))</f>
        <v>0.87218301980347102</v>
      </c>
      <c r="L37" s="17">
        <f>INDEX('2019 Combined Factors'!$A$1:$AC$38,MATCH('2019 (2015-19)'!$A37,'2019 Combined Factors'!$A$1:$A$38,0),MATCH('2019 (2015-19)'!L$1,'2019 Combined Factors'!$A$1:$AC$1,0))</f>
        <v>1.67690970364672</v>
      </c>
      <c r="M37" s="18">
        <f>INDEX('2019 Combined Factors'!$A$1:$AC$38,MATCH('2019 (2015-19)'!$A37,'2019 Combined Factors'!$A$1:$A$38,0),MATCH('2019 (2015-19)'!M$1,'2019 Combined Factors'!$A$1:$AC$1,0))</f>
        <v>2.6095960224540802</v>
      </c>
      <c r="N37" s="18">
        <f>INDEX('2019 Combined Factors'!$A$1:$AC$38,MATCH('2019 (2015-19)'!$A37,'2019 Combined Factors'!$A$1:$A$38,0),MATCH('2019 (2015-19)'!N$1,'2019 Combined Factors'!$A$1:$AC$1,0))</f>
        <v>2.1090719060034702</v>
      </c>
      <c r="O37" s="17">
        <f>INDEX('2019 Combined Factors'!$A$1:$AC$38,MATCH('2019 (2015-19)'!$A37,'2019 Combined Factors'!$A$1:$A$38,0),MATCH('2019 (2015-19)'!O$1,'2019 Combined Factors'!$A$1:$AC$1,0))</f>
        <v>1.0937703267995</v>
      </c>
      <c r="P37" s="18">
        <f>INDEX('2019 Combined Factors'!$A$1:$AC$38,MATCH('2019 (2015-19)'!$A37,'2019 Combined Factors'!$A$1:$A$38,0),MATCH('2019 (2015-19)'!P$1,'2019 Combined Factors'!$A$1:$AC$1,0))</f>
        <v>0.71363625813908205</v>
      </c>
      <c r="Q37" s="18">
        <f>INDEX('2019 Combined Factors'!$A$1:$AC$38,MATCH('2019 (2015-19)'!$A37,'2019 Combined Factors'!$A$1:$A$38,0),MATCH('2019 (2015-19)'!Q$1,'2019 Combined Factors'!$A$1:$AC$1,0))</f>
        <v>0.49065199812148602</v>
      </c>
      <c r="R37" s="17">
        <f>INDEX('2019 Combined Factors'!$A$1:$AC$38,MATCH('2019 (2015-19)'!$A37,'2019 Combined Factors'!$A$1:$A$38,0),MATCH('2019 (2015-19)'!R$1,'2019 Combined Factors'!$A$1:$AC$1,0))</f>
        <v>0.45494877556994501</v>
      </c>
      <c r="S37" s="18">
        <f>INDEX('2019 Combined Factors'!$A$1:$AC$38,MATCH('2019 (2015-19)'!$A37,'2019 Combined Factors'!$A$1:$A$38,0),MATCH('2019 (2015-19)'!S$1,'2019 Combined Factors'!$A$1:$AC$1,0))</f>
        <v>0.647172486041937</v>
      </c>
      <c r="T37" s="18">
        <f>INDEX('2019 Combined Factors'!$A$1:$AC$38,MATCH('2019 (2015-19)'!$A37,'2019 Combined Factors'!$A$1:$A$38,0),MATCH('2019 (2015-19)'!T$1,'2019 Combined Factors'!$A$1:$AC$1,0))</f>
        <v>2.1318592107014198</v>
      </c>
      <c r="U37" s="18">
        <f>INDEX('2019 Combined Factors'!$A$1:$AC$38,MATCH('2019 (2015-19)'!$A37,'2019 Combined Factors'!$A$1:$A$38,0),MATCH('2019 (2015-19)'!U$1,'2019 Combined Factors'!$A$1:$AC$1,0))</f>
        <v>0.76601952768669002</v>
      </c>
      <c r="V37" s="17">
        <f>INDEX('2019 Combined Factors'!$A$1:$AC$38,MATCH('2019 (2015-19)'!$A37,'2019 Combined Factors'!$A$1:$A$38,0),MATCH('2019 (2015-19)'!V$1,'2019 Combined Factors'!$A$1:$AC$1,0))</f>
        <v>0.78703869656486602</v>
      </c>
      <c r="W37" s="52">
        <f>INDEX('2019 Combined Factors'!$A$1:$AC$38,MATCH('2019 (2015-19)'!$A37,'2019 Combined Factors'!$A$1:$A$38,0),MATCH('2019 (2015-19)'!W$1,'2019 Combined Factors'!$A$1:$AC$1,0))</f>
        <v>0.76915348270790596</v>
      </c>
      <c r="X37" s="52">
        <f>INDEX('2019 Combined Factors'!$A$1:$AC$38,MATCH('2019 (2015-19)'!$A37,'2019 Combined Factors'!$A$1:$A$38,0),MATCH('2019 (2015-19)'!X$1,'2019 Combined Factors'!$A$1:$AC$1,0))</f>
        <v>0.79457820904764598</v>
      </c>
      <c r="Y37" s="52">
        <f>INDEX('2019 Combined Factors'!$A$1:$AC$38,MATCH('2019 (2015-19)'!$A37,'2019 Combined Factors'!$A$1:$A$38,0),MATCH('2019 (2015-19)'!Y$1,'2019 Combined Factors'!$A$1:$AC$1,0))</f>
        <v>0.908397032067636</v>
      </c>
      <c r="Z37" s="52">
        <f>INDEX('2019 Combined Factors'!$A$1:$AC$38,MATCH('2019 (2015-19)'!$A37,'2019 Combined Factors'!$A$1:$A$38,0),MATCH('2019 (2015-19)'!Z$1,'2019 Combined Factors'!$A$1:$AC$1,0))</f>
        <v>1.23298649881814</v>
      </c>
      <c r="AA37" s="52">
        <f>INDEX('2019 Combined Factors'!$A$1:$AC$38,MATCH('2019 (2015-19)'!$A37,'2019 Combined Factors'!$A$1:$A$38,0),MATCH('2019 (2015-19)'!AA$1,'2019 Combined Factors'!$A$1:$AC$1,0))</f>
        <v>1.4764775759765401</v>
      </c>
      <c r="AB37" s="52">
        <f>INDEX('2019 Combined Factors'!$A$1:$AC$38,MATCH('2019 (2015-19)'!$A37,'2019 Combined Factors'!$A$1:$A$38,0),MATCH('2019 (2015-19)'!AB$1,'2019 Combined Factors'!$A$1:$AC$1,0))</f>
        <v>1.0313685048172601</v>
      </c>
      <c r="AC37" s="17">
        <f>INDEX('2019 Combined Factors'!$A$1:$AC$38,MATCH('2019 (2015-19)'!$A37,'2019 Combined Factors'!$A$1:$A$38,0),MATCH('2019 (2015-19)'!AC$1,'2019 Combined Factors'!$A$1:$AC$1,0))</f>
        <v>0.82404290794106205</v>
      </c>
      <c r="AD37" s="52">
        <f>INDEX('2019 Combined Factors'!$A$1:$AC$38,MATCH('2019 (2015-19)'!$A37,'2019 Combined Factors'!$A$1:$A$38,0),MATCH('2019 (2015-19)'!AD$1,'2019 Combined Factors'!$A$1:$AC$1,0))</f>
        <v>1.2539230403968999</v>
      </c>
      <c r="AE37" s="52">
        <f>INDEX('2019 Combined Factors'!$A$1:$AC$38,MATCH('2019 (2015-19)'!$A37,'2019 Combined Factors'!$A$1:$A$38,0),MATCH('2019 (2015-19)'!AE$1,'2019 Combined Factors'!$A$1:$AC$1,0))</f>
        <v>1.4764775759765401</v>
      </c>
    </row>
    <row r="38" spans="1:31" x14ac:dyDescent="0.25">
      <c r="A38" s="11" t="s">
        <v>116</v>
      </c>
      <c r="B38" s="131" t="s">
        <v>44</v>
      </c>
      <c r="C38" s="131"/>
      <c r="D38" s="131"/>
      <c r="E38" s="16"/>
      <c r="F38" s="17">
        <f>INDEX('2019 Combined Factors'!$A$1:$AC$38,MATCH('2019 (2015-19)'!$A38,'2019 Combined Factors'!$A$1:$A$38,0),MATCH('2019 (2015-19)'!F$1,'2019 Combined Factors'!$A$1:$AC$1,0))</f>
        <v>1.09028340023909</v>
      </c>
      <c r="G38" s="18">
        <f>INDEX('2019 Combined Factors'!$A$1:$AC$38,MATCH('2019 (2015-19)'!$A38,'2019 Combined Factors'!$A$1:$A$38,0),MATCH('2019 (2015-19)'!G$1,'2019 Combined Factors'!$A$1:$AC$1,0))</f>
        <v>1.14025378088714</v>
      </c>
      <c r="H38" s="19">
        <f>INDEX('2019 Combined Factors'!$A$1:$AC$38,MATCH('2019 (2015-19)'!$A38,'2019 Combined Factors'!$A$1:$A$38,0),MATCH('2019 (2015-19)'!H$1,'2019 Combined Factors'!$A$1:$AC$1,0))</f>
        <v>1.12069504458161</v>
      </c>
      <c r="I38" s="17">
        <f>INDEX('2019 Combined Factors'!$A$1:$AC$38,MATCH('2019 (2015-19)'!$A38,'2019 Combined Factors'!$A$1:$A$38,0),MATCH('2019 (2015-19)'!I$1,'2019 Combined Factors'!$A$1:$AC$1,0))</f>
        <v>1.0601703086693699</v>
      </c>
      <c r="J38" s="18">
        <f>INDEX('2019 Combined Factors'!$A$1:$AC$38,MATCH('2019 (2015-19)'!$A38,'2019 Combined Factors'!$A$1:$A$38,0),MATCH('2019 (2015-19)'!J$1,'2019 Combined Factors'!$A$1:$AC$1,0))</f>
        <v>0.67181521495278695</v>
      </c>
      <c r="K38" s="19">
        <f>INDEX('2019 Combined Factors'!$A$1:$AC$38,MATCH('2019 (2015-19)'!$A38,'2019 Combined Factors'!$A$1:$A$38,0),MATCH('2019 (2015-19)'!K$1,'2019 Combined Factors'!$A$1:$AC$1,0))</f>
        <v>0.60542502008276</v>
      </c>
      <c r="L38" s="17">
        <f>INDEX('2019 Combined Factors'!$A$1:$AC$38,MATCH('2019 (2015-19)'!$A38,'2019 Combined Factors'!$A$1:$A$38,0),MATCH('2019 (2015-19)'!L$1,'2019 Combined Factors'!$A$1:$AC$1,0))</f>
        <v>1.21206395868108</v>
      </c>
      <c r="M38" s="18">
        <f>INDEX('2019 Combined Factors'!$A$1:$AC$38,MATCH('2019 (2015-19)'!$A38,'2019 Combined Factors'!$A$1:$A$38,0),MATCH('2019 (2015-19)'!M$1,'2019 Combined Factors'!$A$1:$AC$1,0))</f>
        <v>1.35256921757909</v>
      </c>
      <c r="N38" s="18">
        <f>INDEX('2019 Combined Factors'!$A$1:$AC$38,MATCH('2019 (2015-19)'!$A38,'2019 Combined Factors'!$A$1:$A$38,0),MATCH('2019 (2015-19)'!N$1,'2019 Combined Factors'!$A$1:$AC$1,0))</f>
        <v>1.23062658763188</v>
      </c>
      <c r="O38" s="17">
        <f>INDEX('2019 Combined Factors'!$A$1:$AC$38,MATCH('2019 (2015-19)'!$A38,'2019 Combined Factors'!$A$1:$A$38,0),MATCH('2019 (2015-19)'!O$1,'2019 Combined Factors'!$A$1:$AC$1,0))</f>
        <v>1.05458340091929</v>
      </c>
      <c r="P38" s="18">
        <f>INDEX('2019 Combined Factors'!$A$1:$AC$38,MATCH('2019 (2015-19)'!$A38,'2019 Combined Factors'!$A$1:$A$38,0),MATCH('2019 (2015-19)'!P$1,'2019 Combined Factors'!$A$1:$AC$1,0))</f>
        <v>0.84120052776188403</v>
      </c>
      <c r="Q38" s="18">
        <f>INDEX('2019 Combined Factors'!$A$1:$AC$38,MATCH('2019 (2015-19)'!$A38,'2019 Combined Factors'!$A$1:$A$38,0),MATCH('2019 (2015-19)'!Q$1,'2019 Combined Factors'!$A$1:$AC$1,0))</f>
        <v>0.62031353801397304</v>
      </c>
      <c r="R38" s="17">
        <f>INDEX('2019 Combined Factors'!$A$1:$AC$38,MATCH('2019 (2015-19)'!$A38,'2019 Combined Factors'!$A$1:$A$38,0),MATCH('2019 (2015-19)'!R$1,'2019 Combined Factors'!$A$1:$AC$1,0))</f>
        <v>1.1170774085692801</v>
      </c>
      <c r="S38" s="18">
        <f>INDEX('2019 Combined Factors'!$A$1:$AC$38,MATCH('2019 (2015-19)'!$A38,'2019 Combined Factors'!$A$1:$A$38,0),MATCH('2019 (2015-19)'!S$1,'2019 Combined Factors'!$A$1:$AC$1,0))</f>
        <v>0.77913684790163995</v>
      </c>
      <c r="T38" s="18">
        <f>INDEX('2019 Combined Factors'!$A$1:$AC$38,MATCH('2019 (2015-19)'!$A38,'2019 Combined Factors'!$A$1:$A$38,0),MATCH('2019 (2015-19)'!T$1,'2019 Combined Factors'!$A$1:$AC$1,0))</f>
        <v>1.2650865879640201</v>
      </c>
      <c r="U38" s="18">
        <f>INDEX('2019 Combined Factors'!$A$1:$AC$38,MATCH('2019 (2015-19)'!$A38,'2019 Combined Factors'!$A$1:$A$38,0),MATCH('2019 (2015-19)'!U$1,'2019 Combined Factors'!$A$1:$AC$1,0))</f>
        <v>0.83869915556505203</v>
      </c>
      <c r="V38" s="17">
        <f>INDEX('2019 Combined Factors'!$A$1:$AC$38,MATCH('2019 (2015-19)'!$A38,'2019 Combined Factors'!$A$1:$A$38,0),MATCH('2019 (2015-19)'!V$1,'2019 Combined Factors'!$A$1:$AC$1,0))</f>
        <v>0.72193406310040298</v>
      </c>
      <c r="W38" s="52">
        <f>INDEX('2019 Combined Factors'!$A$1:$AC$38,MATCH('2019 (2015-19)'!$A38,'2019 Combined Factors'!$A$1:$A$38,0),MATCH('2019 (2015-19)'!W$1,'2019 Combined Factors'!$A$1:$AC$1,0))</f>
        <v>0.74348588428150897</v>
      </c>
      <c r="X38" s="52">
        <f>INDEX('2019 Combined Factors'!$A$1:$AC$38,MATCH('2019 (2015-19)'!$A38,'2019 Combined Factors'!$A$1:$A$38,0),MATCH('2019 (2015-19)'!X$1,'2019 Combined Factors'!$A$1:$AC$1,0))</f>
        <v>0.82681753958321302</v>
      </c>
      <c r="Y38" s="52">
        <f>INDEX('2019 Combined Factors'!$A$1:$AC$38,MATCH('2019 (2015-19)'!$A38,'2019 Combined Factors'!$A$1:$A$38,0),MATCH('2019 (2015-19)'!Y$1,'2019 Combined Factors'!$A$1:$AC$1,0))</f>
        <v>0.80194534829716702</v>
      </c>
      <c r="Z38" s="52">
        <f>INDEX('2019 Combined Factors'!$A$1:$AC$38,MATCH('2019 (2015-19)'!$A38,'2019 Combined Factors'!$A$1:$A$38,0),MATCH('2019 (2015-19)'!Z$1,'2019 Combined Factors'!$A$1:$AC$1,0))</f>
        <v>1.0138763799103601</v>
      </c>
      <c r="AA38" s="52">
        <f>INDEX('2019 Combined Factors'!$A$1:$AC$38,MATCH('2019 (2015-19)'!$A38,'2019 Combined Factors'!$A$1:$A$38,0),MATCH('2019 (2015-19)'!AA$1,'2019 Combined Factors'!$A$1:$AC$1,0))</f>
        <v>1.4623799423521</v>
      </c>
      <c r="AB38" s="52">
        <f>INDEX('2019 Combined Factors'!$A$1:$AC$38,MATCH('2019 (2015-19)'!$A38,'2019 Combined Factors'!$A$1:$A$38,0),MATCH('2019 (2015-19)'!AB$1,'2019 Combined Factors'!$A$1:$AC$1,0))</f>
        <v>1.42956084247523</v>
      </c>
      <c r="AC38" s="17">
        <f>INDEX('2019 Combined Factors'!$A$1:$AC$38,MATCH('2019 (2015-19)'!$A38,'2019 Combined Factors'!$A$1:$A$38,0),MATCH('2019 (2015-19)'!AC$1,'2019 Combined Factors'!$A$1:$AC$1,0))</f>
        <v>0.79074959072063</v>
      </c>
      <c r="AD38" s="52">
        <f>INDEX('2019 Combined Factors'!$A$1:$AC$38,MATCH('2019 (2015-19)'!$A38,'2019 Combined Factors'!$A$1:$A$38,0),MATCH('2019 (2015-19)'!AD$1,'2019 Combined Factors'!$A$1:$AC$1,0))</f>
        <v>1.44597039241367</v>
      </c>
      <c r="AE38" s="52">
        <f>INDEX('2019 Combined Factors'!$A$1:$AC$38,MATCH('2019 (2015-19)'!$A38,'2019 Combined Factors'!$A$1:$A$38,0),MATCH('2019 (2015-19)'!AE$1,'2019 Combined Factors'!$A$1:$AC$1,0))</f>
        <v>1.4623799423521</v>
      </c>
    </row>
    <row r="39" spans="1:31" x14ac:dyDescent="0.25">
      <c r="A39" s="11" t="s">
        <v>115</v>
      </c>
      <c r="B39" s="126" t="s">
        <v>120</v>
      </c>
      <c r="C39" s="126"/>
      <c r="D39" s="126"/>
      <c r="E39" s="22"/>
      <c r="F39" s="17">
        <f>INDEX('2019 Combined Factors'!$A$1:$AC$38,MATCH('2019 (2015-19)'!$A39,'2019 Combined Factors'!$A$1:$A$38,0),MATCH('2019 (2015-19)'!F$1,'2019 Combined Factors'!$A$1:$AC$1,0))</f>
        <v>0.50926831204474898</v>
      </c>
      <c r="G39" s="18">
        <f>INDEX('2019 Combined Factors'!$A$1:$AC$38,MATCH('2019 (2015-19)'!$A39,'2019 Combined Factors'!$A$1:$A$38,0),MATCH('2019 (2015-19)'!G$1,'2019 Combined Factors'!$A$1:$AC$1,0))</f>
        <v>0.38575366336232902</v>
      </c>
      <c r="H39" s="19">
        <f>INDEX('2019 Combined Factors'!$A$1:$AC$38,MATCH('2019 (2015-19)'!$A39,'2019 Combined Factors'!$A$1:$A$38,0),MATCH('2019 (2015-19)'!H$1,'2019 Combined Factors'!$A$1:$AC$1,0))</f>
        <v>0.41988116216622701</v>
      </c>
      <c r="I39" s="17">
        <f>INDEX('2019 Combined Factors'!$A$1:$AC$38,MATCH('2019 (2015-19)'!$A39,'2019 Combined Factors'!$A$1:$A$38,0),MATCH('2019 (2015-19)'!I$1,'2019 Combined Factors'!$A$1:$AC$1,0))</f>
        <v>0.49605933058331803</v>
      </c>
      <c r="J39" s="18">
        <f>INDEX('2019 Combined Factors'!$A$1:$AC$38,MATCH('2019 (2015-19)'!$A39,'2019 Combined Factors'!$A$1:$A$38,0),MATCH('2019 (2015-19)'!J$1,'2019 Combined Factors'!$A$1:$AC$1,0))</f>
        <v>0.67176063393149099</v>
      </c>
      <c r="K39" s="19">
        <f>INDEX('2019 Combined Factors'!$A$1:$AC$38,MATCH('2019 (2015-19)'!$A39,'2019 Combined Factors'!$A$1:$A$38,0),MATCH('2019 (2015-19)'!K$1,'2019 Combined Factors'!$A$1:$AC$1,0))</f>
        <v>0.95695450762888701</v>
      </c>
      <c r="L39" s="17">
        <f>INDEX('2019 Combined Factors'!$A$1:$AC$38,MATCH('2019 (2015-19)'!$A39,'2019 Combined Factors'!$A$1:$A$38,0),MATCH('2019 (2015-19)'!L$1,'2019 Combined Factors'!$A$1:$AC$1,0))</f>
        <v>1.5833044887266701</v>
      </c>
      <c r="M39" s="18">
        <f>INDEX('2019 Combined Factors'!$A$1:$AC$38,MATCH('2019 (2015-19)'!$A39,'2019 Combined Factors'!$A$1:$A$38,0),MATCH('2019 (2015-19)'!M$1,'2019 Combined Factors'!$A$1:$AC$1,0))</f>
        <v>1.8682388096059399</v>
      </c>
      <c r="N39" s="18">
        <f>INDEX('2019 Combined Factors'!$A$1:$AC$38,MATCH('2019 (2015-19)'!$A39,'2019 Combined Factors'!$A$1:$A$38,0),MATCH('2019 (2015-19)'!N$1,'2019 Combined Factors'!$A$1:$AC$1,0))</f>
        <v>1.62903287001015</v>
      </c>
      <c r="O39" s="17">
        <f>INDEX('2019 Combined Factors'!$A$1:$AC$38,MATCH('2019 (2015-19)'!$A39,'2019 Combined Factors'!$A$1:$A$38,0),MATCH('2019 (2015-19)'!O$1,'2019 Combined Factors'!$A$1:$AC$1,0))</f>
        <v>1.57093097937994</v>
      </c>
      <c r="P39" s="18">
        <f>INDEX('2019 Combined Factors'!$A$1:$AC$38,MATCH('2019 (2015-19)'!$A39,'2019 Combined Factors'!$A$1:$A$38,0),MATCH('2019 (2015-19)'!P$1,'2019 Combined Factors'!$A$1:$AC$1,0))</f>
        <v>1.2298725447791801</v>
      </c>
      <c r="Q39" s="18">
        <f>INDEX('2019 Combined Factors'!$A$1:$AC$38,MATCH('2019 (2015-19)'!$A39,'2019 Combined Factors'!$A$1:$A$38,0),MATCH('2019 (2015-19)'!Q$1,'2019 Combined Factors'!$A$1:$AC$1,0))</f>
        <v>0.67894269778109595</v>
      </c>
      <c r="R39" s="17">
        <f>INDEX('2019 Combined Factors'!$A$1:$AC$38,MATCH('2019 (2015-19)'!$A39,'2019 Combined Factors'!$A$1:$A$38,0),MATCH('2019 (2015-19)'!R$1,'2019 Combined Factors'!$A$1:$AC$1,0))</f>
        <v>0.43830104585776802</v>
      </c>
      <c r="S39" s="18">
        <f>INDEX('2019 Combined Factors'!$A$1:$AC$38,MATCH('2019 (2015-19)'!$A39,'2019 Combined Factors'!$A$1:$A$38,0),MATCH('2019 (2015-19)'!S$1,'2019 Combined Factors'!$A$1:$AC$1,0))</f>
        <v>0.70825815738123199</v>
      </c>
      <c r="T39" s="18">
        <f>INDEX('2019 Combined Factors'!$A$1:$AC$38,MATCH('2019 (2015-19)'!$A39,'2019 Combined Factors'!$A$1:$A$38,0),MATCH('2019 (2015-19)'!T$1,'2019 Combined Factors'!$A$1:$AC$1,0))</f>
        <v>1.6935253894475799</v>
      </c>
      <c r="U39" s="18">
        <f>INDEX('2019 Combined Factors'!$A$1:$AC$38,MATCH('2019 (2015-19)'!$A39,'2019 Combined Factors'!$A$1:$A$38,0),MATCH('2019 (2015-19)'!U$1,'2019 Combined Factors'!$A$1:$AC$1,0))</f>
        <v>1.1599154073134099</v>
      </c>
      <c r="V39" s="17">
        <f>INDEX('2019 Combined Factors'!$A$1:$AC$38,MATCH('2019 (2015-19)'!$A39,'2019 Combined Factors'!$A$1:$A$38,0),MATCH('2019 (2015-19)'!V$1,'2019 Combined Factors'!$A$1:$AC$1,0))</f>
        <v>0.817806114563708</v>
      </c>
      <c r="W39" s="52">
        <f>INDEX('2019 Combined Factors'!$A$1:$AC$38,MATCH('2019 (2015-19)'!$A39,'2019 Combined Factors'!$A$1:$A$38,0),MATCH('2019 (2015-19)'!W$1,'2019 Combined Factors'!$A$1:$AC$1,0))</f>
        <v>0.809171783949583</v>
      </c>
      <c r="X39" s="52">
        <f>INDEX('2019 Combined Factors'!$A$1:$AC$38,MATCH('2019 (2015-19)'!$A39,'2019 Combined Factors'!$A$1:$A$38,0),MATCH('2019 (2015-19)'!X$1,'2019 Combined Factors'!$A$1:$AC$1,0))</f>
        <v>0.83736595202734898</v>
      </c>
      <c r="Y39" s="52">
        <f>INDEX('2019 Combined Factors'!$A$1:$AC$38,MATCH('2019 (2015-19)'!$A39,'2019 Combined Factors'!$A$1:$A$38,0),MATCH('2019 (2015-19)'!Y$1,'2019 Combined Factors'!$A$1:$AC$1,0))</f>
        <v>0.91389500641001997</v>
      </c>
      <c r="Z39" s="52">
        <f>INDEX('2019 Combined Factors'!$A$1:$AC$38,MATCH('2019 (2015-19)'!$A39,'2019 Combined Factors'!$A$1:$A$38,0),MATCH('2019 (2015-19)'!Z$1,'2019 Combined Factors'!$A$1:$AC$1,0))</f>
        <v>1.1948829667782099</v>
      </c>
      <c r="AA39" s="52">
        <f>INDEX('2019 Combined Factors'!$A$1:$AC$38,MATCH('2019 (2015-19)'!$A39,'2019 Combined Factors'!$A$1:$A$38,0),MATCH('2019 (2015-19)'!AA$1,'2019 Combined Factors'!$A$1:$AC$1,0))</f>
        <v>1.3215554918671799</v>
      </c>
      <c r="AB39" s="52">
        <f>INDEX('2019 Combined Factors'!$A$1:$AC$38,MATCH('2019 (2015-19)'!$A39,'2019 Combined Factors'!$A$1:$A$38,0),MATCH('2019 (2015-19)'!AB$1,'2019 Combined Factors'!$A$1:$AC$1,0))</f>
        <v>1.1053226844039401</v>
      </c>
      <c r="AC39" s="17">
        <f>INDEX('2019 Combined Factors'!$A$1:$AC$38,MATCH('2019 (2015-19)'!$A39,'2019 Combined Factors'!$A$1:$A$38,0),MATCH('2019 (2015-19)'!AC$1,'2019 Combined Factors'!$A$1:$AC$1,0))</f>
        <v>0.85347758079564995</v>
      </c>
      <c r="AD39" s="52">
        <f>INDEX('2019 Combined Factors'!$A$1:$AC$38,MATCH('2019 (2015-19)'!$A39,'2019 Combined Factors'!$A$1:$A$38,0),MATCH('2019 (2015-19)'!AD$1,'2019 Combined Factors'!$A$1:$AC$1,0))</f>
        <v>1.2134390881355599</v>
      </c>
      <c r="AE39" s="52">
        <f>INDEX('2019 Combined Factors'!$A$1:$AC$38,MATCH('2019 (2015-19)'!$A39,'2019 Combined Factors'!$A$1:$A$38,0),MATCH('2019 (2015-19)'!AE$1,'2019 Combined Factors'!$A$1:$AC$1,0))</f>
        <v>1.3215554918671799</v>
      </c>
    </row>
    <row r="40" spans="1:31" x14ac:dyDescent="0.25">
      <c r="A40" s="11" t="s">
        <v>121</v>
      </c>
      <c r="B40" s="131" t="s">
        <v>45</v>
      </c>
      <c r="C40" s="131"/>
      <c r="D40" s="131"/>
      <c r="E40" s="16"/>
      <c r="F40" s="17">
        <f>INDEX('2019 Combined Factors'!$A$1:$AC$38,MATCH('2019 (2015-19)'!$A40,'2019 Combined Factors'!$A$1:$A$38,0),MATCH('2019 (2015-19)'!F$1,'2019 Combined Factors'!$A$1:$AC$1,0))</f>
        <v>1.1875532836459599</v>
      </c>
      <c r="G40" s="18">
        <f>INDEX('2019 Combined Factors'!$A$1:$AC$38,MATCH('2019 (2015-19)'!$A40,'2019 Combined Factors'!$A$1:$A$38,0),MATCH('2019 (2015-19)'!G$1,'2019 Combined Factors'!$A$1:$AC$1,0))</f>
        <v>1.3198774376050599</v>
      </c>
      <c r="H40" s="19">
        <f>INDEX('2019 Combined Factors'!$A$1:$AC$38,MATCH('2019 (2015-19)'!$A40,'2019 Combined Factors'!$A$1:$A$38,0),MATCH('2019 (2015-19)'!H$1,'2019 Combined Factors'!$A$1:$AC$1,0))</f>
        <v>1.36592524023327</v>
      </c>
      <c r="I40" s="17">
        <f>INDEX('2019 Combined Factors'!$A$1:$AC$38,MATCH('2019 (2015-19)'!$A40,'2019 Combined Factors'!$A$1:$A$38,0),MATCH('2019 (2015-19)'!I$1,'2019 Combined Factors'!$A$1:$AC$1,0))</f>
        <v>1.3298399450063201</v>
      </c>
      <c r="J40" s="18">
        <f>INDEX('2019 Combined Factors'!$A$1:$AC$38,MATCH('2019 (2015-19)'!$A40,'2019 Combined Factors'!$A$1:$A$38,0),MATCH('2019 (2015-19)'!J$1,'2019 Combined Factors'!$A$1:$AC$1,0))</f>
        <v>0.994113962004053</v>
      </c>
      <c r="K40" s="19">
        <f>INDEX('2019 Combined Factors'!$A$1:$AC$38,MATCH('2019 (2015-19)'!$A40,'2019 Combined Factors'!$A$1:$A$38,0),MATCH('2019 (2015-19)'!K$1,'2019 Combined Factors'!$A$1:$AC$1,0))</f>
        <v>0.64256004626840701</v>
      </c>
      <c r="L40" s="17">
        <f>INDEX('2019 Combined Factors'!$A$1:$AC$38,MATCH('2019 (2015-19)'!$A40,'2019 Combined Factors'!$A$1:$A$38,0),MATCH('2019 (2015-19)'!L$1,'2019 Combined Factors'!$A$1:$AC$1,0))</f>
        <v>0.81564973463386203</v>
      </c>
      <c r="M40" s="18">
        <f>INDEX('2019 Combined Factors'!$A$1:$AC$38,MATCH('2019 (2015-19)'!$A40,'2019 Combined Factors'!$A$1:$A$38,0),MATCH('2019 (2015-19)'!M$1,'2019 Combined Factors'!$A$1:$AC$1,0))</f>
        <v>1.0290567130013799</v>
      </c>
      <c r="N40" s="18">
        <f>INDEX('2019 Combined Factors'!$A$1:$AC$38,MATCH('2019 (2015-19)'!$A40,'2019 Combined Factors'!$A$1:$A$38,0),MATCH('2019 (2015-19)'!N$1,'2019 Combined Factors'!$A$1:$AC$1,0))</f>
        <v>0.98105343245451504</v>
      </c>
      <c r="O40" s="17">
        <f>INDEX('2019 Combined Factors'!$A$1:$AC$38,MATCH('2019 (2015-19)'!$A40,'2019 Combined Factors'!$A$1:$A$38,0),MATCH('2019 (2015-19)'!O$1,'2019 Combined Factors'!$A$1:$AC$1,0))</f>
        <v>0.946523991177876</v>
      </c>
      <c r="P40" s="18">
        <f>INDEX('2019 Combined Factors'!$A$1:$AC$38,MATCH('2019 (2015-19)'!$A40,'2019 Combined Factors'!$A$1:$A$38,0),MATCH('2019 (2015-19)'!P$1,'2019 Combined Factors'!$A$1:$AC$1,0))</f>
        <v>0.75798056736014996</v>
      </c>
      <c r="Q40" s="18">
        <f>INDEX('2019 Combined Factors'!$A$1:$AC$38,MATCH('2019 (2015-19)'!$A40,'2019 Combined Factors'!$A$1:$A$38,0),MATCH('2019 (2015-19)'!Q$1,'2019 Combined Factors'!$A$1:$AC$1,0))</f>
        <v>0.62986564660912003</v>
      </c>
      <c r="R40" s="17">
        <f>INDEX('2019 Combined Factors'!$A$1:$AC$38,MATCH('2019 (2015-19)'!$A40,'2019 Combined Factors'!$A$1:$A$38,0),MATCH('2019 (2015-19)'!R$1,'2019 Combined Factors'!$A$1:$AC$1,0))</f>
        <v>1.2911186538281001</v>
      </c>
      <c r="S40" s="18">
        <f>INDEX('2019 Combined Factors'!$A$1:$AC$38,MATCH('2019 (2015-19)'!$A40,'2019 Combined Factors'!$A$1:$A$38,0),MATCH('2019 (2015-19)'!S$1,'2019 Combined Factors'!$A$1:$AC$1,0))</f>
        <v>0.98883798442626203</v>
      </c>
      <c r="T40" s="18">
        <f>INDEX('2019 Combined Factors'!$A$1:$AC$38,MATCH('2019 (2015-19)'!$A40,'2019 Combined Factors'!$A$1:$A$38,0),MATCH('2019 (2015-19)'!T$1,'2019 Combined Factors'!$A$1:$AC$1,0))</f>
        <v>0.94191996002991996</v>
      </c>
      <c r="U40" s="18">
        <f>INDEX('2019 Combined Factors'!$A$1:$AC$38,MATCH('2019 (2015-19)'!$A40,'2019 Combined Factors'!$A$1:$A$38,0),MATCH('2019 (2015-19)'!U$1,'2019 Combined Factors'!$A$1:$AC$1,0))</f>
        <v>0.77812340171571504</v>
      </c>
      <c r="V40" s="17">
        <f>INDEX('2019 Combined Factors'!$A$1:$AC$38,MATCH('2019 (2015-19)'!$A40,'2019 Combined Factors'!$A$1:$A$38,0),MATCH('2019 (2015-19)'!V$1,'2019 Combined Factors'!$A$1:$AC$1,0))</f>
        <v>0.77055204735433502</v>
      </c>
      <c r="W40" s="52">
        <f>INDEX('2019 Combined Factors'!$A$1:$AC$38,MATCH('2019 (2015-19)'!$A40,'2019 Combined Factors'!$A$1:$A$38,0),MATCH('2019 (2015-19)'!W$1,'2019 Combined Factors'!$A$1:$AC$1,0))</f>
        <v>0.79568239003945096</v>
      </c>
      <c r="X40" s="52">
        <f>INDEX('2019 Combined Factors'!$A$1:$AC$38,MATCH('2019 (2015-19)'!$A40,'2019 Combined Factors'!$A$1:$A$38,0),MATCH('2019 (2015-19)'!X$1,'2019 Combined Factors'!$A$1:$AC$1,0))</f>
        <v>0.82903340400423697</v>
      </c>
      <c r="Y40" s="52">
        <f>INDEX('2019 Combined Factors'!$A$1:$AC$38,MATCH('2019 (2015-19)'!$A40,'2019 Combined Factors'!$A$1:$A$38,0),MATCH('2019 (2015-19)'!Y$1,'2019 Combined Factors'!$A$1:$AC$1,0))</f>
        <v>0.86426844785692902</v>
      </c>
      <c r="Z40" s="52">
        <f>INDEX('2019 Combined Factors'!$A$1:$AC$38,MATCH('2019 (2015-19)'!$A40,'2019 Combined Factors'!$A$1:$A$38,0),MATCH('2019 (2015-19)'!Z$1,'2019 Combined Factors'!$A$1:$AC$1,0))</f>
        <v>1.0372291480065701</v>
      </c>
      <c r="AA40" s="52">
        <f>INDEX('2019 Combined Factors'!$A$1:$AC$38,MATCH('2019 (2015-19)'!$A40,'2019 Combined Factors'!$A$1:$A$38,0),MATCH('2019 (2015-19)'!AA$1,'2019 Combined Factors'!$A$1:$AC$1,0))</f>
        <v>1.37921151866868</v>
      </c>
      <c r="AB40" s="52">
        <f>INDEX('2019 Combined Factors'!$A$1:$AC$38,MATCH('2019 (2015-19)'!$A40,'2019 Combined Factors'!$A$1:$A$38,0),MATCH('2019 (2015-19)'!AB$1,'2019 Combined Factors'!$A$1:$AC$1,0))</f>
        <v>1.32402304406979</v>
      </c>
      <c r="AC40" s="17">
        <f>INDEX('2019 Combined Factors'!$A$1:$AC$38,MATCH('2019 (2015-19)'!$A40,'2019 Combined Factors'!$A$1:$A$38,0),MATCH('2019 (2015-19)'!AC$1,'2019 Combined Factors'!$A$1:$AC$1,0))</f>
        <v>0.82966141396687199</v>
      </c>
      <c r="AD40" s="52">
        <f>INDEX('2019 Combined Factors'!$A$1:$AC$38,MATCH('2019 (2015-19)'!$A40,'2019 Combined Factors'!$A$1:$A$38,0),MATCH('2019 (2015-19)'!AD$1,'2019 Combined Factors'!$A$1:$AC$1,0))</f>
        <v>1.35161728136923</v>
      </c>
      <c r="AE40" s="52">
        <f>INDEX('2019 Combined Factors'!$A$1:$AC$38,MATCH('2019 (2015-19)'!$A40,'2019 Combined Factors'!$A$1:$A$38,0),MATCH('2019 (2015-19)'!AE$1,'2019 Combined Factors'!$A$1:$AC$1,0))</f>
        <v>1.37921151866868</v>
      </c>
    </row>
    <row r="41" spans="1:31" x14ac:dyDescent="0.25">
      <c r="A41" s="11" t="s">
        <v>99</v>
      </c>
      <c r="B41" s="126" t="s">
        <v>49</v>
      </c>
      <c r="C41" s="126"/>
      <c r="D41" s="126"/>
      <c r="E41" s="22"/>
      <c r="F41" s="17">
        <f>INDEX('2019 Combined Factors'!$A$1:$AC$38,MATCH('2019 (2015-19)'!$A41,'2019 Combined Factors'!$A$1:$A$38,0),MATCH('2019 (2015-19)'!F$1,'2019 Combined Factors'!$A$1:$AC$1,0))</f>
        <v>0.53099721014319401</v>
      </c>
      <c r="G41" s="18">
        <f>INDEX('2019 Combined Factors'!$A$1:$AC$38,MATCH('2019 (2015-19)'!$A41,'2019 Combined Factors'!$A$1:$A$38,0),MATCH('2019 (2015-19)'!G$1,'2019 Combined Factors'!$A$1:$AC$1,0))</f>
        <v>0.41497508992641602</v>
      </c>
      <c r="H41" s="19">
        <f>INDEX('2019 Combined Factors'!$A$1:$AC$38,MATCH('2019 (2015-19)'!$A41,'2019 Combined Factors'!$A$1:$A$38,0),MATCH('2019 (2015-19)'!H$1,'2019 Combined Factors'!$A$1:$AC$1,0))</f>
        <v>0.53745421711020402</v>
      </c>
      <c r="I41" s="17">
        <f>INDEX('2019 Combined Factors'!$A$1:$AC$38,MATCH('2019 (2015-19)'!$A41,'2019 Combined Factors'!$A$1:$A$38,0),MATCH('2019 (2015-19)'!I$1,'2019 Combined Factors'!$A$1:$AC$1,0))</f>
        <v>1.05235763191099</v>
      </c>
      <c r="J41" s="18">
        <f>INDEX('2019 Combined Factors'!$A$1:$AC$38,MATCH('2019 (2015-19)'!$A41,'2019 Combined Factors'!$A$1:$A$38,0),MATCH('2019 (2015-19)'!J$1,'2019 Combined Factors'!$A$1:$AC$1,0))</f>
        <v>1.28347461370217</v>
      </c>
      <c r="K41" s="19">
        <f>INDEX('2019 Combined Factors'!$A$1:$AC$38,MATCH('2019 (2015-19)'!$A41,'2019 Combined Factors'!$A$1:$A$38,0),MATCH('2019 (2015-19)'!K$1,'2019 Combined Factors'!$A$1:$AC$1,0))</f>
        <v>1.40110231277612</v>
      </c>
      <c r="L41" s="17">
        <f>INDEX('2019 Combined Factors'!$A$1:$AC$38,MATCH('2019 (2015-19)'!$A41,'2019 Combined Factors'!$A$1:$A$38,0),MATCH('2019 (2015-19)'!L$1,'2019 Combined Factors'!$A$1:$AC$1,0))</f>
        <v>1.2629017618812</v>
      </c>
      <c r="M41" s="18">
        <f>INDEX('2019 Combined Factors'!$A$1:$AC$38,MATCH('2019 (2015-19)'!$A41,'2019 Combined Factors'!$A$1:$A$38,0),MATCH('2019 (2015-19)'!M$1,'2019 Combined Factors'!$A$1:$AC$1,0))</f>
        <v>1.1780139948783399</v>
      </c>
      <c r="N41" s="18">
        <f>INDEX('2019 Combined Factors'!$A$1:$AC$38,MATCH('2019 (2015-19)'!$A41,'2019 Combined Factors'!$A$1:$A$38,0),MATCH('2019 (2015-19)'!N$1,'2019 Combined Factors'!$A$1:$AC$1,0))</f>
        <v>1.09074991670232</v>
      </c>
      <c r="O41" s="17">
        <f>INDEX('2019 Combined Factors'!$A$1:$AC$38,MATCH('2019 (2015-19)'!$A41,'2019 Combined Factors'!$A$1:$A$38,0),MATCH('2019 (2015-19)'!O$1,'2019 Combined Factors'!$A$1:$AC$1,0))</f>
        <v>1.2247317160571001</v>
      </c>
      <c r="P41" s="18">
        <f>INDEX('2019 Combined Factors'!$A$1:$AC$38,MATCH('2019 (2015-19)'!$A41,'2019 Combined Factors'!$A$1:$A$38,0),MATCH('2019 (2015-19)'!P$1,'2019 Combined Factors'!$A$1:$AC$1,0))</f>
        <v>1.19526385909441</v>
      </c>
      <c r="Q41" s="18">
        <f>INDEX('2019 Combined Factors'!$A$1:$AC$38,MATCH('2019 (2015-19)'!$A41,'2019 Combined Factors'!$A$1:$A$38,0),MATCH('2019 (2015-19)'!Q$1,'2019 Combined Factors'!$A$1:$AC$1,0))</f>
        <v>0.82797767581750004</v>
      </c>
      <c r="R41" s="17">
        <f>INDEX('2019 Combined Factors'!$A$1:$AC$38,MATCH('2019 (2015-19)'!$A41,'2019 Combined Factors'!$A$1:$A$38,0),MATCH('2019 (2015-19)'!R$1,'2019 Combined Factors'!$A$1:$AC$1,0))</f>
        <v>0.49447550572660498</v>
      </c>
      <c r="S41" s="18">
        <f>INDEX('2019 Combined Factors'!$A$1:$AC$38,MATCH('2019 (2015-19)'!$A41,'2019 Combined Factors'!$A$1:$A$38,0),MATCH('2019 (2015-19)'!S$1,'2019 Combined Factors'!$A$1:$AC$1,0))</f>
        <v>1.2456448527964299</v>
      </c>
      <c r="T41" s="18">
        <f>INDEX('2019 Combined Factors'!$A$1:$AC$38,MATCH('2019 (2015-19)'!$A41,'2019 Combined Factors'!$A$1:$A$38,0),MATCH('2019 (2015-19)'!T$1,'2019 Combined Factors'!$A$1:$AC$1,0))</f>
        <v>1.17722189115395</v>
      </c>
      <c r="U41" s="18">
        <f>INDEX('2019 Combined Factors'!$A$1:$AC$38,MATCH('2019 (2015-19)'!$A41,'2019 Combined Factors'!$A$1:$A$38,0),MATCH('2019 (2015-19)'!U$1,'2019 Combined Factors'!$A$1:$AC$1,0))</f>
        <v>1.0826577503229999</v>
      </c>
      <c r="V41" s="17">
        <f>INDEX('2019 Combined Factors'!$A$1:$AC$38,MATCH('2019 (2015-19)'!$A41,'2019 Combined Factors'!$A$1:$A$38,0),MATCH('2019 (2015-19)'!V$1,'2019 Combined Factors'!$A$1:$AC$1,0))</f>
        <v>0.89124361103669603</v>
      </c>
      <c r="W41" s="52">
        <f>INDEX('2019 Combined Factors'!$A$1:$AC$38,MATCH('2019 (2015-19)'!$A41,'2019 Combined Factors'!$A$1:$A$38,0),MATCH('2019 (2015-19)'!W$1,'2019 Combined Factors'!$A$1:$AC$1,0))</f>
        <v>0.88074378677854304</v>
      </c>
      <c r="X41" s="52">
        <f>INDEX('2019 Combined Factors'!$A$1:$AC$38,MATCH('2019 (2015-19)'!$A41,'2019 Combined Factors'!$A$1:$A$38,0),MATCH('2019 (2015-19)'!X$1,'2019 Combined Factors'!$A$1:$AC$1,0))</f>
        <v>0.91988580248104301</v>
      </c>
      <c r="Y41" s="52">
        <f>INDEX('2019 Combined Factors'!$A$1:$AC$38,MATCH('2019 (2015-19)'!$A41,'2019 Combined Factors'!$A$1:$A$38,0),MATCH('2019 (2015-19)'!Y$1,'2019 Combined Factors'!$A$1:$AC$1,0))</f>
        <v>0.97212516150534101</v>
      </c>
      <c r="Z41" s="52">
        <f>INDEX('2019 Combined Factors'!$A$1:$AC$38,MATCH('2019 (2015-19)'!$A41,'2019 Combined Factors'!$A$1:$A$38,0),MATCH('2019 (2015-19)'!Z$1,'2019 Combined Factors'!$A$1:$AC$1,0))</f>
        <v>1.11533473738026</v>
      </c>
      <c r="AA41" s="52">
        <f>INDEX('2019 Combined Factors'!$A$1:$AC$38,MATCH('2019 (2015-19)'!$A41,'2019 Combined Factors'!$A$1:$A$38,0),MATCH('2019 (2015-19)'!AA$1,'2019 Combined Factors'!$A$1:$AC$1,0))</f>
        <v>1.13652356134136</v>
      </c>
      <c r="AB41" s="52">
        <f>INDEX('2019 Combined Factors'!$A$1:$AC$38,MATCH('2019 (2015-19)'!$A41,'2019 Combined Factors'!$A$1:$A$38,0),MATCH('2019 (2015-19)'!AB$1,'2019 Combined Factors'!$A$1:$AC$1,0))</f>
        <v>1.0841433394767399</v>
      </c>
      <c r="AC41" s="17">
        <f>INDEX('2019 Combined Factors'!$A$1:$AC$38,MATCH('2019 (2015-19)'!$A41,'2019 Combined Factors'!$A$1:$A$38,0),MATCH('2019 (2015-19)'!AC$1,'2019 Combined Factors'!$A$1:$AC$1,0))</f>
        <v>0.92425158358830894</v>
      </c>
      <c r="AD41" s="52">
        <f>INDEX('2019 Combined Factors'!$A$1:$AC$38,MATCH('2019 (2015-19)'!$A41,'2019 Combined Factors'!$A$1:$A$38,0),MATCH('2019 (2015-19)'!AD$1,'2019 Combined Factors'!$A$1:$AC$1,0))</f>
        <v>1.1103334504090501</v>
      </c>
      <c r="AE41" s="52">
        <f>INDEX('2019 Combined Factors'!$A$1:$AC$38,MATCH('2019 (2015-19)'!$A41,'2019 Combined Factors'!$A$1:$A$38,0),MATCH('2019 (2015-19)'!AE$1,'2019 Combined Factors'!$A$1:$AC$1,0))</f>
        <v>1.13652356134136</v>
      </c>
    </row>
    <row r="42" spans="1:31" x14ac:dyDescent="0.25">
      <c r="A42" s="11" t="s">
        <v>98</v>
      </c>
      <c r="B42" s="131" t="s">
        <v>50</v>
      </c>
      <c r="C42" s="131"/>
      <c r="D42" s="131"/>
      <c r="E42" s="35"/>
      <c r="F42" s="17">
        <f>INDEX('2019 Combined Factors'!$A$1:$AC$38,MATCH('2019 (2015-19)'!$A42,'2019 Combined Factors'!$A$1:$A$38,0),MATCH('2019 (2015-19)'!F$1,'2019 Combined Factors'!$A$1:$AC$1,0))</f>
        <v>1.0704427858484999</v>
      </c>
      <c r="G42" s="18">
        <f>INDEX('2019 Combined Factors'!$A$1:$AC$38,MATCH('2019 (2015-19)'!$A42,'2019 Combined Factors'!$A$1:$A$38,0),MATCH('2019 (2015-19)'!G$1,'2019 Combined Factors'!$A$1:$AC$1,0))</f>
        <v>1.1476553333808901</v>
      </c>
      <c r="H42" s="19">
        <f>INDEX('2019 Combined Factors'!$A$1:$AC$38,MATCH('2019 (2015-19)'!$A42,'2019 Combined Factors'!$A$1:$A$38,0),MATCH('2019 (2015-19)'!H$1,'2019 Combined Factors'!$A$1:$AC$1,0))</f>
        <v>1.07964796630252</v>
      </c>
      <c r="I42" s="17">
        <f>INDEX('2019 Combined Factors'!$A$1:$AC$38,MATCH('2019 (2015-19)'!$A42,'2019 Combined Factors'!$A$1:$A$38,0),MATCH('2019 (2015-19)'!I$1,'2019 Combined Factors'!$A$1:$AC$1,0))</f>
        <v>1.07276652749135</v>
      </c>
      <c r="J42" s="18">
        <f>INDEX('2019 Combined Factors'!$A$1:$AC$38,MATCH('2019 (2015-19)'!$A42,'2019 Combined Factors'!$A$1:$A$38,0),MATCH('2019 (2015-19)'!J$1,'2019 Combined Factors'!$A$1:$AC$1,0))</f>
        <v>0.81086222604289404</v>
      </c>
      <c r="K42" s="19">
        <f>INDEX('2019 Combined Factors'!$A$1:$AC$38,MATCH('2019 (2015-19)'!$A42,'2019 Combined Factors'!$A$1:$A$38,0),MATCH('2019 (2015-19)'!K$1,'2019 Combined Factors'!$A$1:$AC$1,0))</f>
        <v>0.84266650104739504</v>
      </c>
      <c r="L42" s="17">
        <f>INDEX('2019 Combined Factors'!$A$1:$AC$38,MATCH('2019 (2015-19)'!$A42,'2019 Combined Factors'!$A$1:$A$38,0),MATCH('2019 (2015-19)'!L$1,'2019 Combined Factors'!$A$1:$AC$1,0))</f>
        <v>1.00142864188609</v>
      </c>
      <c r="M42" s="18">
        <f>INDEX('2019 Combined Factors'!$A$1:$AC$38,MATCH('2019 (2015-19)'!$A42,'2019 Combined Factors'!$A$1:$A$38,0),MATCH('2019 (2015-19)'!M$1,'2019 Combined Factors'!$A$1:$AC$1,0))</f>
        <v>1.1162249591679301</v>
      </c>
      <c r="N42" s="18">
        <f>INDEX('2019 Combined Factors'!$A$1:$AC$38,MATCH('2019 (2015-19)'!$A42,'2019 Combined Factors'!$A$1:$A$38,0),MATCH('2019 (2015-19)'!N$1,'2019 Combined Factors'!$A$1:$AC$1,0))</f>
        <v>1.07296629258784</v>
      </c>
      <c r="O42" s="17">
        <f>INDEX('2019 Combined Factors'!$A$1:$AC$38,MATCH('2019 (2015-19)'!$A42,'2019 Combined Factors'!$A$1:$A$38,0),MATCH('2019 (2015-19)'!O$1,'2019 Combined Factors'!$A$1:$AC$1,0))</f>
        <v>0.98984565950415004</v>
      </c>
      <c r="P42" s="18">
        <f>INDEX('2019 Combined Factors'!$A$1:$AC$38,MATCH('2019 (2015-19)'!$A42,'2019 Combined Factors'!$A$1:$A$38,0),MATCH('2019 (2015-19)'!P$1,'2019 Combined Factors'!$A$1:$AC$1,0))</f>
        <v>0.91586978546813302</v>
      </c>
      <c r="Q42" s="18">
        <f>INDEX('2019 Combined Factors'!$A$1:$AC$38,MATCH('2019 (2015-19)'!$A42,'2019 Combined Factors'!$A$1:$A$38,0),MATCH('2019 (2015-19)'!Q$1,'2019 Combined Factors'!$A$1:$AC$1,0))</f>
        <v>0.87962332127227905</v>
      </c>
      <c r="R42" s="17">
        <f>INDEX('2019 Combined Factors'!$A$1:$AC$38,MATCH('2019 (2015-19)'!$A42,'2019 Combined Factors'!$A$1:$A$38,0),MATCH('2019 (2015-19)'!R$1,'2019 Combined Factors'!$A$1:$AC$1,0))</f>
        <v>1.0992486951773</v>
      </c>
      <c r="S42" s="18">
        <f>INDEX('2019 Combined Factors'!$A$1:$AC$38,MATCH('2019 (2015-19)'!$A42,'2019 Combined Factors'!$A$1:$A$38,0),MATCH('2019 (2015-19)'!S$1,'2019 Combined Factors'!$A$1:$AC$1,0))</f>
        <v>0.90876508486054697</v>
      </c>
      <c r="T42" s="18">
        <f>INDEX('2019 Combined Factors'!$A$1:$AC$38,MATCH('2019 (2015-19)'!$A42,'2019 Combined Factors'!$A$1:$A$38,0),MATCH('2019 (2015-19)'!T$1,'2019 Combined Factors'!$A$1:$AC$1,0))</f>
        <v>1.0635399645472801</v>
      </c>
      <c r="U42" s="18">
        <f>INDEX('2019 Combined Factors'!$A$1:$AC$38,MATCH('2019 (2015-19)'!$A42,'2019 Combined Factors'!$A$1:$A$38,0),MATCH('2019 (2015-19)'!U$1,'2019 Combined Factors'!$A$1:$AC$1,0))</f>
        <v>0.92844625541485404</v>
      </c>
      <c r="V42" s="17">
        <f>INDEX('2019 Combined Factors'!$A$1:$AC$38,MATCH('2019 (2015-19)'!$A42,'2019 Combined Factors'!$A$1:$A$38,0),MATCH('2019 (2015-19)'!V$1,'2019 Combined Factors'!$A$1:$AC$1,0))</f>
        <v>1.0002427381074199</v>
      </c>
      <c r="W42" s="52">
        <f>INDEX('2019 Combined Factors'!$A$1:$AC$38,MATCH('2019 (2015-19)'!$A42,'2019 Combined Factors'!$A$1:$A$38,0),MATCH('2019 (2015-19)'!W$1,'2019 Combined Factors'!$A$1:$AC$1,0))</f>
        <v>1.03289113837464</v>
      </c>
      <c r="X42" s="52">
        <f>INDEX('2019 Combined Factors'!$A$1:$AC$38,MATCH('2019 (2015-19)'!$A42,'2019 Combined Factors'!$A$1:$A$38,0),MATCH('2019 (2015-19)'!X$1,'2019 Combined Factors'!$A$1:$AC$1,0))</f>
        <v>1.0555461485372299</v>
      </c>
      <c r="Y42" s="52">
        <f>INDEX('2019 Combined Factors'!$A$1:$AC$38,MATCH('2019 (2015-19)'!$A42,'2019 Combined Factors'!$A$1:$A$38,0),MATCH('2019 (2015-19)'!Y$1,'2019 Combined Factors'!$A$1:$AC$1,0))</f>
        <v>1.0705986918767001</v>
      </c>
      <c r="Z42" s="52">
        <f>INDEX('2019 Combined Factors'!$A$1:$AC$38,MATCH('2019 (2015-19)'!$A42,'2019 Combined Factors'!$A$1:$A$38,0),MATCH('2019 (2015-19)'!Z$1,'2019 Combined Factors'!$A$1:$AC$1,0))</f>
        <v>1.1237873962314699</v>
      </c>
      <c r="AA42" s="52">
        <f>INDEX('2019 Combined Factors'!$A$1:$AC$38,MATCH('2019 (2015-19)'!$A42,'2019 Combined Factors'!$A$1:$A$38,0),MATCH('2019 (2015-19)'!AA$1,'2019 Combined Factors'!$A$1:$AC$1,0))</f>
        <v>0.94643242368672398</v>
      </c>
      <c r="AB42" s="52">
        <f>INDEX('2019 Combined Factors'!$A$1:$AC$38,MATCH('2019 (2015-19)'!$A42,'2019 Combined Factors'!$A$1:$A$38,0),MATCH('2019 (2015-19)'!AB$1,'2019 Combined Factors'!$A$1:$AC$1,0))</f>
        <v>0.77050146318579504</v>
      </c>
      <c r="AC42" s="17">
        <f>INDEX('2019 Combined Factors'!$A$1:$AC$38,MATCH('2019 (2015-19)'!$A42,'2019 Combined Factors'!$A$1:$A$38,0),MATCH('2019 (2015-19)'!AC$1,'2019 Combined Factors'!$A$1:$AC$1,0))</f>
        <v>1.0530119929295201</v>
      </c>
      <c r="AD42" s="52">
        <f>INDEX('2019 Combined Factors'!$A$1:$AC$38,MATCH('2019 (2015-19)'!$A42,'2019 Combined Factors'!$A$1:$A$38,0),MATCH('2019 (2015-19)'!AD$1,'2019 Combined Factors'!$A$1:$AC$1,0))</f>
        <v>0.85846694343625995</v>
      </c>
      <c r="AE42" s="52">
        <f>INDEX('2019 Combined Factors'!$A$1:$AC$38,MATCH('2019 (2015-19)'!$A42,'2019 Combined Factors'!$A$1:$A$38,0),MATCH('2019 (2015-19)'!AE$1,'2019 Combined Factors'!$A$1:$AC$1,0))</f>
        <v>0.94643242368672398</v>
      </c>
    </row>
    <row r="43" spans="1:31" x14ac:dyDescent="0.25">
      <c r="A43" s="11" t="s">
        <v>97</v>
      </c>
      <c r="B43" s="126" t="s">
        <v>46</v>
      </c>
      <c r="C43" s="126"/>
      <c r="D43" s="126"/>
      <c r="E43" s="29"/>
      <c r="F43" s="17">
        <f>INDEX('2019 Combined Factors'!$A$1:$AC$38,MATCH('2019 (2015-19)'!$A43,'2019 Combined Factors'!$A$1:$A$38,0),MATCH('2019 (2015-19)'!F$1,'2019 Combined Factors'!$A$1:$AC$1,0))</f>
        <v>0.575126792617768</v>
      </c>
      <c r="G43" s="18">
        <f>INDEX('2019 Combined Factors'!$A$1:$AC$38,MATCH('2019 (2015-19)'!$A43,'2019 Combined Factors'!$A$1:$A$38,0),MATCH('2019 (2015-19)'!G$1,'2019 Combined Factors'!$A$1:$AC$1,0))</f>
        <v>0.559594163143602</v>
      </c>
      <c r="H43" s="19">
        <f>INDEX('2019 Combined Factors'!$A$1:$AC$38,MATCH('2019 (2015-19)'!$A43,'2019 Combined Factors'!$A$1:$A$38,0),MATCH('2019 (2015-19)'!H$1,'2019 Combined Factors'!$A$1:$AC$1,0))</f>
        <v>0.58118872318138304</v>
      </c>
      <c r="I43" s="17">
        <f>INDEX('2019 Combined Factors'!$A$1:$AC$38,MATCH('2019 (2015-19)'!$A43,'2019 Combined Factors'!$A$1:$A$38,0),MATCH('2019 (2015-19)'!I$1,'2019 Combined Factors'!$A$1:$AC$1,0))</f>
        <v>0.68302021397117696</v>
      </c>
      <c r="J43" s="18">
        <f>INDEX('2019 Combined Factors'!$A$1:$AC$38,MATCH('2019 (2015-19)'!$A43,'2019 Combined Factors'!$A$1:$A$38,0),MATCH('2019 (2015-19)'!J$1,'2019 Combined Factors'!$A$1:$AC$1,0))</f>
        <v>0.833644819902987</v>
      </c>
      <c r="K43" s="19">
        <f>INDEX('2019 Combined Factors'!$A$1:$AC$38,MATCH('2019 (2015-19)'!$A43,'2019 Combined Factors'!$A$1:$A$38,0),MATCH('2019 (2015-19)'!K$1,'2019 Combined Factors'!$A$1:$AC$1,0))</f>
        <v>1.09900424777249</v>
      </c>
      <c r="L43" s="17">
        <f>INDEX('2019 Combined Factors'!$A$1:$AC$38,MATCH('2019 (2015-19)'!$A43,'2019 Combined Factors'!$A$1:$A$38,0),MATCH('2019 (2015-19)'!L$1,'2019 Combined Factors'!$A$1:$AC$1,0))</f>
        <v>1.6152218965010501</v>
      </c>
      <c r="M43" s="18">
        <f>INDEX('2019 Combined Factors'!$A$1:$AC$38,MATCH('2019 (2015-19)'!$A43,'2019 Combined Factors'!$A$1:$A$38,0),MATCH('2019 (2015-19)'!M$1,'2019 Combined Factors'!$A$1:$AC$1,0))</f>
        <v>1.74827865990439</v>
      </c>
      <c r="N43" s="18">
        <f>INDEX('2019 Combined Factors'!$A$1:$AC$38,MATCH('2019 (2015-19)'!$A43,'2019 Combined Factors'!$A$1:$A$38,0),MATCH('2019 (2015-19)'!N$1,'2019 Combined Factors'!$A$1:$AC$1,0))</f>
        <v>1.4990549899394801</v>
      </c>
      <c r="O43" s="17">
        <f>INDEX('2019 Combined Factors'!$A$1:$AC$38,MATCH('2019 (2015-19)'!$A43,'2019 Combined Factors'!$A$1:$A$38,0),MATCH('2019 (2015-19)'!O$1,'2019 Combined Factors'!$A$1:$AC$1,0))</f>
        <v>1.1975503088489801</v>
      </c>
      <c r="P43" s="18">
        <f>INDEX('2019 Combined Factors'!$A$1:$AC$38,MATCH('2019 (2015-19)'!$A43,'2019 Combined Factors'!$A$1:$A$38,0),MATCH('2019 (2015-19)'!P$1,'2019 Combined Factors'!$A$1:$AC$1,0))</f>
        <v>0.94278519233039604</v>
      </c>
      <c r="Q43" s="18">
        <f>INDEX('2019 Combined Factors'!$A$1:$AC$38,MATCH('2019 (2015-19)'!$A43,'2019 Combined Factors'!$A$1:$A$38,0),MATCH('2019 (2015-19)'!Q$1,'2019 Combined Factors'!$A$1:$AC$1,0))</f>
        <v>0.66552999188627704</v>
      </c>
      <c r="R43" s="17">
        <f>INDEX('2019 Combined Factors'!$A$1:$AC$38,MATCH('2019 (2015-19)'!$A43,'2019 Combined Factors'!$A$1:$A$38,0),MATCH('2019 (2015-19)'!R$1,'2019 Combined Factors'!$A$1:$AC$1,0))</f>
        <v>0.57196989298091805</v>
      </c>
      <c r="S43" s="18">
        <f>INDEX('2019 Combined Factors'!$A$1:$AC$38,MATCH('2019 (2015-19)'!$A43,'2019 Combined Factors'!$A$1:$A$38,0),MATCH('2019 (2015-19)'!S$1,'2019 Combined Factors'!$A$1:$AC$1,0))</f>
        <v>0.87188976054888601</v>
      </c>
      <c r="T43" s="18">
        <f>INDEX('2019 Combined Factors'!$A$1:$AC$38,MATCH('2019 (2015-19)'!$A43,'2019 Combined Factors'!$A$1:$A$38,0),MATCH('2019 (2015-19)'!T$1,'2019 Combined Factors'!$A$1:$AC$1,0))</f>
        <v>1.6208518487816399</v>
      </c>
      <c r="U43" s="18">
        <f>INDEX('2019 Combined Factors'!$A$1:$AC$38,MATCH('2019 (2015-19)'!$A43,'2019 Combined Factors'!$A$1:$A$38,0),MATCH('2019 (2015-19)'!U$1,'2019 Combined Factors'!$A$1:$AC$1,0))</f>
        <v>0.93528849768855105</v>
      </c>
      <c r="V43" s="17">
        <f>INDEX('2019 Combined Factors'!$A$1:$AC$38,MATCH('2019 (2015-19)'!$A43,'2019 Combined Factors'!$A$1:$A$38,0),MATCH('2019 (2015-19)'!V$1,'2019 Combined Factors'!$A$1:$AC$1,0))</f>
        <v>0.91082943347124201</v>
      </c>
      <c r="W43" s="52">
        <f>INDEX('2019 Combined Factors'!$A$1:$AC$38,MATCH('2019 (2015-19)'!$A43,'2019 Combined Factors'!$A$1:$A$38,0),MATCH('2019 (2015-19)'!W$1,'2019 Combined Factors'!$A$1:$AC$1,0))</f>
        <v>0.92616671397578298</v>
      </c>
      <c r="X43" s="52">
        <f>INDEX('2019 Combined Factors'!$A$1:$AC$38,MATCH('2019 (2015-19)'!$A43,'2019 Combined Factors'!$A$1:$A$38,0),MATCH('2019 (2015-19)'!X$1,'2019 Combined Factors'!$A$1:$AC$1,0))</f>
        <v>0.95541111621882102</v>
      </c>
      <c r="Y43" s="52">
        <f>INDEX('2019 Combined Factors'!$A$1:$AC$38,MATCH('2019 (2015-19)'!$A43,'2019 Combined Factors'!$A$1:$A$38,0),MATCH('2019 (2015-19)'!Y$1,'2019 Combined Factors'!$A$1:$AC$1,0))</f>
        <v>0.98499708609338099</v>
      </c>
      <c r="Z43" s="52">
        <f>INDEX('2019 Combined Factors'!$A$1:$AC$38,MATCH('2019 (2015-19)'!$A43,'2019 Combined Factors'!$A$1:$A$38,0),MATCH('2019 (2015-19)'!Z$1,'2019 Combined Factors'!$A$1:$AC$1,0))</f>
        <v>1.0913205983891401</v>
      </c>
      <c r="AA43" s="52">
        <f>INDEX('2019 Combined Factors'!$A$1:$AC$38,MATCH('2019 (2015-19)'!$A43,'2019 Combined Factors'!$A$1:$A$38,0),MATCH('2019 (2015-19)'!AA$1,'2019 Combined Factors'!$A$1:$AC$1,0))</f>
        <v>1.13566255370422</v>
      </c>
      <c r="AB43" s="52">
        <f>INDEX('2019 Combined Factors'!$A$1:$AC$38,MATCH('2019 (2015-19)'!$A43,'2019 Combined Factors'!$A$1:$A$38,0),MATCH('2019 (2015-19)'!AB$1,'2019 Combined Factors'!$A$1:$AC$1,0))</f>
        <v>0.99561249814740904</v>
      </c>
      <c r="AC43" s="17">
        <f>INDEX('2019 Combined Factors'!$A$1:$AC$38,MATCH('2019 (2015-19)'!$A43,'2019 Combined Factors'!$A$1:$A$38,0),MATCH('2019 (2015-19)'!AC$1,'2019 Combined Factors'!$A$1:$AC$1,0))</f>
        <v>0.95552497209599496</v>
      </c>
      <c r="AD43" s="52">
        <f>INDEX('2019 Combined Factors'!$A$1:$AC$38,MATCH('2019 (2015-19)'!$A43,'2019 Combined Factors'!$A$1:$A$38,0),MATCH('2019 (2015-19)'!AD$1,'2019 Combined Factors'!$A$1:$AC$1,0))</f>
        <v>1.06563752592581</v>
      </c>
      <c r="AE43" s="52">
        <f>INDEX('2019 Combined Factors'!$A$1:$AC$38,MATCH('2019 (2015-19)'!$A43,'2019 Combined Factors'!$A$1:$A$38,0),MATCH('2019 (2015-19)'!AE$1,'2019 Combined Factors'!$A$1:$AC$1,0))</f>
        <v>1.13566255370422</v>
      </c>
    </row>
    <row r="44" spans="1:31" x14ac:dyDescent="0.25">
      <c r="A44" s="11" t="s">
        <v>96</v>
      </c>
      <c r="B44" s="134" t="s">
        <v>47</v>
      </c>
      <c r="C44" s="134"/>
      <c r="D44" s="134"/>
      <c r="E44" s="41"/>
      <c r="F44" s="17">
        <f>INDEX('2019 Combined Factors'!$A$1:$AC$38,MATCH('2019 (2015-19)'!$A44,'2019 Combined Factors'!$A$1:$A$38,0),MATCH('2019 (2015-19)'!F$1,'2019 Combined Factors'!$A$1:$AC$1,0))</f>
        <v>0.42900728174336</v>
      </c>
      <c r="G44" s="18">
        <f>INDEX('2019 Combined Factors'!$A$1:$AC$38,MATCH('2019 (2015-19)'!$A44,'2019 Combined Factors'!$A$1:$A$38,0),MATCH('2019 (2015-19)'!G$1,'2019 Combined Factors'!$A$1:$AC$1,0))</f>
        <v>0.25098479163425802</v>
      </c>
      <c r="H44" s="19">
        <f>INDEX('2019 Combined Factors'!$A$1:$AC$38,MATCH('2019 (2015-19)'!$A44,'2019 Combined Factors'!$A$1:$A$38,0),MATCH('2019 (2015-19)'!H$1,'2019 Combined Factors'!$A$1:$AC$1,0))</f>
        <v>0.21021097568095201</v>
      </c>
      <c r="I44" s="17">
        <f>INDEX('2019 Combined Factors'!$A$1:$AC$38,MATCH('2019 (2015-19)'!$A44,'2019 Combined Factors'!$A$1:$A$38,0),MATCH('2019 (2015-19)'!I$1,'2019 Combined Factors'!$A$1:$AC$1,0))</f>
        <v>0.230854878449611</v>
      </c>
      <c r="J44" s="18">
        <f>INDEX('2019 Combined Factors'!$A$1:$AC$38,MATCH('2019 (2015-19)'!$A44,'2019 Combined Factors'!$A$1:$A$38,0),MATCH('2019 (2015-19)'!J$1,'2019 Combined Factors'!$A$1:$AC$1,0))</f>
        <v>0.313426901464324</v>
      </c>
      <c r="K44" s="19">
        <f>INDEX('2019 Combined Factors'!$A$1:$AC$38,MATCH('2019 (2015-19)'!$A44,'2019 Combined Factors'!$A$1:$A$38,0),MATCH('2019 (2015-19)'!K$1,'2019 Combined Factors'!$A$1:$AC$1,0))</f>
        <v>0.73410270806580102</v>
      </c>
      <c r="L44" s="17">
        <f>INDEX('2019 Combined Factors'!$A$1:$AC$38,MATCH('2019 (2015-19)'!$A44,'2019 Combined Factors'!$A$1:$A$38,0),MATCH('2019 (2015-19)'!L$1,'2019 Combined Factors'!$A$1:$AC$1,0))</f>
        <v>1.6956220361597201</v>
      </c>
      <c r="M44" s="18">
        <f>INDEX('2019 Combined Factors'!$A$1:$AC$38,MATCH('2019 (2015-19)'!$A44,'2019 Combined Factors'!$A$1:$A$38,0),MATCH('2019 (2015-19)'!M$1,'2019 Combined Factors'!$A$1:$AC$1,0))</f>
        <v>2.4005161424199599</v>
      </c>
      <c r="N44" s="18">
        <f>INDEX('2019 Combined Factors'!$A$1:$AC$38,MATCH('2019 (2015-19)'!$A44,'2019 Combined Factors'!$A$1:$A$38,0),MATCH('2019 (2015-19)'!N$1,'2019 Combined Factors'!$A$1:$AC$1,0))</f>
        <v>2.17347268062387</v>
      </c>
      <c r="O44" s="17">
        <f>INDEX('2019 Combined Factors'!$A$1:$AC$38,MATCH('2019 (2015-19)'!$A44,'2019 Combined Factors'!$A$1:$A$38,0),MATCH('2019 (2015-19)'!O$1,'2019 Combined Factors'!$A$1:$AC$1,0))</f>
        <v>1.60324922746453</v>
      </c>
      <c r="P44" s="18">
        <f>INDEX('2019 Combined Factors'!$A$1:$AC$38,MATCH('2019 (2015-19)'!$A44,'2019 Combined Factors'!$A$1:$A$38,0),MATCH('2019 (2015-19)'!P$1,'2019 Combined Factors'!$A$1:$AC$1,0))</f>
        <v>1.31392063346001</v>
      </c>
      <c r="Q44" s="18">
        <f>INDEX('2019 Combined Factors'!$A$1:$AC$38,MATCH('2019 (2015-19)'!$A44,'2019 Combined Factors'!$A$1:$A$38,0),MATCH('2019 (2015-19)'!Q$1,'2019 Combined Factors'!$A$1:$AC$1,0))</f>
        <v>0.64463174283357805</v>
      </c>
      <c r="R44" s="17">
        <f>INDEX('2019 Combined Factors'!$A$1:$AC$38,MATCH('2019 (2015-19)'!$A44,'2019 Combined Factors'!$A$1:$A$38,0),MATCH('2019 (2015-19)'!R$1,'2019 Combined Factors'!$A$1:$AC$1,0))</f>
        <v>0.29673434968619</v>
      </c>
      <c r="S44" s="18">
        <f>INDEX('2019 Combined Factors'!$A$1:$AC$38,MATCH('2019 (2015-19)'!$A44,'2019 Combined Factors'!$A$1:$A$38,0),MATCH('2019 (2015-19)'!S$1,'2019 Combined Factors'!$A$1:$AC$1,0))</f>
        <v>0.42612816265991199</v>
      </c>
      <c r="T44" s="18">
        <f>INDEX('2019 Combined Factors'!$A$1:$AC$38,MATCH('2019 (2015-19)'!$A44,'2019 Combined Factors'!$A$1:$A$38,0),MATCH('2019 (2015-19)'!T$1,'2019 Combined Factors'!$A$1:$AC$1,0))</f>
        <v>2.08987028640118</v>
      </c>
      <c r="U44" s="18">
        <f>INDEX('2019 Combined Factors'!$A$1:$AC$38,MATCH('2019 (2015-19)'!$A44,'2019 Combined Factors'!$A$1:$A$38,0),MATCH('2019 (2015-19)'!U$1,'2019 Combined Factors'!$A$1:$AC$1,0))</f>
        <v>1.1872672012527099</v>
      </c>
      <c r="V44" s="17">
        <f>INDEX('2019 Combined Factors'!$A$1:$AC$38,MATCH('2019 (2015-19)'!$A44,'2019 Combined Factors'!$A$1:$A$38,0),MATCH('2019 (2015-19)'!V$1,'2019 Combined Factors'!$A$1:$AC$1,0))</f>
        <v>0.65306510392703399</v>
      </c>
      <c r="W44" s="52">
        <f>INDEX('2019 Combined Factors'!$A$1:$AC$38,MATCH('2019 (2015-19)'!$A44,'2019 Combined Factors'!$A$1:$A$38,0),MATCH('2019 (2015-19)'!W$1,'2019 Combined Factors'!$A$1:$AC$1,0))</f>
        <v>0.64234300911000897</v>
      </c>
      <c r="X44" s="52">
        <f>INDEX('2019 Combined Factors'!$A$1:$AC$38,MATCH('2019 (2015-19)'!$A44,'2019 Combined Factors'!$A$1:$A$38,0),MATCH('2019 (2015-19)'!X$1,'2019 Combined Factors'!$A$1:$AC$1,0))</f>
        <v>0.68414301020137702</v>
      </c>
      <c r="Y44" s="52">
        <f>INDEX('2019 Combined Factors'!$A$1:$AC$38,MATCH('2019 (2015-19)'!$A44,'2019 Combined Factors'!$A$1:$A$38,0),MATCH('2019 (2015-19)'!Y$1,'2019 Combined Factors'!$A$1:$AC$1,0))</f>
        <v>0.82174488400587098</v>
      </c>
      <c r="Z44" s="52">
        <f>INDEX('2019 Combined Factors'!$A$1:$AC$38,MATCH('2019 (2015-19)'!$A44,'2019 Combined Factors'!$A$1:$A$38,0),MATCH('2019 (2015-19)'!Z$1,'2019 Combined Factors'!$A$1:$AC$1,0))</f>
        <v>1.2681876701852299</v>
      </c>
      <c r="AA44" s="52">
        <f>INDEX('2019 Combined Factors'!$A$1:$AC$38,MATCH('2019 (2015-19)'!$A44,'2019 Combined Factors'!$A$1:$A$38,0),MATCH('2019 (2015-19)'!AA$1,'2019 Combined Factors'!$A$1:$AC$1,0))</f>
        <v>1.49913262388916</v>
      </c>
      <c r="AB44" s="52">
        <f>INDEX('2019 Combined Factors'!$A$1:$AC$38,MATCH('2019 (2015-19)'!$A44,'2019 Combined Factors'!$A$1:$A$38,0),MATCH('2019 (2015-19)'!AB$1,'2019 Combined Factors'!$A$1:$AC$1,0))</f>
        <v>1.4313836986813</v>
      </c>
      <c r="AC44" s="17">
        <f>INDEX('2019 Combined Factors'!$A$1:$AC$38,MATCH('2019 (2015-19)'!$A44,'2019 Combined Factors'!$A$1:$A$38,0),MATCH('2019 (2015-19)'!AC$1,'2019 Combined Factors'!$A$1:$AC$1,0))</f>
        <v>0.71607696777241903</v>
      </c>
      <c r="AD44" s="52">
        <f>INDEX('2019 Combined Factors'!$A$1:$AC$38,MATCH('2019 (2015-19)'!$A44,'2019 Combined Factors'!$A$1:$A$38,0),MATCH('2019 (2015-19)'!AD$1,'2019 Combined Factors'!$A$1:$AC$1,0))</f>
        <v>1.46525816128523</v>
      </c>
      <c r="AE44" s="52">
        <f>INDEX('2019 Combined Factors'!$A$1:$AC$38,MATCH('2019 (2015-19)'!$A44,'2019 Combined Factors'!$A$1:$A$38,0),MATCH('2019 (2015-19)'!AE$1,'2019 Combined Factors'!$A$1:$AC$1,0))</f>
        <v>1.49913262388916</v>
      </c>
    </row>
    <row r="45" spans="1:31" x14ac:dyDescent="0.25">
      <c r="B45" s="45"/>
      <c r="C45" s="46"/>
      <c r="D45" s="47"/>
      <c r="E45" s="47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 spans="1:31" x14ac:dyDescent="0.25">
      <c r="B46" s="45"/>
    </row>
    <row r="47" spans="1:31" x14ac:dyDescent="0.25">
      <c r="B47" s="45"/>
    </row>
  </sheetData>
  <mergeCells count="19">
    <mergeCell ref="B44:D44"/>
    <mergeCell ref="B18:B22"/>
    <mergeCell ref="B38:D38"/>
    <mergeCell ref="B39:D39"/>
    <mergeCell ref="B40:D40"/>
    <mergeCell ref="B41:D41"/>
    <mergeCell ref="B42:D42"/>
    <mergeCell ref="B43:D43"/>
    <mergeCell ref="B15:D15"/>
    <mergeCell ref="B16:D16"/>
    <mergeCell ref="B23:B27"/>
    <mergeCell ref="B36:D36"/>
    <mergeCell ref="B37:D37"/>
    <mergeCell ref="B14:D14"/>
    <mergeCell ref="R2:U2"/>
    <mergeCell ref="B4:B9"/>
    <mergeCell ref="C4:C6"/>
    <mergeCell ref="B11:C12"/>
    <mergeCell ref="B13:C13"/>
  </mergeCells>
  <conditionalFormatting sqref="F4:AE9 F11:AE12 F23:AE32 F14:AE16 F36:AE44">
    <cfRule type="colorScale" priority="7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33:AE34">
    <cfRule type="colorScale" priority="3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21:AE22">
    <cfRule type="colorScale" priority="1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18:AE19">
    <cfRule type="colorScale" priority="4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20:AE20">
    <cfRule type="colorScale" priority="2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68E1-0334-4EA2-8A36-8E42B2FBF391}">
  <dimension ref="B2:AE47"/>
  <sheetViews>
    <sheetView workbookViewId="0"/>
  </sheetViews>
  <sheetFormatPr defaultRowHeight="15" x14ac:dyDescent="0.25"/>
  <cols>
    <col min="1" max="1" width="9.140625" style="11"/>
    <col min="2" max="2" width="12.140625" style="11" customWidth="1"/>
    <col min="3" max="3" width="20.7109375" style="11" customWidth="1"/>
    <col min="4" max="4" width="12" style="48" customWidth="1"/>
    <col min="5" max="5" width="5.85546875" style="48" bestFit="1" customWidth="1"/>
    <col min="6" max="21" width="6.28515625" style="11" customWidth="1"/>
    <col min="22" max="31" width="9.140625" style="11" customWidth="1"/>
    <col min="32" max="16384" width="9.140625" style="11"/>
  </cols>
  <sheetData>
    <row r="2" spans="2:31" ht="15.75" x14ac:dyDescent="0.25">
      <c r="B2" s="8" t="s">
        <v>0</v>
      </c>
      <c r="C2" s="9"/>
      <c r="D2" s="10"/>
      <c r="E2" s="10"/>
      <c r="F2" s="9"/>
      <c r="G2" s="9"/>
      <c r="H2" s="9"/>
      <c r="I2" s="9"/>
      <c r="J2" s="9"/>
      <c r="K2" s="9"/>
      <c r="L2" s="9"/>
      <c r="M2" s="9"/>
      <c r="N2" s="56" t="s">
        <v>130</v>
      </c>
      <c r="O2" s="9"/>
      <c r="P2" s="9"/>
      <c r="Q2" s="9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</row>
    <row r="3" spans="2:31" x14ac:dyDescent="0.25">
      <c r="B3" s="1" t="s">
        <v>1</v>
      </c>
      <c r="C3" s="2" t="s">
        <v>2</v>
      </c>
      <c r="D3" s="2" t="s">
        <v>3</v>
      </c>
      <c r="E3" s="3" t="s">
        <v>4</v>
      </c>
      <c r="F3" s="3" t="s">
        <v>5</v>
      </c>
      <c r="G3" s="2" t="s">
        <v>6</v>
      </c>
      <c r="H3" s="4" t="s">
        <v>7</v>
      </c>
      <c r="I3" s="3" t="s">
        <v>8</v>
      </c>
      <c r="J3" s="2" t="s">
        <v>9</v>
      </c>
      <c r="K3" s="4" t="s">
        <v>10</v>
      </c>
      <c r="L3" s="3" t="s">
        <v>11</v>
      </c>
      <c r="M3" s="2" t="s">
        <v>12</v>
      </c>
      <c r="N3" s="2" t="s">
        <v>13</v>
      </c>
      <c r="O3" s="3" t="s">
        <v>14</v>
      </c>
      <c r="P3" s="2" t="s">
        <v>15</v>
      </c>
      <c r="Q3" s="2" t="s">
        <v>16</v>
      </c>
      <c r="R3" s="3" t="s">
        <v>17</v>
      </c>
      <c r="S3" s="2" t="s">
        <v>18</v>
      </c>
      <c r="T3" s="2" t="s">
        <v>19</v>
      </c>
      <c r="U3" s="2" t="s">
        <v>20</v>
      </c>
      <c r="V3" s="5" t="s">
        <v>131</v>
      </c>
      <c r="W3" s="2" t="s">
        <v>132</v>
      </c>
      <c r="X3" s="2" t="s">
        <v>133</v>
      </c>
      <c r="Y3" s="2" t="s">
        <v>134</v>
      </c>
      <c r="Z3" s="5" t="s">
        <v>135</v>
      </c>
      <c r="AA3" s="2" t="s">
        <v>136</v>
      </c>
      <c r="AB3" s="2" t="s">
        <v>137</v>
      </c>
      <c r="AC3" s="5" t="s">
        <v>138</v>
      </c>
      <c r="AD3" s="2" t="s">
        <v>139</v>
      </c>
      <c r="AE3" s="2" t="s">
        <v>140</v>
      </c>
    </row>
    <row r="4" spans="2:31" x14ac:dyDescent="0.25">
      <c r="B4" s="131" t="s">
        <v>21</v>
      </c>
      <c r="C4" s="133" t="s">
        <v>22</v>
      </c>
      <c r="D4" s="15" t="s">
        <v>51</v>
      </c>
      <c r="E4" s="16">
        <v>4</v>
      </c>
      <c r="F4" s="17">
        <f>'2017 Month-Season Factors'!E3</f>
        <v>0.88136681774115389</v>
      </c>
      <c r="G4" s="18">
        <f>'2017 Month-Season Factors'!F3</f>
        <v>0.81485087667059064</v>
      </c>
      <c r="H4" s="19">
        <f>'2017 Month-Season Factors'!G3</f>
        <v>0.86180775084827932</v>
      </c>
      <c r="I4" s="17">
        <f>'2017 Month-Season Factors'!H3</f>
        <v>0.94894132885534244</v>
      </c>
      <c r="J4" s="18">
        <f>'2017 Month-Season Factors'!I3</f>
        <v>1.0226318163562078</v>
      </c>
      <c r="K4" s="19">
        <f>'2017 Month-Season Factors'!J3</f>
        <v>1.0785714354961569</v>
      </c>
      <c r="L4" s="17">
        <f>'2017 Month-Season Factors'!K3</f>
        <v>1.0918352932622397</v>
      </c>
      <c r="M4" s="18">
        <f>'2017 Month-Season Factors'!L3</f>
        <v>1.0802436057059763</v>
      </c>
      <c r="N4" s="18">
        <f>'2017 Month-Season Factors'!M3</f>
        <v>1.091902819056852</v>
      </c>
      <c r="O4" s="17">
        <f>'2017 Month-Season Factors'!N3</f>
        <v>1.0604848576968355</v>
      </c>
      <c r="P4" s="18">
        <f>'2017 Month-Season Factors'!O3</f>
        <v>1.0812809583823837</v>
      </c>
      <c r="Q4" s="18">
        <f>'2017 Month-Season Factors'!P3</f>
        <v>0.95646081642545544</v>
      </c>
      <c r="R4" s="17">
        <f>'2017 Month-Season Factors'!Q3</f>
        <v>0.85227827782009569</v>
      </c>
      <c r="S4" s="18">
        <f>'2017 Month-Season Factors'!R3</f>
        <v>1.0167116397756388</v>
      </c>
      <c r="T4" s="18">
        <f>'2017 Month-Season Factors'!S3</f>
        <v>1.0879955003116129</v>
      </c>
      <c r="U4" s="18">
        <f>'2017 Month-Season Factors'!T3</f>
        <v>1.0327516647046604</v>
      </c>
      <c r="V4" s="17">
        <f>'2017 DOW Factors'!D$8</f>
        <v>0.90700000000000003</v>
      </c>
      <c r="W4" s="18">
        <f>'2017 DOW Factors'!E$8</f>
        <v>0.90200000000000002</v>
      </c>
      <c r="X4" s="18">
        <f>'2017 DOW Factors'!F$8</f>
        <v>0.94299999999999995</v>
      </c>
      <c r="Y4" s="18">
        <f>'2017 DOW Factors'!G$8</f>
        <v>0.995</v>
      </c>
      <c r="Z4" s="17">
        <f>'2017 DOW Factors'!H$8</f>
        <v>1.17</v>
      </c>
      <c r="AA4" s="18">
        <f>'2017 DOW Factors'!I$8</f>
        <v>1.1359999999999999</v>
      </c>
      <c r="AB4" s="18">
        <f>'2017 DOW Factors'!J$8</f>
        <v>0.93700000000000006</v>
      </c>
      <c r="AC4" s="17">
        <f>'2017 DOW Factors'!K$8</f>
        <v>0.93799999999999994</v>
      </c>
      <c r="AD4" s="18">
        <f>'2017 DOW Factors'!L$8</f>
        <v>1.081</v>
      </c>
      <c r="AE4" s="18">
        <f>'2017 DOW Factors'!M$8</f>
        <v>1.17</v>
      </c>
    </row>
    <row r="5" spans="2:31" x14ac:dyDescent="0.25">
      <c r="B5" s="131"/>
      <c r="C5" s="133"/>
      <c r="D5" s="20" t="s">
        <v>23</v>
      </c>
      <c r="E5" s="16">
        <v>10</v>
      </c>
      <c r="F5" s="17">
        <f>'2017 Month-Season Factors'!E4</f>
        <v>0.87402802614114106</v>
      </c>
      <c r="G5" s="18">
        <f>'2017 Month-Season Factors'!F4</f>
        <v>0.77229552122087886</v>
      </c>
      <c r="H5" s="19">
        <f>'2017 Month-Season Factors'!G4</f>
        <v>0.8269088962919855</v>
      </c>
      <c r="I5" s="17">
        <f>'2017 Month-Season Factors'!H4</f>
        <v>0.92580449898325456</v>
      </c>
      <c r="J5" s="18">
        <f>'2017 Month-Season Factors'!I4</f>
        <v>0.9695627403736129</v>
      </c>
      <c r="K5" s="19">
        <f>'2017 Month-Season Factors'!J4</f>
        <v>1.0525445510955349</v>
      </c>
      <c r="L5" s="17">
        <f>'2017 Month-Season Factors'!K4</f>
        <v>1.1695877519795475</v>
      </c>
      <c r="M5" s="18">
        <f>'2017 Month-Season Factors'!L4</f>
        <v>1.2039867751194919</v>
      </c>
      <c r="N5" s="18">
        <f>'2017 Month-Season Factors'!M4</f>
        <v>1.1465004653489297</v>
      </c>
      <c r="O5" s="17">
        <f>'2017 Month-Season Factors'!N4</f>
        <v>1.0650805987354437</v>
      </c>
      <c r="P5" s="18">
        <f>'2017 Month-Season Factors'!O4</f>
        <v>1.0441915094253262</v>
      </c>
      <c r="Q5" s="18">
        <f>'2017 Month-Season Factors'!P4</f>
        <v>0.89117720862566097</v>
      </c>
      <c r="R5" s="17">
        <f>'2017 Month-Season Factors'!Q4</f>
        <v>0.82441342038328991</v>
      </c>
      <c r="S5" s="18">
        <f>'2017 Month-Season Factors'!R4</f>
        <v>0.98247350316139115</v>
      </c>
      <c r="T5" s="18">
        <f>'2017 Month-Season Factors'!S4</f>
        <v>1.1737568223932417</v>
      </c>
      <c r="U5" s="18">
        <f>'2017 Month-Season Factors'!T4</f>
        <v>1.0001478285460215</v>
      </c>
      <c r="V5" s="17">
        <f>'2017 DOW Factors'!D$8</f>
        <v>0.90700000000000003</v>
      </c>
      <c r="W5" s="18">
        <f>'2017 DOW Factors'!E$8</f>
        <v>0.90200000000000002</v>
      </c>
      <c r="X5" s="18">
        <f>'2017 DOW Factors'!F$8</f>
        <v>0.94299999999999995</v>
      </c>
      <c r="Y5" s="18">
        <f>'2017 DOW Factors'!G$8</f>
        <v>0.995</v>
      </c>
      <c r="Z5" s="17">
        <f>'2017 DOW Factors'!H$8</f>
        <v>1.17</v>
      </c>
      <c r="AA5" s="18">
        <f>'2017 DOW Factors'!I$8</f>
        <v>1.1359999999999999</v>
      </c>
      <c r="AB5" s="18">
        <f>'2017 DOW Factors'!J$8</f>
        <v>0.93700000000000006</v>
      </c>
      <c r="AC5" s="17">
        <f>'2017 DOW Factors'!K$8</f>
        <v>0.93799999999999994</v>
      </c>
      <c r="AD5" s="18">
        <f>'2017 DOW Factors'!L$8</f>
        <v>1.081</v>
      </c>
      <c r="AE5" s="18">
        <f>'2017 DOW Factors'!M$8</f>
        <v>1.17</v>
      </c>
    </row>
    <row r="6" spans="2:31" x14ac:dyDescent="0.25">
      <c r="B6" s="131"/>
      <c r="C6" s="123"/>
      <c r="D6" s="21" t="s">
        <v>24</v>
      </c>
      <c r="E6" s="22">
        <v>3</v>
      </c>
      <c r="F6" s="23">
        <f>'2017 Month-Season Factors'!E5</f>
        <v>0.92758611231647092</v>
      </c>
      <c r="G6" s="24">
        <f>'2017 Month-Season Factors'!F5</f>
        <v>0.84607096948997706</v>
      </c>
      <c r="H6" s="25">
        <f>'2017 Month-Season Factors'!G5</f>
        <v>0.88979885974109563</v>
      </c>
      <c r="I6" s="23">
        <f>'2017 Month-Season Factors'!H5</f>
        <v>0.93660399997231725</v>
      </c>
      <c r="J6" s="24">
        <f>'2017 Month-Season Factors'!I5</f>
        <v>0.95354643246928072</v>
      </c>
      <c r="K6" s="25">
        <f>'2017 Month-Season Factors'!J5</f>
        <v>1.0210260714149773</v>
      </c>
      <c r="L6" s="23">
        <f>'2017 Month-Season Factors'!K5</f>
        <v>1.089977070802493</v>
      </c>
      <c r="M6" s="24">
        <f>'2017 Month-Season Factors'!L5</f>
        <v>1.1312106102350625</v>
      </c>
      <c r="N6" s="24">
        <f>'2017 Month-Season Factors'!M5</f>
        <v>1.1341131562319411</v>
      </c>
      <c r="O6" s="23">
        <f>'2017 Month-Season Factors'!N5</f>
        <v>1.0711943277033225</v>
      </c>
      <c r="P6" s="24">
        <f>'2017 Month-Season Factors'!O5</f>
        <v>1.0448253836331738</v>
      </c>
      <c r="Q6" s="24">
        <f>'2017 Month-Season Factors'!P5</f>
        <v>0.93085304162470983</v>
      </c>
      <c r="R6" s="23">
        <f>'2017 Month-Season Factors'!Q5</f>
        <v>0.8878093505936252</v>
      </c>
      <c r="S6" s="24">
        <f>'2017 Month-Season Factors'!R5</f>
        <v>0.97039094478298316</v>
      </c>
      <c r="T6" s="24">
        <f>'2017 Month-Season Factors'!S5</f>
        <v>1.1184378732607347</v>
      </c>
      <c r="U6" s="24">
        <f>'2017 Month-Season Factors'!T5</f>
        <v>1.0156331398990266</v>
      </c>
      <c r="V6" s="23">
        <f>'2017 DOW Factors'!D$8</f>
        <v>0.90700000000000003</v>
      </c>
      <c r="W6" s="24">
        <f>'2017 DOW Factors'!E$8</f>
        <v>0.90200000000000002</v>
      </c>
      <c r="X6" s="24">
        <f>'2017 DOW Factors'!F$8</f>
        <v>0.94299999999999995</v>
      </c>
      <c r="Y6" s="24">
        <f>'2017 DOW Factors'!G$8</f>
        <v>0.995</v>
      </c>
      <c r="Z6" s="23">
        <f>'2017 DOW Factors'!H$8</f>
        <v>1.17</v>
      </c>
      <c r="AA6" s="24">
        <f>'2017 DOW Factors'!I$8</f>
        <v>1.1359999999999999</v>
      </c>
      <c r="AB6" s="24">
        <f>'2017 DOW Factors'!J$8</f>
        <v>0.93700000000000006</v>
      </c>
      <c r="AC6" s="23">
        <f>'2017 DOW Factors'!K$8</f>
        <v>0.93799999999999994</v>
      </c>
      <c r="AD6" s="24">
        <f>'2017 DOW Factors'!L$8</f>
        <v>1.081</v>
      </c>
      <c r="AE6" s="24">
        <f>'2017 DOW Factors'!M$8</f>
        <v>1.17</v>
      </c>
    </row>
    <row r="7" spans="2:31" x14ac:dyDescent="0.25">
      <c r="B7" s="131"/>
      <c r="C7" s="20" t="s">
        <v>25</v>
      </c>
      <c r="D7" s="15"/>
      <c r="E7" s="16">
        <v>6</v>
      </c>
      <c r="F7" s="17">
        <f>'2017 Month-Season Factors'!E6</f>
        <v>0.92705094915076636</v>
      </c>
      <c r="G7" s="18">
        <f>'2017 Month-Season Factors'!F6</f>
        <v>0.85050366811621447</v>
      </c>
      <c r="H7" s="19">
        <f>'2017 Month-Season Factors'!G6</f>
        <v>0.89646152680225222</v>
      </c>
      <c r="I7" s="17">
        <f>'2017 Month-Season Factors'!H6</f>
        <v>0.97967224554579968</v>
      </c>
      <c r="J7" s="18">
        <f>'2017 Month-Season Factors'!I6</f>
        <v>1.0149527391830959</v>
      </c>
      <c r="K7" s="19">
        <f>'2017 Month-Season Factors'!J6</f>
        <v>1.0569377834862499</v>
      </c>
      <c r="L7" s="17">
        <f>'2017 Month-Season Factors'!K6</f>
        <v>1.0671900425618472</v>
      </c>
      <c r="M7" s="18">
        <f>'2017 Month-Season Factors'!L6</f>
        <v>1.0387083942687898</v>
      </c>
      <c r="N7" s="18">
        <f>'2017 Month-Season Factors'!M6</f>
        <v>1.0671192389565722</v>
      </c>
      <c r="O7" s="17">
        <f>'2017 Month-Season Factors'!N6</f>
        <v>1.0545989494065688</v>
      </c>
      <c r="P7" s="18">
        <f>'2017 Month-Season Factors'!O6</f>
        <v>1.0432435583676714</v>
      </c>
      <c r="Q7" s="18">
        <f>'2017 Month-Season Factors'!P6</f>
        <v>0.97290695240531455</v>
      </c>
      <c r="R7" s="17">
        <f>'2017 Month-Season Factors'!Q6</f>
        <v>0.89206620139366177</v>
      </c>
      <c r="S7" s="18">
        <f>'2017 Month-Season Factors'!R6</f>
        <v>1.0172002972548997</v>
      </c>
      <c r="T7" s="18">
        <f>'2017 Month-Season Factors'!S6</f>
        <v>1.0569288455907961</v>
      </c>
      <c r="U7" s="18">
        <f>'2017 Month-Season Factors'!T6</f>
        <v>1.0222404233378228</v>
      </c>
      <c r="V7" s="17">
        <f>'2017 DOW Factors'!D$9</f>
        <v>0.98499999999999999</v>
      </c>
      <c r="W7" s="18">
        <v>0.995</v>
      </c>
      <c r="X7" s="18">
        <v>1.02</v>
      </c>
      <c r="Y7" s="18">
        <v>1.044</v>
      </c>
      <c r="Z7" s="17">
        <v>1.1419999999999999</v>
      </c>
      <c r="AA7" s="18">
        <v>1.036</v>
      </c>
      <c r="AB7" s="18">
        <v>0.77300000000000002</v>
      </c>
      <c r="AC7" s="17">
        <v>1.012</v>
      </c>
      <c r="AD7" s="18">
        <v>0.98499999999999999</v>
      </c>
      <c r="AE7" s="18">
        <v>1.1419999999999999</v>
      </c>
    </row>
    <row r="8" spans="2:31" x14ac:dyDescent="0.25">
      <c r="B8" s="131"/>
      <c r="C8" s="20" t="s">
        <v>26</v>
      </c>
      <c r="D8" s="26"/>
      <c r="E8" s="16">
        <v>10</v>
      </c>
      <c r="F8" s="17">
        <f>'2017 Month-Season Factors'!E7</f>
        <v>0.95604793585977832</v>
      </c>
      <c r="G8" s="18">
        <f>'2017 Month-Season Factors'!F7</f>
        <v>0.88549126299179837</v>
      </c>
      <c r="H8" s="19">
        <f>'2017 Month-Season Factors'!G7</f>
        <v>0.95407047276750723</v>
      </c>
      <c r="I8" s="17">
        <f>'2017 Month-Season Factors'!H7</f>
        <v>1.0014328178270826</v>
      </c>
      <c r="J8" s="18">
        <f>'2017 Month-Season Factors'!I7</f>
        <v>1.0098591709854625</v>
      </c>
      <c r="K8" s="19">
        <f>'2017 Month-Season Factors'!J7</f>
        <v>1.0289756811300124</v>
      </c>
      <c r="L8" s="17">
        <f>'2017 Month-Season Factors'!K7</f>
        <v>1.0378091976037598</v>
      </c>
      <c r="M8" s="18">
        <f>'2017 Month-Season Factors'!L7</f>
        <v>1.00913376283599</v>
      </c>
      <c r="N8" s="18">
        <f>'2017 Month-Season Factors'!M7</f>
        <v>1.0332532559221395</v>
      </c>
      <c r="O8" s="17">
        <f>'2017 Month-Season Factors'!N7</f>
        <v>1.0436401052860766</v>
      </c>
      <c r="P8" s="18">
        <f>'2017 Month-Season Factors'!O7</f>
        <v>1.0317418987484868</v>
      </c>
      <c r="Q8" s="18">
        <f>'2017 Month-Season Factors'!P7</f>
        <v>0.97837888715363663</v>
      </c>
      <c r="R8" s="17">
        <f>'2017 Month-Season Factors'!Q7</f>
        <v>0.93558082562317335</v>
      </c>
      <c r="S8" s="18">
        <f>'2017 Month-Season Factors'!R7</f>
        <v>1.0134276157252464</v>
      </c>
      <c r="T8" s="18">
        <f>'2017 Month-Season Factors'!S7</f>
        <v>1.0261161994704942</v>
      </c>
      <c r="U8" s="18">
        <f>'2017 Month-Season Factors'!T7</f>
        <v>1.0182239754073483</v>
      </c>
      <c r="V8" s="17">
        <f>'2017 DOW Factors'!D$10</f>
        <v>1.083</v>
      </c>
      <c r="W8" s="18">
        <f>'2017 DOW Factors'!E$10</f>
        <v>1.1160000000000001</v>
      </c>
      <c r="X8" s="18">
        <f>'2017 DOW Factors'!F$10</f>
        <v>1.129</v>
      </c>
      <c r="Y8" s="18">
        <f>'2017 DOW Factors'!G$10</f>
        <v>1.137</v>
      </c>
      <c r="Z8" s="17">
        <f>'2017 DOW Factors'!H$10</f>
        <v>1.1459999999999999</v>
      </c>
      <c r="AA8" s="18">
        <f>'2017 DOW Factors'!I$10</f>
        <v>0.82799999999999996</v>
      </c>
      <c r="AB8" s="18">
        <f>'2017 DOW Factors'!J$10</f>
        <v>0.56599999999999995</v>
      </c>
      <c r="AC8" s="17">
        <f>'2017 DOW Factors'!K$10</f>
        <v>1.1180000000000001</v>
      </c>
      <c r="AD8" s="18">
        <f>'2017 DOW Factors'!L$10</f>
        <v>0.84699999999999998</v>
      </c>
      <c r="AE8" s="18">
        <f>'2017 DOW Factors'!M$10</f>
        <v>1.1459999999999999</v>
      </c>
    </row>
    <row r="9" spans="2:31" x14ac:dyDescent="0.25">
      <c r="B9" s="126"/>
      <c r="C9" s="21" t="s">
        <v>27</v>
      </c>
      <c r="D9" s="27"/>
      <c r="E9" s="22">
        <v>11</v>
      </c>
      <c r="F9" s="23">
        <f>'2017 Month-Season Factors'!E8</f>
        <v>0.98595009901406316</v>
      </c>
      <c r="G9" s="24">
        <f>'2017 Month-Season Factors'!F8</f>
        <v>0.93210333159125192</v>
      </c>
      <c r="H9" s="25">
        <f>'2017 Month-Season Factors'!G8</f>
        <v>0.97805356505713081</v>
      </c>
      <c r="I9" s="23">
        <f>'2017 Month-Season Factors'!H8</f>
        <v>1.0102580734796243</v>
      </c>
      <c r="J9" s="24">
        <f>'2017 Month-Season Factors'!I8</f>
        <v>1.0138855459808043</v>
      </c>
      <c r="K9" s="25">
        <f>'2017 Month-Season Factors'!J8</f>
        <v>1.0231041478985994</v>
      </c>
      <c r="L9" s="23">
        <f>'2017 Month-Season Factors'!K8</f>
        <v>1.0214245778239688</v>
      </c>
      <c r="M9" s="24">
        <f>'2017 Month-Season Factors'!L8</f>
        <v>0.99395176957663445</v>
      </c>
      <c r="N9" s="24">
        <f>'2017 Month-Season Factors'!M8</f>
        <v>1.0182039754752563</v>
      </c>
      <c r="O9" s="23">
        <f>'2017 Month-Season Factors'!N8</f>
        <v>1.0217473301100501</v>
      </c>
      <c r="P9" s="24">
        <f>'2017 Month-Season Factors'!O8</f>
        <v>1.003788464514868</v>
      </c>
      <c r="Q9" s="24">
        <f>'2017 Month-Season Factors'!P8</f>
        <v>0.9864604174739372</v>
      </c>
      <c r="R9" s="23">
        <f>'2017 Month-Season Factors'!Q8</f>
        <v>0.96538703103000645</v>
      </c>
      <c r="S9" s="24">
        <f>'2017 Month-Season Factors'!R8</f>
        <v>1.0157493110283828</v>
      </c>
      <c r="T9" s="24">
        <f>'2017 Month-Season Factors'!S8</f>
        <v>1.0111911729302507</v>
      </c>
      <c r="U9" s="24">
        <f>'2017 Month-Season Factors'!T8</f>
        <v>1.0040970394759225</v>
      </c>
      <c r="V9" s="23">
        <f>'2017 DOW Factors'!D$11</f>
        <v>1.05</v>
      </c>
      <c r="W9" s="24">
        <f>'2017 DOW Factors'!E$11</f>
        <v>1.0720000000000001</v>
      </c>
      <c r="X9" s="24">
        <f>'2017 DOW Factors'!F$11</f>
        <v>1.08</v>
      </c>
      <c r="Y9" s="24">
        <f>'2017 DOW Factors'!G$11</f>
        <v>1.0920000000000001</v>
      </c>
      <c r="Z9" s="23">
        <f>'2017 DOW Factors'!H$11</f>
        <v>1.1479999999999999</v>
      </c>
      <c r="AA9" s="24">
        <f>'2017 DOW Factors'!I$11</f>
        <v>0.93899999999999995</v>
      </c>
      <c r="AB9" s="24">
        <f>'2017 DOW Factors'!J$11</f>
        <v>0.622</v>
      </c>
      <c r="AC9" s="23">
        <f>'2017 DOW Factors'!K$11</f>
        <v>1.0740000000000001</v>
      </c>
      <c r="AD9" s="24">
        <f>'2017 DOW Factors'!L$11</f>
        <v>0.90300000000000002</v>
      </c>
      <c r="AE9" s="24">
        <f>'2017 DOW Factors'!M$11</f>
        <v>1.1479999999999999</v>
      </c>
    </row>
    <row r="10" spans="2:31" x14ac:dyDescent="0.25">
      <c r="B10" s="1" t="s">
        <v>28</v>
      </c>
      <c r="C10" s="2"/>
      <c r="D10" s="2" t="s">
        <v>3</v>
      </c>
      <c r="E10" s="3" t="s">
        <v>4</v>
      </c>
      <c r="F10" s="3" t="s">
        <v>5</v>
      </c>
      <c r="G10" s="2" t="s">
        <v>6</v>
      </c>
      <c r="H10" s="4" t="s">
        <v>7</v>
      </c>
      <c r="I10" s="3" t="s">
        <v>8</v>
      </c>
      <c r="J10" s="2" t="s">
        <v>9</v>
      </c>
      <c r="K10" s="4" t="s">
        <v>10</v>
      </c>
      <c r="L10" s="3" t="s">
        <v>11</v>
      </c>
      <c r="M10" s="2" t="s">
        <v>12</v>
      </c>
      <c r="N10" s="2" t="s">
        <v>13</v>
      </c>
      <c r="O10" s="3" t="s">
        <v>14</v>
      </c>
      <c r="P10" s="2" t="s">
        <v>15</v>
      </c>
      <c r="Q10" s="2" t="s">
        <v>16</v>
      </c>
      <c r="R10" s="3" t="s">
        <v>17</v>
      </c>
      <c r="S10" s="2" t="s">
        <v>18</v>
      </c>
      <c r="T10" s="2" t="s">
        <v>19</v>
      </c>
      <c r="U10" s="2" t="s">
        <v>20</v>
      </c>
      <c r="V10" s="3" t="s">
        <v>131</v>
      </c>
      <c r="W10" s="2" t="s">
        <v>132</v>
      </c>
      <c r="X10" s="2" t="s">
        <v>133</v>
      </c>
      <c r="Y10" s="2" t="s">
        <v>134</v>
      </c>
      <c r="Z10" s="3" t="s">
        <v>135</v>
      </c>
      <c r="AA10" s="2" t="s">
        <v>136</v>
      </c>
      <c r="AB10" s="2" t="s">
        <v>137</v>
      </c>
      <c r="AC10" s="3" t="s">
        <v>138</v>
      </c>
      <c r="AD10" s="2" t="s">
        <v>139</v>
      </c>
      <c r="AE10" s="2" t="s">
        <v>140</v>
      </c>
    </row>
    <row r="11" spans="2:31" x14ac:dyDescent="0.25">
      <c r="B11" s="131" t="s">
        <v>21</v>
      </c>
      <c r="C11" s="131"/>
      <c r="D11" s="15" t="s">
        <v>51</v>
      </c>
      <c r="E11" s="55" t="s">
        <v>129</v>
      </c>
      <c r="F11" s="17">
        <f>'2017 Month-Season Factors'!E10</f>
        <v>0.40654170370473258</v>
      </c>
      <c r="G11" s="18">
        <f>'2017 Month-Season Factors'!F10</f>
        <v>0.31646501723142056</v>
      </c>
      <c r="H11" s="19">
        <f>'2017 Month-Season Factors'!G10</f>
        <v>0.41167147173951629</v>
      </c>
      <c r="I11" s="17">
        <f>'2017 Month-Season Factors'!H10</f>
        <v>0.79312948402616901</v>
      </c>
      <c r="J11" s="18">
        <f>'2017 Month-Season Factors'!I10</f>
        <v>1.0905756606407484</v>
      </c>
      <c r="K11" s="19">
        <f>'2017 Month-Season Factors'!J10</f>
        <v>1.4164787568820569</v>
      </c>
      <c r="L11" s="17">
        <f>'2017 Month-Season Factors'!K10</f>
        <v>1.4906459409043327</v>
      </c>
      <c r="M11" s="18">
        <f>'2017 Month-Season Factors'!L10</f>
        <v>1.4724270726822037</v>
      </c>
      <c r="N11" s="19">
        <f>'2017 Month-Season Factors'!M10</f>
        <v>1.3355011756023163</v>
      </c>
      <c r="O11" s="17">
        <f>'2017 Month-Season Factors'!N10</f>
        <v>1.4400174789519467</v>
      </c>
      <c r="P11" s="18">
        <f>'2017 Month-Season Factors'!O10</f>
        <v>1.1293089725463066</v>
      </c>
      <c r="Q11" s="19">
        <f>'2017 Month-Season Factors'!P10</f>
        <v>0.63755215632166962</v>
      </c>
      <c r="R11" s="18">
        <f>'2017 Month-Season Factors'!Q10</f>
        <v>0.37773122394915065</v>
      </c>
      <c r="S11" s="18">
        <f>'2017 Month-Season Factors'!R10</f>
        <v>0.97039094478298316</v>
      </c>
      <c r="T11" s="18">
        <f>'2017 Month-Season Factors'!S10</f>
        <v>1.1184378732607347</v>
      </c>
      <c r="U11" s="18">
        <f>'2017 Month-Season Factors'!T10</f>
        <v>1.0156331398990266</v>
      </c>
      <c r="V11" s="17">
        <f>'2017 DOW Factors'!D$8</f>
        <v>0.90700000000000003</v>
      </c>
      <c r="W11" s="18">
        <f>'2017 DOW Factors'!E$8</f>
        <v>0.90200000000000002</v>
      </c>
      <c r="X11" s="18">
        <f>'2017 DOW Factors'!F$8</f>
        <v>0.94299999999999995</v>
      </c>
      <c r="Y11" s="18">
        <f>'2017 DOW Factors'!G$8</f>
        <v>0.995</v>
      </c>
      <c r="Z11" s="17">
        <f>'2017 DOW Factors'!H$8</f>
        <v>1.17</v>
      </c>
      <c r="AA11" s="18">
        <f>'2017 DOW Factors'!I$8</f>
        <v>1.1359999999999999</v>
      </c>
      <c r="AB11" s="18">
        <f>'2017 DOW Factors'!J$8</f>
        <v>0.93700000000000006</v>
      </c>
      <c r="AC11" s="17">
        <f>'2017 DOW Factors'!K$8</f>
        <v>0.93799999999999994</v>
      </c>
      <c r="AD11" s="18">
        <f>'2017 DOW Factors'!L$8</f>
        <v>1.081</v>
      </c>
      <c r="AE11" s="18">
        <f>'2017 DOW Factors'!M$8</f>
        <v>1.17</v>
      </c>
    </row>
    <row r="12" spans="2:31" x14ac:dyDescent="0.25">
      <c r="B12" s="126"/>
      <c r="C12" s="126"/>
      <c r="D12" s="15" t="s">
        <v>24</v>
      </c>
      <c r="E12" s="28">
        <v>7</v>
      </c>
      <c r="F12" s="17">
        <f>'2017 Month-Season Factors'!E11</f>
        <v>0.78423265730751546</v>
      </c>
      <c r="G12" s="18">
        <f>'2017 Month-Season Factors'!F11</f>
        <v>0.65535896008639216</v>
      </c>
      <c r="H12" s="19">
        <f>'2017 Month-Season Factors'!G11</f>
        <v>0.70899711655457787</v>
      </c>
      <c r="I12" s="17">
        <f>'2017 Month-Season Factors'!H11</f>
        <v>0.91481880205716004</v>
      </c>
      <c r="J12" s="18">
        <f>'2017 Month-Season Factors'!I11</f>
        <v>1.0024611626589113</v>
      </c>
      <c r="K12" s="19">
        <f>'2017 Month-Season Factors'!J11</f>
        <v>1.1333960244635237</v>
      </c>
      <c r="L12" s="17">
        <f>'2017 Month-Season Factors'!K11</f>
        <v>1.2229972685962343</v>
      </c>
      <c r="M12" s="18">
        <f>'2017 Month-Season Factors'!L11</f>
        <v>1.2670674106942379</v>
      </c>
      <c r="N12" s="19">
        <f>'2017 Month-Season Factors'!M11</f>
        <v>1.1880408027628384</v>
      </c>
      <c r="O12" s="17">
        <f>'2017 Month-Season Factors'!N11</f>
        <v>1.1448464024292448</v>
      </c>
      <c r="P12" s="18">
        <f>'2017 Month-Season Factors'!O11</f>
        <v>1.0502644729329498</v>
      </c>
      <c r="Q12" s="19">
        <f>'2017 Month-Season Factors'!P11</f>
        <v>0.85977473478246924</v>
      </c>
      <c r="R12" s="17">
        <f>'2017 Month-Season Factors'!Q11</f>
        <v>0.71619531600500375</v>
      </c>
      <c r="S12" s="52">
        <f>'2017 Month-Season Factors'!R11</f>
        <v>1.0168946836742332</v>
      </c>
      <c r="T12" s="52">
        <f>'2017 Month-Season Factors'!S11</f>
        <v>1.2260327227431649</v>
      </c>
      <c r="U12" s="52">
        <f>'2017 Month-Season Factors'!T11</f>
        <v>1.0182891148010735</v>
      </c>
      <c r="V12" s="17">
        <f>'2017 DOW Factors'!$D$9</f>
        <v>0.98499999999999999</v>
      </c>
      <c r="W12" s="52">
        <f>'2017 DOW Factors'!$D$9</f>
        <v>0.98499999999999999</v>
      </c>
      <c r="X12" s="52">
        <f>'2017 DOW Factors'!$D$9</f>
        <v>0.98499999999999999</v>
      </c>
      <c r="Y12" s="52">
        <f>'2017 DOW Factors'!$D$9</f>
        <v>0.98499999999999999</v>
      </c>
      <c r="Z12" s="17">
        <f>'2017 DOW Factors'!$D$9</f>
        <v>0.98499999999999999</v>
      </c>
      <c r="AA12" s="52">
        <f>'2017 DOW Factors'!$D$9</f>
        <v>0.98499999999999999</v>
      </c>
      <c r="AB12" s="52">
        <f>'2017 DOW Factors'!$D$9</f>
        <v>0.98499999999999999</v>
      </c>
      <c r="AC12" s="17">
        <f>'2017 DOW Factors'!$D$9</f>
        <v>0.98499999999999999</v>
      </c>
      <c r="AD12" s="52">
        <f>'2017 DOW Factors'!$D$9</f>
        <v>0.98499999999999999</v>
      </c>
      <c r="AE12" s="52">
        <f>'2017 DOW Factors'!$D$9</f>
        <v>0.98499999999999999</v>
      </c>
    </row>
    <row r="13" spans="2:31" ht="15" customHeight="1" x14ac:dyDescent="0.25">
      <c r="B13" s="125" t="s">
        <v>29</v>
      </c>
      <c r="C13" s="125"/>
      <c r="D13" s="6"/>
      <c r="E13" s="5" t="s">
        <v>4</v>
      </c>
      <c r="F13" s="5" t="s">
        <v>5</v>
      </c>
      <c r="G13" s="6" t="s">
        <v>6</v>
      </c>
      <c r="H13" s="7" t="s">
        <v>7</v>
      </c>
      <c r="I13" s="5" t="s">
        <v>8</v>
      </c>
      <c r="J13" s="6" t="s">
        <v>9</v>
      </c>
      <c r="K13" s="7" t="s">
        <v>10</v>
      </c>
      <c r="L13" s="5" t="s">
        <v>11</v>
      </c>
      <c r="M13" s="6" t="s">
        <v>12</v>
      </c>
      <c r="N13" s="6" t="s">
        <v>13</v>
      </c>
      <c r="O13" s="5" t="s">
        <v>14</v>
      </c>
      <c r="P13" s="6" t="s">
        <v>15</v>
      </c>
      <c r="Q13" s="6" t="s">
        <v>16</v>
      </c>
      <c r="R13" s="5" t="s">
        <v>17</v>
      </c>
      <c r="S13" s="6" t="s">
        <v>18</v>
      </c>
      <c r="T13" s="6" t="s">
        <v>19</v>
      </c>
      <c r="U13" s="6" t="s">
        <v>20</v>
      </c>
      <c r="V13" s="5" t="s">
        <v>131</v>
      </c>
      <c r="W13" s="6" t="s">
        <v>132</v>
      </c>
      <c r="X13" s="6" t="s">
        <v>133</v>
      </c>
      <c r="Y13" s="6" t="s">
        <v>134</v>
      </c>
      <c r="Z13" s="5" t="s">
        <v>135</v>
      </c>
      <c r="AA13" s="6" t="s">
        <v>136</v>
      </c>
      <c r="AB13" s="6" t="s">
        <v>137</v>
      </c>
      <c r="AC13" s="5" t="s">
        <v>138</v>
      </c>
      <c r="AD13" s="6" t="s">
        <v>139</v>
      </c>
      <c r="AE13" s="6" t="s">
        <v>140</v>
      </c>
    </row>
    <row r="14" spans="2:31" x14ac:dyDescent="0.25">
      <c r="B14" s="131" t="s">
        <v>30</v>
      </c>
      <c r="C14" s="131"/>
      <c r="D14" s="131"/>
      <c r="E14" s="28">
        <v>3</v>
      </c>
      <c r="F14" s="17">
        <f>'2017 Month-Season Factors'!E13</f>
        <v>1.0174932478258005</v>
      </c>
      <c r="G14" s="18">
        <f>'2017 Month-Season Factors'!F13</f>
        <v>0.96086345718466604</v>
      </c>
      <c r="H14" s="19">
        <f>'2017 Month-Season Factors'!G13</f>
        <v>1.0303554925560339</v>
      </c>
      <c r="I14" s="17">
        <f>'2017 Month-Season Factors'!H13</f>
        <v>1.0505118207148154</v>
      </c>
      <c r="J14" s="18">
        <f>'2017 Month-Season Factors'!I13</f>
        <v>1.0449658939488959</v>
      </c>
      <c r="K14" s="19">
        <f>'2017 Month-Season Factors'!J13</f>
        <v>1.0034029199132894</v>
      </c>
      <c r="L14" s="17">
        <f>'2017 Month-Season Factors'!K13</f>
        <v>0.95923499514617316</v>
      </c>
      <c r="M14" s="18">
        <f>'2017 Month-Season Factors'!L13</f>
        <v>0.93463519737463807</v>
      </c>
      <c r="N14" s="19">
        <f>'2017 Month-Season Factors'!M13</f>
        <v>0.97155687545280922</v>
      </c>
      <c r="O14" s="17">
        <f>'2017 Month-Season Factors'!N13</f>
        <v>0.99416406547368474</v>
      </c>
      <c r="P14" s="18">
        <f>'2017 Month-Season Factors'!O13</f>
        <v>1.0246625628205457</v>
      </c>
      <c r="Q14" s="19">
        <f>'2017 Month-Season Factors'!P13</f>
        <v>1.0122250104665116</v>
      </c>
      <c r="R14" s="18">
        <f>'2017 Month-Season Factors'!Q13</f>
        <v>1.002906571021938</v>
      </c>
      <c r="S14" s="18">
        <f>'2017 Month-Season Factors'!R13</f>
        <v>1.0329510396925623</v>
      </c>
      <c r="T14" s="18">
        <f>'2017 Month-Season Factors'!S13</f>
        <v>0.95515765916685991</v>
      </c>
      <c r="U14" s="18">
        <f>'2017 Month-Season Factors'!T13</f>
        <v>1.0103351504113582</v>
      </c>
      <c r="V14" s="17">
        <f>'2017 DOW Factors'!D$10</f>
        <v>1.083</v>
      </c>
      <c r="W14" s="18">
        <f>'2017 DOW Factors'!E$10</f>
        <v>1.1160000000000001</v>
      </c>
      <c r="X14" s="18">
        <f>'2017 DOW Factors'!F$10</f>
        <v>1.129</v>
      </c>
      <c r="Y14" s="18">
        <f>'2017 DOW Factors'!G$10</f>
        <v>1.137</v>
      </c>
      <c r="Z14" s="17">
        <f>'2017 DOW Factors'!H$10</f>
        <v>1.1459999999999999</v>
      </c>
      <c r="AA14" s="18">
        <f>'2017 DOW Factors'!I$10</f>
        <v>0.82799999999999996</v>
      </c>
      <c r="AB14" s="18">
        <f>'2017 DOW Factors'!J$10</f>
        <v>0.56599999999999995</v>
      </c>
      <c r="AC14" s="17">
        <f>'2017 DOW Factors'!K$10</f>
        <v>1.1180000000000001</v>
      </c>
      <c r="AD14" s="18">
        <f>'2017 DOW Factors'!L$10</f>
        <v>0.84699999999999998</v>
      </c>
      <c r="AE14" s="18">
        <f>'2017 DOW Factors'!M$10</f>
        <v>1.1459999999999999</v>
      </c>
    </row>
    <row r="15" spans="2:31" x14ac:dyDescent="0.25">
      <c r="B15" s="131" t="s">
        <v>31</v>
      </c>
      <c r="C15" s="131"/>
      <c r="D15" s="131"/>
      <c r="E15" s="28">
        <v>4</v>
      </c>
      <c r="F15" s="17">
        <f>'2017 Month-Season Factors'!E14</f>
        <v>0.94960707065246264</v>
      </c>
      <c r="G15" s="18">
        <f>'2017 Month-Season Factors'!F14</f>
        <v>0.84184465281215304</v>
      </c>
      <c r="H15" s="19">
        <f>'2017 Month-Season Factors'!G14</f>
        <v>0.96122503711224838</v>
      </c>
      <c r="I15" s="17">
        <f>'2017 Month-Season Factors'!H14</f>
        <v>1.0297201252276753</v>
      </c>
      <c r="J15" s="18">
        <f>'2017 Month-Season Factors'!I14</f>
        <v>1.047312341231829</v>
      </c>
      <c r="K15" s="19">
        <f>'2017 Month-Season Factors'!J14</f>
        <v>1.0318080198797985</v>
      </c>
      <c r="L15" s="17">
        <f>'2017 Month-Season Factors'!K14</f>
        <v>1.0071349970594401</v>
      </c>
      <c r="M15" s="18">
        <f>'2017 Month-Season Factors'!L14</f>
        <v>0.99307375800722963</v>
      </c>
      <c r="N15" s="19">
        <f>'2017 Month-Season Factors'!M14</f>
        <v>1.0348890083020836</v>
      </c>
      <c r="O15" s="17">
        <f>'2017 Month-Season Factors'!N14</f>
        <v>1.0387478814923441</v>
      </c>
      <c r="P15" s="18">
        <f>'2017 Month-Season Factors'!O14</f>
        <v>1.0458315992590503</v>
      </c>
      <c r="Q15" s="19">
        <f>'2017 Month-Season Factors'!P14</f>
        <v>1.0078299745842902</v>
      </c>
      <c r="R15" s="18">
        <f>'2017 Month-Season Factors'!Q14</f>
        <v>0.91820875306937944</v>
      </c>
      <c r="S15" s="18">
        <f>'2017 Month-Season Factors'!R14</f>
        <v>1.0362755327641056</v>
      </c>
      <c r="T15" s="18">
        <f>'2017 Month-Season Factors'!S14</f>
        <v>1.0117036939625321</v>
      </c>
      <c r="U15" s="18">
        <f>'2017 Month-Season Factors'!T14</f>
        <v>1.0308197700112458</v>
      </c>
      <c r="V15" s="17">
        <f>'2017 DOW Factors'!D$13</f>
        <v>1.0509999999999999</v>
      </c>
      <c r="W15" s="18">
        <f>'2017 DOW Factors'!E$13</f>
        <v>1.0840000000000001</v>
      </c>
      <c r="X15" s="18">
        <f>'2017 DOW Factors'!F$13</f>
        <v>1.097</v>
      </c>
      <c r="Y15" s="18">
        <f>'2017 DOW Factors'!G$13</f>
        <v>1.1120000000000001</v>
      </c>
      <c r="Z15" s="17">
        <f>'2017 DOW Factors'!H$13</f>
        <v>1.1459999999999999</v>
      </c>
      <c r="AA15" s="18">
        <f>'2017 DOW Factors'!I$13</f>
        <v>0.92500000000000004</v>
      </c>
      <c r="AB15" s="18">
        <f>'2017 DOW Factors'!J$13</f>
        <v>0.58199999999999996</v>
      </c>
      <c r="AC15" s="17">
        <f>'2017 DOW Factors'!K$13</f>
        <v>1.087</v>
      </c>
      <c r="AD15" s="18">
        <f>'2017 DOW Factors'!L$13</f>
        <v>0.88500000000000001</v>
      </c>
      <c r="AE15" s="18">
        <f>'2017 DOW Factors'!M$13</f>
        <v>1.1459999999999999</v>
      </c>
    </row>
    <row r="16" spans="2:31" x14ac:dyDescent="0.25">
      <c r="B16" s="126" t="s">
        <v>174</v>
      </c>
      <c r="C16" s="126"/>
      <c r="D16" s="126"/>
      <c r="E16" s="29">
        <v>3</v>
      </c>
      <c r="F16" s="23">
        <f>F15</f>
        <v>0.94960707065246264</v>
      </c>
      <c r="G16" s="24">
        <f t="shared" ref="G16:AE16" si="0">G15</f>
        <v>0.84184465281215304</v>
      </c>
      <c r="H16" s="25">
        <f t="shared" si="0"/>
        <v>0.96122503711224838</v>
      </c>
      <c r="I16" s="23">
        <f t="shared" si="0"/>
        <v>1.0297201252276753</v>
      </c>
      <c r="J16" s="24">
        <f t="shared" si="0"/>
        <v>1.047312341231829</v>
      </c>
      <c r="K16" s="25">
        <f t="shared" si="0"/>
        <v>1.0318080198797985</v>
      </c>
      <c r="L16" s="23">
        <f t="shared" si="0"/>
        <v>1.0071349970594401</v>
      </c>
      <c r="M16" s="24">
        <f t="shared" si="0"/>
        <v>0.99307375800722963</v>
      </c>
      <c r="N16" s="25">
        <f t="shared" si="0"/>
        <v>1.0348890083020836</v>
      </c>
      <c r="O16" s="23">
        <f t="shared" si="0"/>
        <v>1.0387478814923441</v>
      </c>
      <c r="P16" s="24">
        <f t="shared" si="0"/>
        <v>1.0458315992590503</v>
      </c>
      <c r="Q16" s="25">
        <f t="shared" si="0"/>
        <v>1.0078299745842902</v>
      </c>
      <c r="R16" s="24">
        <f t="shared" si="0"/>
        <v>0.91820875306937944</v>
      </c>
      <c r="S16" s="24">
        <f t="shared" si="0"/>
        <v>1.0362755327641056</v>
      </c>
      <c r="T16" s="24">
        <f t="shared" si="0"/>
        <v>1.0117036939625321</v>
      </c>
      <c r="U16" s="24">
        <f t="shared" si="0"/>
        <v>1.0308197700112458</v>
      </c>
      <c r="V16" s="23">
        <f t="shared" si="0"/>
        <v>1.0509999999999999</v>
      </c>
      <c r="W16" s="24">
        <f t="shared" si="0"/>
        <v>1.0840000000000001</v>
      </c>
      <c r="X16" s="24">
        <f t="shared" si="0"/>
        <v>1.097</v>
      </c>
      <c r="Y16" s="24">
        <f t="shared" si="0"/>
        <v>1.1120000000000001</v>
      </c>
      <c r="Z16" s="23">
        <f t="shared" si="0"/>
        <v>1.1459999999999999</v>
      </c>
      <c r="AA16" s="24">
        <f t="shared" si="0"/>
        <v>0.92500000000000004</v>
      </c>
      <c r="AB16" s="24">
        <f t="shared" si="0"/>
        <v>0.58199999999999996</v>
      </c>
      <c r="AC16" s="23">
        <f t="shared" si="0"/>
        <v>1.087</v>
      </c>
      <c r="AD16" s="24">
        <f t="shared" si="0"/>
        <v>0.88500000000000001</v>
      </c>
      <c r="AE16" s="24">
        <f t="shared" si="0"/>
        <v>1.1459999999999999</v>
      </c>
    </row>
    <row r="17" spans="2:31" x14ac:dyDescent="0.25">
      <c r="B17" s="1" t="s">
        <v>33</v>
      </c>
      <c r="C17" s="2" t="s">
        <v>2</v>
      </c>
      <c r="D17" s="2"/>
      <c r="E17" s="3" t="s">
        <v>4</v>
      </c>
      <c r="F17" s="3" t="s">
        <v>5</v>
      </c>
      <c r="G17" s="2" t="s">
        <v>6</v>
      </c>
      <c r="H17" s="4" t="s">
        <v>7</v>
      </c>
      <c r="I17" s="3" t="s">
        <v>8</v>
      </c>
      <c r="J17" s="2" t="s">
        <v>9</v>
      </c>
      <c r="K17" s="4" t="s">
        <v>10</v>
      </c>
      <c r="L17" s="3" t="s">
        <v>11</v>
      </c>
      <c r="M17" s="2" t="s">
        <v>12</v>
      </c>
      <c r="N17" s="2" t="s">
        <v>13</v>
      </c>
      <c r="O17" s="3" t="s">
        <v>14</v>
      </c>
      <c r="P17" s="2" t="s">
        <v>15</v>
      </c>
      <c r="Q17" s="2" t="s">
        <v>16</v>
      </c>
      <c r="R17" s="3" t="s">
        <v>17</v>
      </c>
      <c r="S17" s="2" t="s">
        <v>18</v>
      </c>
      <c r="T17" s="2" t="s">
        <v>19</v>
      </c>
      <c r="U17" s="2" t="s">
        <v>20</v>
      </c>
      <c r="V17" s="3" t="s">
        <v>131</v>
      </c>
      <c r="W17" s="2" t="s">
        <v>132</v>
      </c>
      <c r="X17" s="2" t="s">
        <v>133</v>
      </c>
      <c r="Y17" s="2" t="s">
        <v>134</v>
      </c>
      <c r="Z17" s="3" t="s">
        <v>135</v>
      </c>
      <c r="AA17" s="2" t="s">
        <v>136</v>
      </c>
      <c r="AB17" s="2" t="s">
        <v>137</v>
      </c>
      <c r="AC17" s="3" t="s">
        <v>138</v>
      </c>
      <c r="AD17" s="2" t="s">
        <v>139</v>
      </c>
      <c r="AE17" s="2" t="s">
        <v>140</v>
      </c>
    </row>
    <row r="18" spans="2:31" x14ac:dyDescent="0.25">
      <c r="B18" s="12"/>
      <c r="C18" s="53" t="s">
        <v>122</v>
      </c>
      <c r="D18" s="13"/>
      <c r="E18" s="14">
        <v>1</v>
      </c>
      <c r="F18" s="17">
        <f>F19</f>
        <v>0.9106895415755254</v>
      </c>
      <c r="G18" s="18">
        <f t="shared" ref="G18:U18" si="1">G19</f>
        <v>0.77161731037750114</v>
      </c>
      <c r="H18" s="19">
        <f t="shared" si="1"/>
        <v>0.85081883937301539</v>
      </c>
      <c r="I18" s="17">
        <f t="shared" si="1"/>
        <v>1.0210430631520588</v>
      </c>
      <c r="J18" s="18">
        <f t="shared" si="1"/>
        <v>1.0408801551131497</v>
      </c>
      <c r="K18" s="19">
        <f t="shared" si="1"/>
        <v>1.0180182420644119</v>
      </c>
      <c r="L18" s="17">
        <f t="shared" si="1"/>
        <v>1.109687506476488</v>
      </c>
      <c r="M18" s="18">
        <f t="shared" si="1"/>
        <v>1.1591347803034122</v>
      </c>
      <c r="N18" s="18">
        <f t="shared" si="1"/>
        <v>1.0894917817448719</v>
      </c>
      <c r="O18" s="17">
        <f t="shared" si="1"/>
        <v>0.9865640465299127</v>
      </c>
      <c r="P18" s="18">
        <f t="shared" si="1"/>
        <v>1.0251878119046418</v>
      </c>
      <c r="Q18" s="18">
        <f t="shared" si="1"/>
        <v>0.98401540640088714</v>
      </c>
      <c r="R18" s="17">
        <f t="shared" si="1"/>
        <v>0.84438272445945262</v>
      </c>
      <c r="S18" s="18">
        <f t="shared" si="1"/>
        <v>1.0270521628546949</v>
      </c>
      <c r="T18" s="18">
        <f t="shared" si="1"/>
        <v>1.1194392920518119</v>
      </c>
      <c r="U18" s="18">
        <f t="shared" si="1"/>
        <v>0.99908107127664947</v>
      </c>
      <c r="V18" s="17">
        <f>'2017 DOW Factors'!D$23</f>
        <v>0.85499999999999998</v>
      </c>
      <c r="W18" s="18">
        <f>'2017 DOW Factors'!E$23</f>
        <v>0.83099999999999996</v>
      </c>
      <c r="X18" s="18">
        <f>'2017 DOW Factors'!F$23</f>
        <v>0.90400000000000003</v>
      </c>
      <c r="Y18" s="18">
        <f>'2017 DOW Factors'!G$23</f>
        <v>1.0229999999999999</v>
      </c>
      <c r="Z18" s="17">
        <f>'2017 DOW Factors'!H$23</f>
        <v>1.21</v>
      </c>
      <c r="AA18" s="18">
        <f>'2017 DOW Factors'!I$23</f>
        <v>1.018</v>
      </c>
      <c r="AB18" s="18">
        <f>'2017 DOW Factors'!J$23</f>
        <v>1.1479999999999999</v>
      </c>
      <c r="AC18" s="17">
        <f>'2017 DOW Factors'!K$23</f>
        <v>0.90400000000000003</v>
      </c>
      <c r="AD18" s="18">
        <f>'2017 DOW Factors'!L$23</f>
        <v>1.1240000000000001</v>
      </c>
      <c r="AE18" s="18">
        <f>'2017 DOW Factors'!M$23</f>
        <v>1.21</v>
      </c>
    </row>
    <row r="19" spans="2:31" x14ac:dyDescent="0.25">
      <c r="B19" s="131" t="s">
        <v>32</v>
      </c>
      <c r="C19" s="20" t="s">
        <v>22</v>
      </c>
      <c r="D19" s="26"/>
      <c r="E19" s="16">
        <v>5</v>
      </c>
      <c r="F19" s="17">
        <f>'2017 Month-Season Factors'!E17</f>
        <v>0.9106895415755254</v>
      </c>
      <c r="G19" s="18">
        <f>'2017 Month-Season Factors'!F17</f>
        <v>0.77161731037750114</v>
      </c>
      <c r="H19" s="19">
        <f>'2017 Month-Season Factors'!G17</f>
        <v>0.85081883937301539</v>
      </c>
      <c r="I19" s="17">
        <f>'2017 Month-Season Factors'!H17</f>
        <v>1.0210430631520588</v>
      </c>
      <c r="J19" s="18">
        <f>'2017 Month-Season Factors'!I17</f>
        <v>1.0408801551131497</v>
      </c>
      <c r="K19" s="19">
        <f>'2017 Month-Season Factors'!J17</f>
        <v>1.0180182420644119</v>
      </c>
      <c r="L19" s="17">
        <f>'2017 Month-Season Factors'!K17</f>
        <v>1.109687506476488</v>
      </c>
      <c r="M19" s="18">
        <f>'2017 Month-Season Factors'!L17</f>
        <v>1.1591347803034122</v>
      </c>
      <c r="N19" s="18">
        <f>'2017 Month-Season Factors'!M17</f>
        <v>1.0894917817448719</v>
      </c>
      <c r="O19" s="17">
        <f>'2017 Month-Season Factors'!N17</f>
        <v>0.9865640465299127</v>
      </c>
      <c r="P19" s="18">
        <f>'2017 Month-Season Factors'!O17</f>
        <v>1.0251878119046418</v>
      </c>
      <c r="Q19" s="18">
        <f>'2017 Month-Season Factors'!P17</f>
        <v>0.98401540640088714</v>
      </c>
      <c r="R19" s="17">
        <f>'2017 Month-Season Factors'!Q17</f>
        <v>0.84438272445945262</v>
      </c>
      <c r="S19" s="18">
        <f>'2017 Month-Season Factors'!R17</f>
        <v>1.0270521628546949</v>
      </c>
      <c r="T19" s="18">
        <f>'2017 Month-Season Factors'!S17</f>
        <v>1.1194392920518119</v>
      </c>
      <c r="U19" s="18">
        <f>'2017 Month-Season Factors'!T17</f>
        <v>0.99908107127664947</v>
      </c>
      <c r="V19" s="17">
        <f>'2017 DOW Factors'!D$23</f>
        <v>0.85499999999999998</v>
      </c>
      <c r="W19" s="18">
        <f>'2017 DOW Factors'!E$23</f>
        <v>0.83099999999999996</v>
      </c>
      <c r="X19" s="18">
        <f>'2017 DOW Factors'!F$23</f>
        <v>0.90400000000000003</v>
      </c>
      <c r="Y19" s="18">
        <f>'2017 DOW Factors'!G$23</f>
        <v>1.0229999999999999</v>
      </c>
      <c r="Z19" s="17">
        <f>'2017 DOW Factors'!H$23</f>
        <v>1.21</v>
      </c>
      <c r="AA19" s="18">
        <f>'2017 DOW Factors'!I$23</f>
        <v>1.018</v>
      </c>
      <c r="AB19" s="18">
        <f>'2017 DOW Factors'!J$23</f>
        <v>1.1479999999999999</v>
      </c>
      <c r="AC19" s="17">
        <f>'2017 DOW Factors'!K$23</f>
        <v>0.90400000000000003</v>
      </c>
      <c r="AD19" s="18">
        <f>'2017 DOW Factors'!L$23</f>
        <v>1.1240000000000001</v>
      </c>
      <c r="AE19" s="18">
        <f>'2017 DOW Factors'!M$23</f>
        <v>1.21</v>
      </c>
    </row>
    <row r="20" spans="2:31" x14ac:dyDescent="0.25">
      <c r="B20" s="131"/>
      <c r="C20" s="21" t="s">
        <v>25</v>
      </c>
      <c r="D20" s="27"/>
      <c r="E20" s="22">
        <v>3</v>
      </c>
      <c r="F20" s="23">
        <f>'2017 Month-Season Factors'!E18</f>
        <v>0.96596869603139168</v>
      </c>
      <c r="G20" s="24">
        <f>'2017 Month-Season Factors'!F18</f>
        <v>0.83844194851524634</v>
      </c>
      <c r="H20" s="25">
        <f>'2017 Month-Season Factors'!G18</f>
        <v>0.90204707358497449</v>
      </c>
      <c r="I20" s="23">
        <f>'2017 Month-Season Factors'!H18</f>
        <v>0.98565456015212705</v>
      </c>
      <c r="J20" s="24">
        <f>'2017 Month-Season Factors'!I18</f>
        <v>1.001418272640314</v>
      </c>
      <c r="K20" s="25">
        <f>'2017 Month-Season Factors'!J18</f>
        <v>1.0247984838662063</v>
      </c>
      <c r="L20" s="23">
        <f>'2017 Month-Season Factors'!K18</f>
        <v>1.0787299399810992</v>
      </c>
      <c r="M20" s="24">
        <f>'2017 Month-Season Factors'!L18</f>
        <v>1.0941461532887713</v>
      </c>
      <c r="N20" s="24">
        <f>'2017 Month-Season Factors'!M18</f>
        <v>1.0856628627923068</v>
      </c>
      <c r="O20" s="23">
        <f>'2017 Month-Season Factors'!N18</f>
        <v>1.0199751972419293</v>
      </c>
      <c r="P20" s="24">
        <f>'2017 Month-Season Factors'!O18</f>
        <v>1.0220377971664025</v>
      </c>
      <c r="Q20" s="24">
        <f>'2017 Month-Season Factors'!P18</f>
        <v>0.96653829826959248</v>
      </c>
      <c r="R20" s="23">
        <f>'2017 Month-Season Factors'!Q18</f>
        <v>0.90215680030824141</v>
      </c>
      <c r="S20" s="24">
        <f>'2017 Month-Season Factors'!R18</f>
        <v>1.0039510486534564</v>
      </c>
      <c r="T20" s="24">
        <f>'2017 Month-Season Factors'!S18</f>
        <v>1.0861854827869781</v>
      </c>
      <c r="U20" s="24">
        <f>'2017 Month-Season Factors'!T18</f>
        <v>1.0028619349242531</v>
      </c>
      <c r="V20" s="23">
        <f>'2017 DOW Factors'!D$24</f>
        <v>0.92900000000000005</v>
      </c>
      <c r="W20" s="24">
        <f>'2017 DOW Factors'!E$24</f>
        <v>0.92200000000000004</v>
      </c>
      <c r="X20" s="24">
        <f>'2017 DOW Factors'!F$24</f>
        <v>0.96399999999999997</v>
      </c>
      <c r="Y20" s="24">
        <f>'2017 DOW Factors'!G$24</f>
        <v>1.0269999999999999</v>
      </c>
      <c r="Z20" s="23">
        <f>'2017 DOW Factors'!H$24</f>
        <v>1.175</v>
      </c>
      <c r="AA20" s="24">
        <f>'2017 DOW Factors'!I$24</f>
        <v>1.054</v>
      </c>
      <c r="AB20" s="24">
        <f>'2017 DOW Factors'!J$24</f>
        <v>0.92200000000000004</v>
      </c>
      <c r="AC20" s="23">
        <f>'2017 DOW Factors'!K$24</f>
        <v>0.96099999999999997</v>
      </c>
      <c r="AD20" s="24">
        <f>'2017 DOW Factors'!L$24</f>
        <v>1.0509999999999999</v>
      </c>
      <c r="AE20" s="24">
        <f>'2017 DOW Factors'!M$24</f>
        <v>1.175</v>
      </c>
    </row>
    <row r="21" spans="2:31" x14ac:dyDescent="0.25">
      <c r="B21" s="131"/>
      <c r="C21" s="30" t="s">
        <v>26</v>
      </c>
      <c r="D21" s="31"/>
      <c r="E21" s="16">
        <v>4</v>
      </c>
      <c r="F21" s="17">
        <f>'2017 Month-Season Factors'!E19</f>
        <v>0.9749149366138754</v>
      </c>
      <c r="G21" s="18">
        <f>'2017 Month-Season Factors'!F19</f>
        <v>0.85337862552126353</v>
      </c>
      <c r="H21" s="19">
        <f>'2017 Month-Season Factors'!G19</f>
        <v>0.94615365493661852</v>
      </c>
      <c r="I21" s="17">
        <f>'2017 Month-Season Factors'!H19</f>
        <v>1.0039386694155485</v>
      </c>
      <c r="J21" s="18">
        <f>'2017 Month-Season Factors'!I19</f>
        <v>1.0178267717665008</v>
      </c>
      <c r="K21" s="19">
        <f>'2017 Month-Season Factors'!J19</f>
        <v>1.0110214777508875</v>
      </c>
      <c r="L21" s="17">
        <f>'2017 Month-Season Factors'!K19</f>
        <v>1.0518462406796776</v>
      </c>
      <c r="M21" s="18">
        <f>'2017 Month-Season Factors'!L19</f>
        <v>1.0433700709175593</v>
      </c>
      <c r="N21" s="18">
        <f>'2017 Month-Season Factors'!M19</f>
        <v>1.0513111592305246</v>
      </c>
      <c r="O21" s="17">
        <f>'2017 Month-Season Factors'!N19</f>
        <v>1.0200221741706283</v>
      </c>
      <c r="P21" s="18">
        <f>'2017 Month-Season Factors'!O19</f>
        <v>1.0141552880152949</v>
      </c>
      <c r="Q21" s="18">
        <f>'2017 Month-Season Factors'!P19</f>
        <v>0.97575903823168542</v>
      </c>
      <c r="R21" s="17">
        <f>'2017 Month-Season Factors'!Q19</f>
        <v>0.92043464174649281</v>
      </c>
      <c r="S21" s="18">
        <f>'2017 Month-Season Factors'!R19</f>
        <v>1.0109349031258901</v>
      </c>
      <c r="T21" s="18">
        <f>'2017 Month-Season Factors'!S19</f>
        <v>1.0488341614416765</v>
      </c>
      <c r="U21" s="18">
        <f>'2017 Month-Season Factors'!T19</f>
        <v>1.0028508912197407</v>
      </c>
      <c r="V21" s="17">
        <f>'2017 DOW Factors'!D$25</f>
        <v>1.0189999999999999</v>
      </c>
      <c r="W21" s="18">
        <f>'2017 DOW Factors'!E$25</f>
        <v>1.0469999999999999</v>
      </c>
      <c r="X21" s="18">
        <f>'2017 DOW Factors'!F$25</f>
        <v>1.0669999999999999</v>
      </c>
      <c r="Y21" s="18">
        <f>'2017 DOW Factors'!G$25</f>
        <v>1.091</v>
      </c>
      <c r="Z21" s="17">
        <f>'2017 DOW Factors'!H$25</f>
        <v>1.149</v>
      </c>
      <c r="AA21" s="18">
        <f>'2017 DOW Factors'!I$25</f>
        <v>0.95899999999999996</v>
      </c>
      <c r="AB21" s="18">
        <f>'2017 DOW Factors'!J$25</f>
        <v>0.66800000000000004</v>
      </c>
      <c r="AC21" s="17">
        <f>'2017 DOW Factors'!K$25</f>
        <v>1.0569999999999999</v>
      </c>
      <c r="AD21" s="18">
        <f>'2017 DOW Factors'!L$25</f>
        <v>0.92600000000000005</v>
      </c>
      <c r="AE21" s="18">
        <f>'2017 DOW Factors'!M$25</f>
        <v>1.149</v>
      </c>
    </row>
    <row r="22" spans="2:31" x14ac:dyDescent="0.25">
      <c r="B22" s="126"/>
      <c r="C22" s="21" t="s">
        <v>27</v>
      </c>
      <c r="D22" s="32"/>
      <c r="E22" s="22">
        <v>4</v>
      </c>
      <c r="F22" s="17">
        <f>'2017 Month-Season Factors'!E20</f>
        <v>0.98987766842996683</v>
      </c>
      <c r="G22" s="52">
        <f>'2017 Month-Season Factors'!F20</f>
        <v>0.87948866705765893</v>
      </c>
      <c r="H22" s="19">
        <f>'2017 Month-Season Factors'!G20</f>
        <v>0.93637957430509455</v>
      </c>
      <c r="I22" s="17">
        <f>'2017 Month-Season Factors'!H20</f>
        <v>0.98385281328590701</v>
      </c>
      <c r="J22" s="52">
        <f>'2017 Month-Season Factors'!I20</f>
        <v>1.0281089158292818</v>
      </c>
      <c r="K22" s="19">
        <f>'2017 Month-Season Factors'!J20</f>
        <v>1.0301142123068332</v>
      </c>
      <c r="L22" s="17">
        <f>'2017 Month-Season Factors'!K20</f>
        <v>1.0383523955340006</v>
      </c>
      <c r="M22" s="52">
        <f>'2017 Month-Season Factors'!L20</f>
        <v>1.020018907134828</v>
      </c>
      <c r="N22" s="52">
        <f>'2017 Month-Season Factors'!M20</f>
        <v>1.0387440199145763</v>
      </c>
      <c r="O22" s="17">
        <f>'2017 Month-Season Factors'!N20</f>
        <v>1.0212981238921301</v>
      </c>
      <c r="P22" s="52">
        <f>'2017 Month-Season Factors'!O20</f>
        <v>1.0254590360996076</v>
      </c>
      <c r="Q22" s="52">
        <f>'2017 Month-Season Factors'!P20</f>
        <v>0.98948364882659168</v>
      </c>
      <c r="R22" s="17">
        <f>'2017 Month-Season Factors'!Q20</f>
        <v>0.93779200126559981</v>
      </c>
      <c r="S22" s="52">
        <f>'2017 Month-Season Factors'!R20</f>
        <v>1.0136543348919931</v>
      </c>
      <c r="T22" s="52">
        <f>'2017 Month-Season Factors'!S20</f>
        <v>1.0331734267736372</v>
      </c>
      <c r="U22" s="52">
        <f>'2017 Month-Season Factors'!T20</f>
        <v>1.0120942897803888</v>
      </c>
      <c r="V22" s="17">
        <f>'2017 DOW Factors'!D$25</f>
        <v>1.0189999999999999</v>
      </c>
      <c r="W22" s="52">
        <f>'2017 DOW Factors'!E$25</f>
        <v>1.0469999999999999</v>
      </c>
      <c r="X22" s="52">
        <f>'2017 DOW Factors'!F$25</f>
        <v>1.0669999999999999</v>
      </c>
      <c r="Y22" s="52">
        <f>'2017 DOW Factors'!G$25</f>
        <v>1.091</v>
      </c>
      <c r="Z22" s="17">
        <f>'2017 DOW Factors'!H$25</f>
        <v>1.149</v>
      </c>
      <c r="AA22" s="52">
        <f>'2017 DOW Factors'!I$25</f>
        <v>0.95899999999999996</v>
      </c>
      <c r="AB22" s="52">
        <f>'2017 DOW Factors'!J$25</f>
        <v>0.66800000000000004</v>
      </c>
      <c r="AC22" s="17">
        <f>'2017 DOW Factors'!K$25</f>
        <v>1.0569999999999999</v>
      </c>
      <c r="AD22" s="52">
        <f>'2017 DOW Factors'!L$25</f>
        <v>0.92600000000000005</v>
      </c>
      <c r="AE22" s="52">
        <f>'2017 DOW Factors'!M$25</f>
        <v>1.149</v>
      </c>
    </row>
    <row r="23" spans="2:31" x14ac:dyDescent="0.25">
      <c r="B23" s="130" t="s">
        <v>35</v>
      </c>
      <c r="C23" s="30" t="s">
        <v>22</v>
      </c>
      <c r="D23" s="33"/>
      <c r="E23" s="16">
        <v>5</v>
      </c>
      <c r="F23" s="36">
        <f>'2017 Month-Season Factors'!E21</f>
        <v>0.90813284836642039</v>
      </c>
      <c r="G23" s="37">
        <v>0.86571685610403115</v>
      </c>
      <c r="H23" s="37">
        <v>0.88314845988874524</v>
      </c>
      <c r="I23" s="36">
        <v>0.93912762811069794</v>
      </c>
      <c r="J23" s="37">
        <v>0.91710348933582975</v>
      </c>
      <c r="K23" s="38">
        <v>0.98688109028321824</v>
      </c>
      <c r="L23" s="36">
        <v>1.1136227310620612</v>
      </c>
      <c r="M23" s="37">
        <v>1.1835640292444185</v>
      </c>
      <c r="N23" s="38">
        <v>1.1717569278841353</v>
      </c>
      <c r="O23" s="36">
        <v>1.0640527362043357</v>
      </c>
      <c r="P23" s="37">
        <v>1.008598093819288</v>
      </c>
      <c r="Q23" s="38">
        <v>0.91772394445738403</v>
      </c>
      <c r="R23" s="37">
        <v>0.88566648740293941</v>
      </c>
      <c r="S23" s="37">
        <v>0.94769392059118007</v>
      </c>
      <c r="T23" s="37">
        <v>1.1563096539551654</v>
      </c>
      <c r="U23" s="38">
        <v>0.99678668386807956</v>
      </c>
      <c r="V23" s="36">
        <f>'2017 DOW Factors'!D27</f>
        <v>0.877</v>
      </c>
      <c r="W23" s="37">
        <f>'2017 DOW Factors'!E27</f>
        <v>0.88100000000000001</v>
      </c>
      <c r="X23" s="37">
        <f>'2017 DOW Factors'!F27</f>
        <v>0.95799999999999996</v>
      </c>
      <c r="Y23" s="37">
        <f>'2017 DOW Factors'!G27</f>
        <v>0.995</v>
      </c>
      <c r="Z23" s="36">
        <f>'2017 DOW Factors'!H27</f>
        <v>1.1140000000000001</v>
      </c>
      <c r="AA23" s="37">
        <f>'2017 DOW Factors'!I27</f>
        <v>1.107</v>
      </c>
      <c r="AB23" s="37">
        <f>'2017 DOW Factors'!J27</f>
        <v>1.052</v>
      </c>
      <c r="AC23" s="36">
        <f>'2017 DOW Factors'!K27</f>
        <v>0.92900000000000005</v>
      </c>
      <c r="AD23" s="37">
        <f>'2017 DOW Factors'!L27</f>
        <v>1.091</v>
      </c>
      <c r="AE23" s="37">
        <f>'2017 DOW Factors'!M27</f>
        <v>1.1140000000000001</v>
      </c>
    </row>
    <row r="24" spans="2:31" x14ac:dyDescent="0.25">
      <c r="B24" s="120"/>
      <c r="C24" s="50" t="s">
        <v>25</v>
      </c>
      <c r="D24" s="26"/>
      <c r="E24" s="16"/>
      <c r="F24" s="17">
        <f>2/3*F23+1/3*F26</f>
        <v>0.93022283711118714</v>
      </c>
      <c r="G24" s="52">
        <f t="shared" ref="G24:U24" si="2">2/3*G23+1/3*G26</f>
        <v>0.88407435845833859</v>
      </c>
      <c r="H24" s="52">
        <f t="shared" si="2"/>
        <v>0.90922903063150984</v>
      </c>
      <c r="I24" s="17">
        <f t="shared" si="2"/>
        <v>0.95868055802536767</v>
      </c>
      <c r="J24" s="52">
        <f t="shared" si="2"/>
        <v>0.93760551601810371</v>
      </c>
      <c r="K24" s="19">
        <f t="shared" si="2"/>
        <v>0.99417122621139287</v>
      </c>
      <c r="L24" s="17">
        <f t="shared" si="2"/>
        <v>1.0894007774514565</v>
      </c>
      <c r="M24" s="52">
        <f t="shared" si="2"/>
        <v>1.1306648675569853</v>
      </c>
      <c r="N24" s="19">
        <f t="shared" si="2"/>
        <v>1.1309646878151132</v>
      </c>
      <c r="O24" s="17">
        <f t="shared" si="2"/>
        <v>1.0536702897507033</v>
      </c>
      <c r="P24" s="52">
        <f t="shared" si="2"/>
        <v>1.0138204410196545</v>
      </c>
      <c r="Q24" s="19">
        <f t="shared" si="2"/>
        <v>0.9381756671792556</v>
      </c>
      <c r="R24" s="52">
        <f t="shared" si="2"/>
        <v>0.90783874509571882</v>
      </c>
      <c r="S24" s="52">
        <f t="shared" si="2"/>
        <v>0.96348496940352679</v>
      </c>
      <c r="T24" s="52">
        <f t="shared" si="2"/>
        <v>1.1170105208811831</v>
      </c>
      <c r="U24" s="19">
        <f t="shared" si="2"/>
        <v>1.0018854638251069</v>
      </c>
      <c r="V24" s="17">
        <f>'2017 DOW Factors'!D28</f>
        <v>0.92800000000000005</v>
      </c>
      <c r="W24" s="52">
        <f>'2017 DOW Factors'!E28</f>
        <v>0.94099999999999995</v>
      </c>
      <c r="X24" s="52">
        <f>'2017 DOW Factors'!F28</f>
        <v>0.996</v>
      </c>
      <c r="Y24" s="52">
        <f>'2017 DOW Factors'!G28</f>
        <v>1.0289999999999999</v>
      </c>
      <c r="Z24" s="17">
        <f>'2017 DOW Factors'!H28</f>
        <v>1.1279999999999999</v>
      </c>
      <c r="AA24" s="52">
        <f>'2017 DOW Factors'!I28</f>
        <v>1.052</v>
      </c>
      <c r="AB24" s="52">
        <f>'2017 DOW Factors'!J28</f>
        <v>0.91800000000000004</v>
      </c>
      <c r="AC24" s="17">
        <f>'2017 DOW Factors'!K28</f>
        <v>0.97499999999999998</v>
      </c>
      <c r="AD24" s="52">
        <f>'2017 DOW Factors'!L28</f>
        <v>1.0329999999999999</v>
      </c>
      <c r="AE24" s="52">
        <f>'2017 DOW Factors'!M28</f>
        <v>1.1279999999999999</v>
      </c>
    </row>
    <row r="25" spans="2:31" x14ac:dyDescent="0.25">
      <c r="B25" s="120"/>
      <c r="C25" s="50" t="s">
        <v>26</v>
      </c>
      <c r="D25" s="26"/>
      <c r="E25" s="16"/>
      <c r="F25" s="17">
        <f>2/3*F26+1/3*F23</f>
        <v>0.95231282585595389</v>
      </c>
      <c r="G25" s="52">
        <f t="shared" ref="G25:U25" si="3">2/3*G26+1/3*G23</f>
        <v>0.90243186081264604</v>
      </c>
      <c r="H25" s="52">
        <f t="shared" si="3"/>
        <v>0.93530960137427466</v>
      </c>
      <c r="I25" s="17">
        <f t="shared" si="3"/>
        <v>0.97823348794003739</v>
      </c>
      <c r="J25" s="52">
        <f t="shared" si="3"/>
        <v>0.95810754270037779</v>
      </c>
      <c r="K25" s="19">
        <f t="shared" si="3"/>
        <v>1.0014613621395676</v>
      </c>
      <c r="L25" s="17">
        <f t="shared" si="3"/>
        <v>1.0651788238408519</v>
      </c>
      <c r="M25" s="52">
        <f t="shared" si="3"/>
        <v>1.0777657058695524</v>
      </c>
      <c r="N25" s="19">
        <f t="shared" si="3"/>
        <v>1.0901724477460912</v>
      </c>
      <c r="O25" s="17">
        <f t="shared" si="3"/>
        <v>1.0432878432970707</v>
      </c>
      <c r="P25" s="52">
        <f t="shared" si="3"/>
        <v>1.019042788220021</v>
      </c>
      <c r="Q25" s="19">
        <f t="shared" si="3"/>
        <v>0.95862738990112717</v>
      </c>
      <c r="R25" s="52">
        <f t="shared" si="3"/>
        <v>0.93001100278849846</v>
      </c>
      <c r="S25" s="52">
        <f t="shared" si="3"/>
        <v>0.97927601821587373</v>
      </c>
      <c r="T25" s="52">
        <f t="shared" si="3"/>
        <v>1.0777113878072009</v>
      </c>
      <c r="U25" s="19">
        <f t="shared" si="3"/>
        <v>1.0069842437821341</v>
      </c>
      <c r="V25" s="17">
        <f>'2017 DOW Factors'!D29</f>
        <v>0.97799999999999998</v>
      </c>
      <c r="W25" s="52">
        <f>'2017 DOW Factors'!E29</f>
        <v>1.0009999999999999</v>
      </c>
      <c r="X25" s="52">
        <f>'2017 DOW Factors'!F29</f>
        <v>1.0329999999999999</v>
      </c>
      <c r="Y25" s="52">
        <f>'2017 DOW Factors'!G29</f>
        <v>1.0620000000000001</v>
      </c>
      <c r="Z25" s="17">
        <f>'2017 DOW Factors'!H29</f>
        <v>1.141</v>
      </c>
      <c r="AA25" s="52">
        <f>'2017 DOW Factors'!I29</f>
        <v>0.997</v>
      </c>
      <c r="AB25" s="52">
        <f>'2017 DOW Factors'!J29</f>
        <v>0.78300000000000003</v>
      </c>
      <c r="AC25" s="17">
        <f>'2017 DOW Factors'!K29</f>
        <v>1.02</v>
      </c>
      <c r="AD25" s="52">
        <f>'2017 DOW Factors'!L29</f>
        <v>0.97399999999999998</v>
      </c>
      <c r="AE25" s="52">
        <f>'2017 DOW Factors'!M29</f>
        <v>1.141</v>
      </c>
    </row>
    <row r="26" spans="2:31" x14ac:dyDescent="0.25">
      <c r="B26" s="120"/>
      <c r="C26" s="50" t="s">
        <v>34</v>
      </c>
      <c r="D26" s="26"/>
      <c r="E26" s="16">
        <v>2</v>
      </c>
      <c r="F26" s="17">
        <f>'2017 Month-Season Factors'!E22</f>
        <v>0.97440281460072087</v>
      </c>
      <c r="G26" s="52">
        <f>'2017 Month-Season Factors'!F22</f>
        <v>0.92078936316695359</v>
      </c>
      <c r="H26" s="19">
        <f>'2017 Month-Season Factors'!G22</f>
        <v>0.96139017211703948</v>
      </c>
      <c r="I26" s="17">
        <f>'2017 Month-Season Factors'!H22</f>
        <v>0.99778641785470712</v>
      </c>
      <c r="J26" s="52">
        <f>'2017 Month-Season Factors'!I22</f>
        <v>0.97860956938265187</v>
      </c>
      <c r="K26" s="19">
        <f>'2017 Month-Season Factors'!J22</f>
        <v>1.0087514980677426</v>
      </c>
      <c r="L26" s="17">
        <f>'2017 Month-Season Factors'!K22</f>
        <v>1.0409568702302472</v>
      </c>
      <c r="M26" s="52">
        <f>'2017 Month-Season Factors'!L22</f>
        <v>1.0248665441821194</v>
      </c>
      <c r="N26" s="52">
        <f>'2017 Month-Season Factors'!M22</f>
        <v>1.0493802076770693</v>
      </c>
      <c r="O26" s="17">
        <f>'2017 Month-Season Factors'!N22</f>
        <v>1.0329053968434383</v>
      </c>
      <c r="P26" s="52">
        <f>'2017 Month-Season Factors'!O22</f>
        <v>1.0242651354203876</v>
      </c>
      <c r="Q26" s="52">
        <f>'2017 Month-Season Factors'!P22</f>
        <v>0.97907911262299874</v>
      </c>
      <c r="R26" s="17">
        <f>'2017 Month-Season Factors'!Q22</f>
        <v>0.9521832604812781</v>
      </c>
      <c r="S26" s="52">
        <f>'2017 Month-Season Factors'!R22</f>
        <v>0.99506706702822056</v>
      </c>
      <c r="T26" s="52">
        <f>'2017 Month-Season Factors'!S22</f>
        <v>1.0384122547332186</v>
      </c>
      <c r="U26" s="19">
        <f>'2017 Month-Season Factors'!T22</f>
        <v>1.0120830237391614</v>
      </c>
      <c r="V26" s="17">
        <f>'2017 DOW Factors'!D30</f>
        <v>1.0609999999999999</v>
      </c>
      <c r="W26" s="52">
        <f>'2017 DOW Factors'!E30</f>
        <v>1.093</v>
      </c>
      <c r="X26" s="52">
        <f>'2017 DOW Factors'!F30</f>
        <v>1.1140000000000001</v>
      </c>
      <c r="Y26" s="52">
        <f>'2017 DOW Factors'!G30</f>
        <v>1.1299999999999999</v>
      </c>
      <c r="Z26" s="17">
        <f>'2017 DOW Factors'!H30</f>
        <v>1.135</v>
      </c>
      <c r="AA26" s="52">
        <f>'2017 DOW Factors'!I30</f>
        <v>0.82599999999999996</v>
      </c>
      <c r="AB26" s="52">
        <f>'2017 DOW Factors'!J30</f>
        <v>0.63900000000000001</v>
      </c>
      <c r="AC26" s="17">
        <f>'2017 DOW Factors'!K30</f>
        <v>1.1000000000000001</v>
      </c>
      <c r="AD26" s="52">
        <f>'2017 DOW Factors'!L30</f>
        <v>0.86699999999999999</v>
      </c>
      <c r="AE26" s="52">
        <f>'2017 DOW Factors'!M30</f>
        <v>1.135</v>
      </c>
    </row>
    <row r="27" spans="2:31" x14ac:dyDescent="0.25">
      <c r="B27" s="126"/>
      <c r="C27" s="21" t="s">
        <v>128</v>
      </c>
      <c r="D27" s="32"/>
      <c r="E27" s="22"/>
      <c r="F27" s="23">
        <f>F26</f>
        <v>0.97440281460072087</v>
      </c>
      <c r="G27" s="24">
        <f t="shared" ref="G27:U27" si="4">G26</f>
        <v>0.92078936316695359</v>
      </c>
      <c r="H27" s="25">
        <f t="shared" si="4"/>
        <v>0.96139017211703948</v>
      </c>
      <c r="I27" s="23">
        <f t="shared" si="4"/>
        <v>0.99778641785470712</v>
      </c>
      <c r="J27" s="24">
        <f t="shared" si="4"/>
        <v>0.97860956938265187</v>
      </c>
      <c r="K27" s="25">
        <f t="shared" si="4"/>
        <v>1.0087514980677426</v>
      </c>
      <c r="L27" s="23">
        <f t="shared" si="4"/>
        <v>1.0409568702302472</v>
      </c>
      <c r="M27" s="24">
        <f t="shared" si="4"/>
        <v>1.0248665441821194</v>
      </c>
      <c r="N27" s="24">
        <f t="shared" si="4"/>
        <v>1.0493802076770693</v>
      </c>
      <c r="O27" s="23">
        <f t="shared" si="4"/>
        <v>1.0329053968434383</v>
      </c>
      <c r="P27" s="24">
        <f t="shared" si="4"/>
        <v>1.0242651354203876</v>
      </c>
      <c r="Q27" s="24">
        <f t="shared" si="4"/>
        <v>0.97907911262299874</v>
      </c>
      <c r="R27" s="23">
        <f t="shared" si="4"/>
        <v>0.9521832604812781</v>
      </c>
      <c r="S27" s="24">
        <f t="shared" si="4"/>
        <v>0.99506706702822056</v>
      </c>
      <c r="T27" s="24">
        <f t="shared" si="4"/>
        <v>1.0384122547332186</v>
      </c>
      <c r="U27" s="25">
        <f t="shared" si="4"/>
        <v>1.0120830237391614</v>
      </c>
      <c r="V27" s="23">
        <f>'2017 DOW Factors'!D30</f>
        <v>1.0609999999999999</v>
      </c>
      <c r="W27" s="24">
        <f>'2017 DOW Factors'!E30</f>
        <v>1.093</v>
      </c>
      <c r="X27" s="24">
        <f>'2017 DOW Factors'!F30</f>
        <v>1.1140000000000001</v>
      </c>
      <c r="Y27" s="24">
        <f>'2017 DOW Factors'!G30</f>
        <v>1.1299999999999999</v>
      </c>
      <c r="Z27" s="23">
        <f>'2017 DOW Factors'!H30</f>
        <v>1.135</v>
      </c>
      <c r="AA27" s="24">
        <f>'2017 DOW Factors'!I30</f>
        <v>0.82599999999999996</v>
      </c>
      <c r="AB27" s="24">
        <f>'2017 DOW Factors'!J30</f>
        <v>0.63900000000000001</v>
      </c>
      <c r="AC27" s="23">
        <f>'2017 DOW Factors'!K30</f>
        <v>1.1000000000000001</v>
      </c>
      <c r="AD27" s="24">
        <f>'2017 DOW Factors'!L30</f>
        <v>0.86699999999999999</v>
      </c>
      <c r="AE27" s="24">
        <f>'2017 DOW Factors'!M30</f>
        <v>1.135</v>
      </c>
    </row>
    <row r="28" spans="2:31" x14ac:dyDescent="0.25">
      <c r="B28" s="12" t="s">
        <v>36</v>
      </c>
      <c r="C28" s="34"/>
      <c r="D28" s="20"/>
      <c r="E28" s="35">
        <v>1</v>
      </c>
      <c r="F28" s="17">
        <f>'2017 Month-Season Factors'!E23</f>
        <v>0.98182472787159636</v>
      </c>
      <c r="G28" s="52">
        <f>'2017 Month-Season Factors'!F23</f>
        <v>0.93314776394070531</v>
      </c>
      <c r="H28" s="19">
        <f>'2017 Month-Season Factors'!G23</f>
        <v>0.98089428284330049</v>
      </c>
      <c r="I28" s="17">
        <f>'2017 Month-Season Factors'!H23</f>
        <v>1.0113036234547352</v>
      </c>
      <c r="J28" s="52">
        <f>'2017 Month-Season Factors'!I23</f>
        <v>1.019454793061511</v>
      </c>
      <c r="K28" s="19">
        <f>'2017 Month-Season Factors'!J23</f>
        <v>1.0170688932979839</v>
      </c>
      <c r="L28" s="17">
        <f>'2017 Month-Season Factors'!K23</f>
        <v>1.0247669598128375</v>
      </c>
      <c r="M28" s="52">
        <f>'2017 Month-Season Factors'!L23</f>
        <v>0.99889076019400624</v>
      </c>
      <c r="N28" s="19">
        <f>'2017 Month-Season Factors'!M23</f>
        <v>1.0114589661842157</v>
      </c>
      <c r="O28" s="17">
        <f>'2017 Month-Season Factors'!N23</f>
        <v>1.0161106592320657</v>
      </c>
      <c r="P28" s="52">
        <f>'2017 Month-Season Factors'!O23</f>
        <v>1.0162546188751413</v>
      </c>
      <c r="Q28" s="19">
        <f>'2017 Month-Season Factors'!P23</f>
        <v>0.97600369345236104</v>
      </c>
      <c r="R28" s="18">
        <f>'2017 Month-Season Factors'!Q23</f>
        <v>0.96595145306678942</v>
      </c>
      <c r="S28" s="18">
        <f>'2017 Month-Season Factors'!R23</f>
        <v>1.0153540907881597</v>
      </c>
      <c r="T28" s="18">
        <f>'2017 Month-Season Factors'!S23</f>
        <v>1.011716820460824</v>
      </c>
      <c r="U28" s="18">
        <f>'2017 Month-Season Factors'!T23</f>
        <v>1.0027950505903869</v>
      </c>
      <c r="V28" s="17">
        <f>'2017 DOW Factors'!D33</f>
        <v>1.085</v>
      </c>
      <c r="W28" s="18">
        <f>'2017 DOW Factors'!E33</f>
        <v>1.121</v>
      </c>
      <c r="X28" s="18">
        <f>'2017 DOW Factors'!F33</f>
        <v>1.1359999999999999</v>
      </c>
      <c r="Y28" s="18">
        <f>'2017 DOW Factors'!G33</f>
        <v>1.1439999999999999</v>
      </c>
      <c r="Z28" s="17">
        <f>'2017 DOW Factors'!H33</f>
        <v>1.1539999999999999</v>
      </c>
      <c r="AA28" s="18">
        <f>'2017 DOW Factors'!I33</f>
        <v>0.78800000000000003</v>
      </c>
      <c r="AB28" s="18">
        <f>'2017 DOW Factors'!J33</f>
        <v>0.57599999999999996</v>
      </c>
      <c r="AC28" s="17">
        <f>'2017 DOW Factors'!K33</f>
        <v>1.123</v>
      </c>
      <c r="AD28" s="18">
        <f>'2017 DOW Factors'!L33</f>
        <v>0.84</v>
      </c>
      <c r="AE28" s="18">
        <f>'2017 DOW Factors'!M33</f>
        <v>1.1539999999999999</v>
      </c>
    </row>
    <row r="29" spans="2:31" x14ac:dyDescent="0.25">
      <c r="B29" s="12" t="s">
        <v>37</v>
      </c>
      <c r="C29" s="34"/>
      <c r="D29" s="20"/>
      <c r="E29" s="28">
        <v>7</v>
      </c>
      <c r="F29" s="17">
        <f>'2017 Month-Season Factors'!E24</f>
        <v>0.95703444638272661</v>
      </c>
      <c r="G29" s="18">
        <f>'2017 Month-Season Factors'!F24</f>
        <v>0.92492421795800139</v>
      </c>
      <c r="H29" s="19">
        <f>'2017 Month-Season Factors'!G24</f>
        <v>0.94850839905207029</v>
      </c>
      <c r="I29" s="17">
        <f>'2017 Month-Season Factors'!H24</f>
        <v>0.99156112533737095</v>
      </c>
      <c r="J29" s="18">
        <f>'2017 Month-Season Factors'!I24</f>
        <v>1.0056776578237114</v>
      </c>
      <c r="K29" s="19">
        <f>'2017 Month-Season Factors'!J24</f>
        <v>1.014856944243302</v>
      </c>
      <c r="L29" s="17">
        <f>'2017 Month-Season Factors'!K24</f>
        <v>1.0480678500427885</v>
      </c>
      <c r="M29" s="18">
        <f>'2017 Month-Season Factors'!L24</f>
        <v>1.0127033118293729</v>
      </c>
      <c r="N29" s="19">
        <f>'2017 Month-Season Factors'!M24</f>
        <v>1.0453782799025739</v>
      </c>
      <c r="O29" s="17">
        <f>'2017 Month-Season Factors'!N24</f>
        <v>1.0337782341518005</v>
      </c>
      <c r="P29" s="18">
        <f>'2017 Month-Season Factors'!O24</f>
        <v>1.0249637693371074</v>
      </c>
      <c r="Q29" s="19">
        <f>'2017 Month-Season Factors'!P24</f>
        <v>0.98760911263247997</v>
      </c>
      <c r="R29" s="18">
        <f>'2017 Month-Season Factors'!Q24</f>
        <v>0.94347960667500508</v>
      </c>
      <c r="S29" s="18">
        <f>'2017 Month-Season Factors'!R24</f>
        <v>1.0040483806201039</v>
      </c>
      <c r="T29" s="18">
        <f>'2017 Month-Season Factors'!S24</f>
        <v>1.0353725617141729</v>
      </c>
      <c r="U29" s="18">
        <f>'2017 Month-Season Factors'!T24</f>
        <v>1.0154362579816996</v>
      </c>
      <c r="V29" s="17">
        <f>'2017 DOW Factors'!D34</f>
        <v>1.181</v>
      </c>
      <c r="W29" s="18">
        <f>'2017 DOW Factors'!E34</f>
        <v>1.2190000000000001</v>
      </c>
      <c r="X29" s="18">
        <f>'2017 DOW Factors'!F34</f>
        <v>1.2270000000000001</v>
      </c>
      <c r="Y29" s="18">
        <f>'2017 DOW Factors'!G34</f>
        <v>1.2270000000000001</v>
      </c>
      <c r="Z29" s="17">
        <f>'2017 DOW Factors'!H34</f>
        <v>1.181</v>
      </c>
      <c r="AA29" s="18">
        <f>'2017 DOW Factors'!I34</f>
        <v>0.56899999999999995</v>
      </c>
      <c r="AB29" s="18">
        <f>'2017 DOW Factors'!J34</f>
        <v>0.40600000000000003</v>
      </c>
      <c r="AC29" s="17">
        <f>'2017 DOW Factors'!K34</f>
        <v>1.214</v>
      </c>
      <c r="AD29" s="18">
        <f>'2017 DOW Factors'!L34</f>
        <v>0.71699999999999997</v>
      </c>
      <c r="AE29" s="18">
        <f>'2017 DOW Factors'!M34</f>
        <v>1.181</v>
      </c>
    </row>
    <row r="30" spans="2:31" x14ac:dyDescent="0.25">
      <c r="B30" s="39" t="s">
        <v>38</v>
      </c>
      <c r="C30" s="40"/>
      <c r="D30" s="21"/>
      <c r="E30" s="29">
        <v>4</v>
      </c>
      <c r="F30" s="23">
        <f>'2017 Month-Season Factors'!E25</f>
        <v>0.96714</v>
      </c>
      <c r="G30" s="24">
        <f>'2017 Month-Season Factors'!F25</f>
        <v>0.92446000000000006</v>
      </c>
      <c r="H30" s="25">
        <f>'2017 Month-Season Factors'!G25</f>
        <v>0.97789999999999999</v>
      </c>
      <c r="I30" s="23">
        <f>'2017 Month-Season Factors'!H25</f>
        <v>1.02006</v>
      </c>
      <c r="J30" s="24">
        <f>'2017 Month-Season Factors'!I25</f>
        <v>1.0272400000000002</v>
      </c>
      <c r="K30" s="25">
        <f>'2017 Month-Season Factors'!J25</f>
        <v>1.05748</v>
      </c>
      <c r="L30" s="23">
        <f>'2017 Month-Season Factors'!K25</f>
        <v>1.00088</v>
      </c>
      <c r="M30" s="24">
        <f>'2017 Month-Season Factors'!L25</f>
        <v>0.96150000000000002</v>
      </c>
      <c r="N30" s="25">
        <f>'2017 Month-Season Factors'!M25</f>
        <v>1.0360750000000001</v>
      </c>
      <c r="O30" s="23">
        <f>'2017 Month-Season Factors'!N25</f>
        <v>1.0141199999999999</v>
      </c>
      <c r="P30" s="24">
        <f>'2017 Month-Season Factors'!O25</f>
        <v>1.0122</v>
      </c>
      <c r="Q30" s="25">
        <f>'2017 Month-Season Factors'!P25</f>
        <v>0.98019999999999996</v>
      </c>
      <c r="R30" s="24">
        <f>'2017 Month-Season Factors'!Q25</f>
        <v>0.95648</v>
      </c>
      <c r="S30" s="24">
        <f>'2017 Month-Season Factors'!R25</f>
        <v>1.0349200000000001</v>
      </c>
      <c r="T30" s="24">
        <f>'2017 Month-Season Factors'!S25</f>
        <v>0.98532000000000008</v>
      </c>
      <c r="U30" s="24">
        <f>'2017 Month-Season Factors'!T25</f>
        <v>1.0021799999999998</v>
      </c>
      <c r="V30" s="23">
        <f>'2017 DOW Factors'!D35</f>
        <v>1.0760000000000001</v>
      </c>
      <c r="W30" s="24">
        <f>'2017 DOW Factors'!E35</f>
        <v>1.1040000000000001</v>
      </c>
      <c r="X30" s="24">
        <f>'2017 DOW Factors'!F35</f>
        <v>1.1200000000000001</v>
      </c>
      <c r="Y30" s="24">
        <f>'2017 DOW Factors'!G35</f>
        <v>1.1200000000000001</v>
      </c>
      <c r="Z30" s="23">
        <f>'2017 DOW Factors'!H35</f>
        <v>1.1539999999999999</v>
      </c>
      <c r="AA30" s="24">
        <f>'2017 DOW Factors'!I35</f>
        <v>0.84299999999999997</v>
      </c>
      <c r="AB30" s="24">
        <f>'2017 DOW Factors'!J35</f>
        <v>0.59199999999999997</v>
      </c>
      <c r="AC30" s="23">
        <f>'2017 DOW Factors'!K35</f>
        <v>1.1060000000000001</v>
      </c>
      <c r="AD30" s="24">
        <f>'2017 DOW Factors'!L35</f>
        <v>0.86299999999999999</v>
      </c>
      <c r="AE30" s="24">
        <f>'2017 DOW Factors'!M35</f>
        <v>1.1539999999999999</v>
      </c>
    </row>
    <row r="31" spans="2:31" x14ac:dyDescent="0.25">
      <c r="B31" s="12" t="s">
        <v>39</v>
      </c>
      <c r="C31" s="34"/>
      <c r="D31" s="20"/>
      <c r="E31" s="28">
        <v>2</v>
      </c>
      <c r="F31" s="17">
        <f>'2017 Month-Season Factors'!E26</f>
        <v>0.76166266129481441</v>
      </c>
      <c r="G31" s="18">
        <f>'2017 Month-Season Factors'!F26</f>
        <v>0.63285447243831339</v>
      </c>
      <c r="H31" s="19">
        <f>'2017 Month-Season Factors'!G26</f>
        <v>0.64923234659586715</v>
      </c>
      <c r="I31" s="17">
        <f>'2017 Month-Season Factors'!H26</f>
        <v>0.93038001373906898</v>
      </c>
      <c r="J31" s="18">
        <f>'2017 Month-Season Factors'!I26</f>
        <v>0.97869779283711755</v>
      </c>
      <c r="K31" s="19">
        <f>'2017 Month-Season Factors'!J26</f>
        <v>1.1328139808024356</v>
      </c>
      <c r="L31" s="17">
        <f>'2017 Month-Season Factors'!K26</f>
        <v>1.3285530903622285</v>
      </c>
      <c r="M31" s="18">
        <f>'2017 Month-Season Factors'!L26</f>
        <v>1.352528073374055</v>
      </c>
      <c r="N31" s="19">
        <f>'2017 Month-Season Factors'!M26</f>
        <v>1.2161334661443344</v>
      </c>
      <c r="O31" s="17">
        <f>'2017 Month-Season Factors'!N26</f>
        <v>1.078711431648131</v>
      </c>
      <c r="P31" s="18">
        <f>'2017 Month-Season Factors'!O26</f>
        <v>0.99480596461261406</v>
      </c>
      <c r="Q31" s="19">
        <f>'2017 Month-Season Factors'!P26</f>
        <v>0.84062250199587818</v>
      </c>
      <c r="R31" s="18">
        <f>'2017 Month-Season Factors'!Q26</f>
        <v>0.68126024767456972</v>
      </c>
      <c r="S31" s="18">
        <f>'2017 Month-Season Factors'!R26</f>
        <v>1.0139818584875882</v>
      </c>
      <c r="T31" s="18">
        <f>'2017 Month-Season Factors'!S26</f>
        <v>1.2990640348303966</v>
      </c>
      <c r="U31" s="18">
        <f>'2017 Month-Season Factors'!T26</f>
        <v>0.9713837203171124</v>
      </c>
      <c r="V31" s="17">
        <f>'2017 DOW Factors'!D26</f>
        <v>0.91500000000000004</v>
      </c>
      <c r="W31" s="18">
        <f>'2017 DOW Factors'!E26</f>
        <v>0.91800000000000004</v>
      </c>
      <c r="X31" s="18">
        <f>'2017 DOW Factors'!F26</f>
        <v>0.97099999999999997</v>
      </c>
      <c r="Y31" s="18">
        <f>'2017 DOW Factors'!G26</f>
        <v>1.042</v>
      </c>
      <c r="Z31" s="17">
        <f>'2017 DOW Factors'!H26</f>
        <v>1.095</v>
      </c>
      <c r="AA31" s="18">
        <f>'2017 DOW Factors'!I26</f>
        <v>1.042</v>
      </c>
      <c r="AB31" s="18">
        <f>'2017 DOW Factors'!J26</f>
        <v>1.008</v>
      </c>
      <c r="AC31" s="17">
        <f>'2017 DOW Factors'!K26</f>
        <v>0.96299999999999997</v>
      </c>
      <c r="AD31" s="18">
        <f>'2017 DOW Factors'!L26</f>
        <v>1.048</v>
      </c>
      <c r="AE31" s="18">
        <f>'2017 DOW Factors'!M26</f>
        <v>1.095</v>
      </c>
    </row>
    <row r="32" spans="2:31" x14ac:dyDescent="0.25">
      <c r="B32" s="12" t="s">
        <v>52</v>
      </c>
      <c r="C32" s="34"/>
      <c r="D32" s="20"/>
      <c r="E32" s="28">
        <v>1</v>
      </c>
      <c r="F32" s="17">
        <f>'2017 Month-Season Factors'!E27</f>
        <v>0.86770864119433189</v>
      </c>
      <c r="G32" s="18">
        <f>'2017 Month-Season Factors'!F27</f>
        <v>0.75602397809427424</v>
      </c>
      <c r="H32" s="19">
        <f>'2017 Month-Season Factors'!G27</f>
        <v>0.7973959738288029</v>
      </c>
      <c r="I32" s="17">
        <f>'2017 Month-Season Factors'!H27</f>
        <v>0.91372732956188563</v>
      </c>
      <c r="J32" s="18">
        <f>'2017 Month-Season Factors'!I27</f>
        <v>0.93793437843406602</v>
      </c>
      <c r="K32" s="19">
        <f>'2017 Month-Season Factors'!J27</f>
        <v>1.0191340137001157</v>
      </c>
      <c r="L32" s="17">
        <f>'2017 Month-Season Factors'!K27</f>
        <v>1.1691370382085018</v>
      </c>
      <c r="M32" s="18">
        <f>'2017 Month-Season Factors'!L27</f>
        <v>1.2418411319765763</v>
      </c>
      <c r="N32" s="19">
        <f>'2017 Month-Season Factors'!M27</f>
        <v>1.2061774589719492</v>
      </c>
      <c r="O32" s="17">
        <f>'2017 Month-Season Factors'!N27</f>
        <v>1.0506095107359745</v>
      </c>
      <c r="P32" s="18">
        <f>'2017 Month-Season Factors'!O27</f>
        <v>1.0190249401749565</v>
      </c>
      <c r="Q32" s="19">
        <f>'2017 Month-Season Factors'!P27</f>
        <v>0.9285935764893003</v>
      </c>
      <c r="R32" s="18">
        <f>'2017 Month-Season Factors'!Q27</f>
        <v>0.80706286437246955</v>
      </c>
      <c r="S32" s="18">
        <f>'2017 Month-Season Factors'!R27</f>
        <v>0.95695083086321564</v>
      </c>
      <c r="T32" s="18">
        <f>'2017 Month-Season Factors'!S27</f>
        <v>1.2057041333502025</v>
      </c>
      <c r="U32" s="18">
        <f>'2017 Month-Season Factors'!T27</f>
        <v>0.99941536672209352</v>
      </c>
      <c r="V32" s="17">
        <f>'2017 DOW Factors'!D31</f>
        <v>0.9</v>
      </c>
      <c r="W32" s="18">
        <f>'2017 DOW Factors'!E31</f>
        <v>0.90200000000000002</v>
      </c>
      <c r="X32" s="18">
        <f>'2017 DOW Factors'!F31</f>
        <v>0.96099999999999997</v>
      </c>
      <c r="Y32" s="18">
        <f>'2017 DOW Factors'!G31</f>
        <v>1.006</v>
      </c>
      <c r="Z32" s="17">
        <f>'2017 DOW Factors'!H31</f>
        <v>1.149</v>
      </c>
      <c r="AA32" s="18">
        <f>'2017 DOW Factors'!I31</f>
        <v>1.028</v>
      </c>
      <c r="AB32" s="18">
        <f>'2017 DOW Factors'!J31</f>
        <v>1.044</v>
      </c>
      <c r="AC32" s="17">
        <f>'2017 DOW Factors'!K31</f>
        <v>0.94299999999999995</v>
      </c>
      <c r="AD32" s="18">
        <f>'2017 DOW Factors'!L31</f>
        <v>1.0740000000000001</v>
      </c>
      <c r="AE32" s="18">
        <f>'2017 DOW Factors'!M31</f>
        <v>1.149</v>
      </c>
    </row>
    <row r="33" spans="2:31" x14ac:dyDescent="0.25">
      <c r="B33" s="12" t="s">
        <v>53</v>
      </c>
      <c r="C33" s="34"/>
      <c r="D33" s="20"/>
      <c r="E33" s="28">
        <v>1</v>
      </c>
      <c r="F33" s="17">
        <f>F32</f>
        <v>0.86770864119433189</v>
      </c>
      <c r="G33" s="18">
        <f t="shared" ref="G33:U33" si="5">G32</f>
        <v>0.75602397809427424</v>
      </c>
      <c r="H33" s="19">
        <f t="shared" si="5"/>
        <v>0.7973959738288029</v>
      </c>
      <c r="I33" s="17">
        <f t="shared" si="5"/>
        <v>0.91372732956188563</v>
      </c>
      <c r="J33" s="18">
        <f t="shared" si="5"/>
        <v>0.93793437843406602</v>
      </c>
      <c r="K33" s="19">
        <f t="shared" si="5"/>
        <v>1.0191340137001157</v>
      </c>
      <c r="L33" s="17">
        <f t="shared" si="5"/>
        <v>1.1691370382085018</v>
      </c>
      <c r="M33" s="18">
        <f t="shared" si="5"/>
        <v>1.2418411319765763</v>
      </c>
      <c r="N33" s="19">
        <f t="shared" si="5"/>
        <v>1.2061774589719492</v>
      </c>
      <c r="O33" s="17">
        <f t="shared" si="5"/>
        <v>1.0506095107359745</v>
      </c>
      <c r="P33" s="18">
        <f t="shared" si="5"/>
        <v>1.0190249401749565</v>
      </c>
      <c r="Q33" s="19">
        <f t="shared" si="5"/>
        <v>0.9285935764893003</v>
      </c>
      <c r="R33" s="18">
        <f t="shared" si="5"/>
        <v>0.80706286437246955</v>
      </c>
      <c r="S33" s="18">
        <f t="shared" si="5"/>
        <v>0.95695083086321564</v>
      </c>
      <c r="T33" s="18">
        <f t="shared" si="5"/>
        <v>1.2057041333502025</v>
      </c>
      <c r="U33" s="18">
        <f t="shared" si="5"/>
        <v>0.99941536672209352</v>
      </c>
      <c r="V33" s="17">
        <f>'2017 DOW Factors'!D32</f>
        <v>0.94699999999999995</v>
      </c>
      <c r="W33" s="18">
        <f>'2017 DOW Factors'!E32</f>
        <v>0.95399999999999996</v>
      </c>
      <c r="X33" s="18">
        <f>'2017 DOW Factors'!F32</f>
        <v>1.0009999999999999</v>
      </c>
      <c r="Y33" s="18">
        <f>'2017 DOW Factors'!G32</f>
        <v>1.04</v>
      </c>
      <c r="Z33" s="17">
        <f>'2017 DOW Factors'!H32</f>
        <v>1.1439999999999999</v>
      </c>
      <c r="AA33" s="18">
        <f>'2017 DOW Factors'!I32</f>
        <v>1.0740000000000001</v>
      </c>
      <c r="AB33" s="18">
        <f>'2017 DOW Factors'!J32</f>
        <v>0.83099999999999996</v>
      </c>
      <c r="AC33" s="17">
        <f>'2017 DOW Factors'!K32</f>
        <v>0.98699999999999999</v>
      </c>
      <c r="AD33" s="18">
        <f>'2017 DOW Factors'!L32</f>
        <v>1.018</v>
      </c>
      <c r="AE33" s="18">
        <f>'2017 DOW Factors'!M32</f>
        <v>1.1439999999999999</v>
      </c>
    </row>
    <row r="34" spans="2:31" x14ac:dyDescent="0.25">
      <c r="B34" s="39" t="s">
        <v>40</v>
      </c>
      <c r="C34" s="40"/>
      <c r="D34" s="21"/>
      <c r="E34" s="29">
        <v>1</v>
      </c>
      <c r="F34" s="23">
        <f>'2017 Month-Season Factors'!E28</f>
        <v>0.95027500000000009</v>
      </c>
      <c r="G34" s="24">
        <f>'2017 Month-Season Factors'!F28</f>
        <v>0.89626000000000006</v>
      </c>
      <c r="H34" s="25">
        <f>'2017 Month-Season Factors'!G28</f>
        <v>0.90093999999999996</v>
      </c>
      <c r="I34" s="23">
        <f>'2017 Month-Season Factors'!H28</f>
        <v>0.92686000000000002</v>
      </c>
      <c r="J34" s="24">
        <f>'2017 Month-Season Factors'!I28</f>
        <v>0.89445999999999992</v>
      </c>
      <c r="K34" s="25">
        <f>'2017 Month-Season Factors'!J28</f>
        <v>0.96923999999999999</v>
      </c>
      <c r="L34" s="23">
        <f>'2017 Month-Season Factors'!K28</f>
        <v>1.12914</v>
      </c>
      <c r="M34" s="24">
        <f>'2017 Month-Season Factors'!L28</f>
        <v>1.1731799999999999</v>
      </c>
      <c r="N34" s="25">
        <f>'2017 Month-Season Factors'!M28</f>
        <v>1.1553</v>
      </c>
      <c r="O34" s="23">
        <f>'2017 Month-Season Factors'!N28</f>
        <v>1.0798000000000001</v>
      </c>
      <c r="P34" s="24">
        <f>'2017 Month-Season Factors'!O28</f>
        <v>0.98031999999999986</v>
      </c>
      <c r="Q34" s="25">
        <f>'2017 Month-Season Factors'!P28</f>
        <v>0.90284999999999993</v>
      </c>
      <c r="R34" s="24">
        <f>'2017 Month-Season Factors'!Q28</f>
        <v>0.90988000000000002</v>
      </c>
      <c r="S34" s="24">
        <f>'2017 Month-Season Factors'!R28</f>
        <v>0.93020000000000014</v>
      </c>
      <c r="T34" s="24">
        <f>'2017 Month-Season Factors'!S28</f>
        <v>1.1525399999999999</v>
      </c>
      <c r="U34" s="24">
        <f>'2017 Month-Season Factors'!T28</f>
        <v>0.99405999999999994</v>
      </c>
      <c r="V34" s="23">
        <f>'2017 DOW Factors'!D36</f>
        <v>0.96499999999999997</v>
      </c>
      <c r="W34" s="24">
        <f>'2017 DOW Factors'!E36</f>
        <v>0.99099999999999999</v>
      </c>
      <c r="X34" s="24">
        <f>'2017 DOW Factors'!F36</f>
        <v>1.016</v>
      </c>
      <c r="Y34" s="24">
        <f>'2017 DOW Factors'!G36</f>
        <v>1.05</v>
      </c>
      <c r="Z34" s="23">
        <f>'2017 DOW Factors'!H36</f>
        <v>1.17</v>
      </c>
      <c r="AA34" s="24">
        <f>'2017 DOW Factors'!I36</f>
        <v>1.0289999999999999</v>
      </c>
      <c r="AB34" s="24">
        <f>'2017 DOW Factors'!J36</f>
        <v>0.77700000000000002</v>
      </c>
      <c r="AC34" s="23">
        <f>'2017 DOW Factors'!K36</f>
        <v>1.0069999999999999</v>
      </c>
      <c r="AD34" s="24">
        <f>'2017 DOW Factors'!L36</f>
        <v>0.99099999999999999</v>
      </c>
      <c r="AE34" s="24">
        <f>'2017 DOW Factors'!M36</f>
        <v>1.17</v>
      </c>
    </row>
    <row r="35" spans="2:31" ht="15" customHeight="1" x14ac:dyDescent="0.25">
      <c r="B35" s="1" t="s">
        <v>41</v>
      </c>
      <c r="C35" s="2"/>
      <c r="D35" s="2"/>
      <c r="E35" s="3" t="s">
        <v>4</v>
      </c>
      <c r="F35" s="3" t="s">
        <v>5</v>
      </c>
      <c r="G35" s="2" t="s">
        <v>6</v>
      </c>
      <c r="H35" s="4" t="s">
        <v>7</v>
      </c>
      <c r="I35" s="3" t="s">
        <v>8</v>
      </c>
      <c r="J35" s="2" t="s">
        <v>9</v>
      </c>
      <c r="K35" s="4" t="s">
        <v>10</v>
      </c>
      <c r="L35" s="3" t="s">
        <v>11</v>
      </c>
      <c r="M35" s="2" t="s">
        <v>12</v>
      </c>
      <c r="N35" s="2" t="s">
        <v>13</v>
      </c>
      <c r="O35" s="3" t="s">
        <v>14</v>
      </c>
      <c r="P35" s="2" t="s">
        <v>15</v>
      </c>
      <c r="Q35" s="2" t="s">
        <v>16</v>
      </c>
      <c r="R35" s="3" t="s">
        <v>17</v>
      </c>
      <c r="S35" s="2" t="s">
        <v>18</v>
      </c>
      <c r="T35" s="2" t="s">
        <v>19</v>
      </c>
      <c r="U35" s="2" t="s">
        <v>20</v>
      </c>
      <c r="V35" s="3" t="s">
        <v>131</v>
      </c>
      <c r="W35" s="2" t="s">
        <v>132</v>
      </c>
      <c r="X35" s="2" t="s">
        <v>133</v>
      </c>
      <c r="Y35" s="2" t="s">
        <v>134</v>
      </c>
      <c r="Z35" s="3" t="s">
        <v>135</v>
      </c>
      <c r="AA35" s="2" t="s">
        <v>136</v>
      </c>
      <c r="AB35" s="2" t="s">
        <v>137</v>
      </c>
      <c r="AC35" s="3" t="s">
        <v>138</v>
      </c>
      <c r="AD35" s="2" t="s">
        <v>139</v>
      </c>
      <c r="AE35" s="2" t="s">
        <v>140</v>
      </c>
    </row>
    <row r="36" spans="2:31" x14ac:dyDescent="0.25">
      <c r="B36" s="131" t="s">
        <v>42</v>
      </c>
      <c r="C36" s="131"/>
      <c r="D36" s="131"/>
      <c r="E36" s="16">
        <v>2</v>
      </c>
      <c r="F36" s="17">
        <f>'2017 Month-Season Factors'!E30</f>
        <v>0.28906773506800709</v>
      </c>
      <c r="G36" s="18">
        <f>'2017 Month-Season Factors'!F30</f>
        <v>0.27310224719101123</v>
      </c>
      <c r="H36" s="19">
        <f>'2017 Month-Season Factors'!G30</f>
        <v>0.30323536369012422</v>
      </c>
      <c r="I36" s="17">
        <f>'2017 Month-Season Factors'!H30</f>
        <v>0.3974414547604968</v>
      </c>
      <c r="J36" s="18">
        <f>'2017 Month-Season Factors'!I30</f>
        <v>0.49863330573625081</v>
      </c>
      <c r="K36" s="19">
        <f>'2017 Month-Season Factors'!J30</f>
        <v>1.0048316853932586</v>
      </c>
      <c r="L36" s="17">
        <f>'2017 Month-Season Factors'!K30</f>
        <v>1.9192723358959196</v>
      </c>
      <c r="M36" s="18">
        <f>'2017 Month-Season Factors'!L30</f>
        <v>2.0110003075103489</v>
      </c>
      <c r="N36" s="18">
        <f>'2017 Month-Season Factors'!M30</f>
        <v>1.7686692489651095</v>
      </c>
      <c r="O36" s="17">
        <f>'2017 Month-Season Factors'!N30</f>
        <v>1.5442056298048494</v>
      </c>
      <c r="P36" s="18">
        <f>'2017 Month-Season Factors'!O30</f>
        <v>1.3777294145476049</v>
      </c>
      <c r="Q36" s="18">
        <f>'2017 Month-Season Factors'!P30</f>
        <v>0.42861929036073332</v>
      </c>
      <c r="R36" s="17">
        <f>'2017 Month-Season Factors'!Q30</f>
        <v>0.28844482554701356</v>
      </c>
      <c r="S36" s="18">
        <f>'2017 Month-Season Factors'!R30</f>
        <v>0.63364004730928447</v>
      </c>
      <c r="T36" s="18">
        <f>'2017 Month-Season Factors'!S30</f>
        <v>1.8996364281490243</v>
      </c>
      <c r="U36" s="18">
        <f>'2017 Month-Season Factors'!T30</f>
        <v>1.1168396333530457</v>
      </c>
      <c r="V36" s="17">
        <f>'2017 DOW Factors'!D$15</f>
        <v>0.75600000000000001</v>
      </c>
      <c r="W36" s="18">
        <f>'2017 DOW Factors'!E$15</f>
        <v>0.74199999999999999</v>
      </c>
      <c r="X36" s="18">
        <f>'2017 DOW Factors'!F$15</f>
        <v>0.79400000000000004</v>
      </c>
      <c r="Y36" s="18">
        <f>'2017 DOW Factors'!G$15</f>
        <v>0.83299999999999996</v>
      </c>
      <c r="Z36" s="17">
        <f>'2017 DOW Factors'!H$15</f>
        <v>1.085</v>
      </c>
      <c r="AA36" s="18">
        <f>'2017 DOW Factors'!I$15</f>
        <v>1.4490000000000001</v>
      </c>
      <c r="AB36" s="18">
        <f>'2017 DOW Factors'!J$15</f>
        <v>1.306</v>
      </c>
      <c r="AC36" s="17">
        <f>'2017 DOW Factors'!K$15</f>
        <v>0.78200000000000003</v>
      </c>
      <c r="AD36" s="18">
        <f>'2017 DOW Factors'!L$15</f>
        <v>1.282</v>
      </c>
      <c r="AE36" s="18">
        <f>'2017 DOW Factors'!M$15</f>
        <v>1.4490000000000001</v>
      </c>
    </row>
    <row r="37" spans="2:31" x14ac:dyDescent="0.25">
      <c r="B37" s="126" t="s">
        <v>43</v>
      </c>
      <c r="C37" s="126"/>
      <c r="D37" s="126"/>
      <c r="E37" s="22">
        <v>2</v>
      </c>
      <c r="F37" s="23">
        <f>'2017 Month-Season Factors'!E31</f>
        <v>0.46777423890903674</v>
      </c>
      <c r="G37" s="24">
        <f>'2017 Month-Season Factors'!F31</f>
        <v>0.42018158726215898</v>
      </c>
      <c r="H37" s="25">
        <f>'2017 Month-Season Factors'!G31</f>
        <v>0.45982770852998167</v>
      </c>
      <c r="I37" s="23">
        <f>'2017 Month-Season Factors'!H31</f>
        <v>0.48754907248248797</v>
      </c>
      <c r="J37" s="24">
        <f>'2017 Month-Season Factors'!I31</f>
        <v>0.56505799170351223</v>
      </c>
      <c r="K37" s="25">
        <f>'2017 Month-Season Factors'!J31</f>
        <v>0.8761476387301903</v>
      </c>
      <c r="L37" s="23">
        <f>'2017 Month-Season Factors'!K31</f>
        <v>1.592117212976303</v>
      </c>
      <c r="M37" s="24">
        <f>'2017 Month-Season Factors'!L31</f>
        <v>2.5242002483978339</v>
      </c>
      <c r="N37" s="24">
        <f>'2017 Month-Season Factors'!M31</f>
        <v>2.1167374554125886</v>
      </c>
      <c r="O37" s="23">
        <f>'2017 Month-Season Factors'!N31</f>
        <v>1.1041706979979133</v>
      </c>
      <c r="P37" s="24">
        <f>'2017 Month-Season Factors'!O31</f>
        <v>0.70698042823786578</v>
      </c>
      <c r="Q37" s="24">
        <f>'2017 Month-Season Factors'!P31</f>
        <v>0.47718054771722396</v>
      </c>
      <c r="R37" s="23">
        <f>'2017 Month-Season Factors'!Q31</f>
        <v>0.44926813602265392</v>
      </c>
      <c r="S37" s="24">
        <f>'2017 Month-Season Factors'!R31</f>
        <v>0.64291424959014354</v>
      </c>
      <c r="T37" s="24">
        <f>'2017 Month-Season Factors'!S31</f>
        <v>2.0776740297580605</v>
      </c>
      <c r="U37" s="24">
        <f>'2017 Month-Season Factors'!T31</f>
        <v>0.7627951249441105</v>
      </c>
      <c r="V37" s="23">
        <f>'2017 DOW Factors'!D$15</f>
        <v>0.75600000000000001</v>
      </c>
      <c r="W37" s="24">
        <f>'2017 DOW Factors'!E$15</f>
        <v>0.74199999999999999</v>
      </c>
      <c r="X37" s="24">
        <f>'2017 DOW Factors'!F$15</f>
        <v>0.79400000000000004</v>
      </c>
      <c r="Y37" s="24">
        <f>'2017 DOW Factors'!G$15</f>
        <v>0.83299999999999996</v>
      </c>
      <c r="Z37" s="23">
        <f>'2017 DOW Factors'!H$15</f>
        <v>1.085</v>
      </c>
      <c r="AA37" s="24">
        <f>'2017 DOW Factors'!I$15</f>
        <v>1.4490000000000001</v>
      </c>
      <c r="AB37" s="24">
        <f>'2017 DOW Factors'!J$15</f>
        <v>1.306</v>
      </c>
      <c r="AC37" s="23">
        <f>'2017 DOW Factors'!K$15</f>
        <v>0.78200000000000003</v>
      </c>
      <c r="AD37" s="24">
        <f>'2017 DOW Factors'!L$15</f>
        <v>1.282</v>
      </c>
      <c r="AE37" s="24">
        <f>'2017 DOW Factors'!M$15</f>
        <v>1.4490000000000001</v>
      </c>
    </row>
    <row r="38" spans="2:31" x14ac:dyDescent="0.25">
      <c r="B38" s="131" t="s">
        <v>44</v>
      </c>
      <c r="C38" s="131"/>
      <c r="D38" s="131"/>
      <c r="E38" s="16">
        <v>1</v>
      </c>
      <c r="F38" s="17">
        <f>'2017 Month-Season Factors'!E32</f>
        <v>1.07728</v>
      </c>
      <c r="G38" s="18">
        <f>'2017 Month-Season Factors'!F32</f>
        <v>1.1378599999999999</v>
      </c>
      <c r="H38" s="19">
        <f>'2017 Month-Season Factors'!G32</f>
        <v>1.1499199999999998</v>
      </c>
      <c r="I38" s="17">
        <f>'2017 Month-Season Factors'!H32</f>
        <v>1.0742800000000001</v>
      </c>
      <c r="J38" s="18">
        <f>'2017 Month-Season Factors'!I32</f>
        <v>0.6727200000000001</v>
      </c>
      <c r="K38" s="19">
        <f>'2017 Month-Season Factors'!J32</f>
        <v>0.60486000000000006</v>
      </c>
      <c r="L38" s="17">
        <f>'2017 Month-Season Factors'!K32</f>
        <v>1.1770400000000001</v>
      </c>
      <c r="M38" s="18">
        <f>'2017 Month-Season Factors'!L32</f>
        <v>1.3329</v>
      </c>
      <c r="N38" s="18">
        <f>'2017 Month-Season Factors'!M32</f>
        <v>1.2041799999999998</v>
      </c>
      <c r="O38" s="17">
        <f>'2017 Month-Season Factors'!N32</f>
        <v>1.0121799999999999</v>
      </c>
      <c r="P38" s="18">
        <f>'2017 Month-Season Factors'!O32</f>
        <v>0.86431999999999998</v>
      </c>
      <c r="Q38" s="18">
        <f>'2017 Month-Season Factors'!P32</f>
        <v>0.66549999999999998</v>
      </c>
      <c r="R38" s="36">
        <f>'2017 Month-Season Factors'!Q32</f>
        <v>1.12168</v>
      </c>
      <c r="S38" s="37">
        <f>'2017 Month-Season Factors'!R32</f>
        <v>0.78393999999999997</v>
      </c>
      <c r="T38" s="37">
        <f>'2017 Month-Season Factors'!S32</f>
        <v>1.2380199999999999</v>
      </c>
      <c r="U38" s="37">
        <f>'2017 Month-Season Factors'!T32</f>
        <v>0.84734000000000009</v>
      </c>
      <c r="V38" s="36">
        <f>'2017 DOW Factors'!D$15</f>
        <v>0.75600000000000001</v>
      </c>
      <c r="W38" s="37">
        <f>'2017 DOW Factors'!E$15</f>
        <v>0.74199999999999999</v>
      </c>
      <c r="X38" s="37">
        <f>'2017 DOW Factors'!F$15</f>
        <v>0.79400000000000004</v>
      </c>
      <c r="Y38" s="37">
        <f>'2017 DOW Factors'!G$15</f>
        <v>0.83299999999999996</v>
      </c>
      <c r="Z38" s="36">
        <f>'2017 DOW Factors'!H$15</f>
        <v>1.085</v>
      </c>
      <c r="AA38" s="37">
        <f>'2017 DOW Factors'!I$15</f>
        <v>1.4490000000000001</v>
      </c>
      <c r="AB38" s="37">
        <f>'2017 DOW Factors'!J$15</f>
        <v>1.306</v>
      </c>
      <c r="AC38" s="36">
        <f>'2017 DOW Factors'!K$15</f>
        <v>0.78200000000000003</v>
      </c>
      <c r="AD38" s="37">
        <f>'2017 DOW Factors'!L$15</f>
        <v>1.282</v>
      </c>
      <c r="AE38" s="37">
        <f>'2017 DOW Factors'!M$15</f>
        <v>1.4490000000000001</v>
      </c>
    </row>
    <row r="39" spans="2:31" x14ac:dyDescent="0.25">
      <c r="B39" s="126" t="s">
        <v>48</v>
      </c>
      <c r="C39" s="126"/>
      <c r="D39" s="126"/>
      <c r="E39" s="57" t="s">
        <v>129</v>
      </c>
      <c r="F39" s="23">
        <f>'2017 Month-Season Factors'!E33</f>
        <v>0.48828800965550367</v>
      </c>
      <c r="G39" s="24">
        <f>'2017 Month-Season Factors'!F33</f>
        <v>0.33729129217911225</v>
      </c>
      <c r="H39" s="25">
        <f>'2017 Month-Season Factors'!G33</f>
        <v>0.38543147057874244</v>
      </c>
      <c r="I39" s="23">
        <f>'2017 Month-Season Factors'!H33</f>
        <v>0.45004290478991071</v>
      </c>
      <c r="J39" s="24">
        <f>'2017 Month-Season Factors'!I33</f>
        <v>0.58486041901561447</v>
      </c>
      <c r="K39" s="25">
        <f>'2017 Month-Season Factors'!J33</f>
        <v>0.94394341401343029</v>
      </c>
      <c r="L39" s="23">
        <f>'2017 Month-Season Factors'!K33</f>
        <v>1.6196183285380672</v>
      </c>
      <c r="M39" s="24">
        <f>'2017 Month-Season Factors'!L33</f>
        <v>1.9324596371913889</v>
      </c>
      <c r="N39" s="24">
        <f>'2017 Month-Season Factors'!M33</f>
        <v>1.6836743313512519</v>
      </c>
      <c r="O39" s="23">
        <f>'2017 Month-Season Factors'!N33</f>
        <v>1.5513752222407782</v>
      </c>
      <c r="P39" s="24">
        <f>'2017 Month-Season Factors'!O33</f>
        <v>1.2358567202948103</v>
      </c>
      <c r="Q39" s="24">
        <f>'2017 Month-Season Factors'!P33</f>
        <v>0.6332484706662912</v>
      </c>
      <c r="R39" s="23">
        <f>'2017 Month-Season Factors'!Q33</f>
        <v>0.4039990282162696</v>
      </c>
      <c r="S39" s="24">
        <f>'2017 Month-Season Factors'!R33</f>
        <v>0.65979023308290419</v>
      </c>
      <c r="T39" s="24">
        <f>'2017 Month-Season Factors'!S33</f>
        <v>1.7455572567723174</v>
      </c>
      <c r="U39" s="24">
        <f>'2017 Month-Season Factors'!T33</f>
        <v>1.140047183695746</v>
      </c>
      <c r="V39" s="23">
        <f>'2017 DOW Factors'!D$8</f>
        <v>0.90700000000000003</v>
      </c>
      <c r="W39" s="24">
        <f>'2017 DOW Factors'!E$8</f>
        <v>0.90200000000000002</v>
      </c>
      <c r="X39" s="24">
        <f>'2017 DOW Factors'!F$8</f>
        <v>0.94299999999999995</v>
      </c>
      <c r="Y39" s="24">
        <f>'2017 DOW Factors'!G$8</f>
        <v>0.995</v>
      </c>
      <c r="Z39" s="23">
        <f>'2017 DOW Factors'!H$8</f>
        <v>1.17</v>
      </c>
      <c r="AA39" s="24">
        <f>'2017 DOW Factors'!I$8</f>
        <v>1.1359999999999999</v>
      </c>
      <c r="AB39" s="24">
        <f>'2017 DOW Factors'!J$8</f>
        <v>0.93700000000000006</v>
      </c>
      <c r="AC39" s="23">
        <f>'2017 DOW Factors'!K$8</f>
        <v>0.93799999999999994</v>
      </c>
      <c r="AD39" s="24">
        <f>'2017 DOW Factors'!L$8</f>
        <v>1.081</v>
      </c>
      <c r="AE39" s="24">
        <f>'2017 DOW Factors'!M$8</f>
        <v>1.17</v>
      </c>
    </row>
    <row r="40" spans="2:31" x14ac:dyDescent="0.25">
      <c r="B40" s="131" t="s">
        <v>45</v>
      </c>
      <c r="C40" s="131"/>
      <c r="D40" s="131"/>
      <c r="E40" s="16">
        <v>1</v>
      </c>
      <c r="F40" s="17">
        <f>'2017 Month-Season Factors'!E34</f>
        <v>1.2126600000000001</v>
      </c>
      <c r="G40" s="18">
        <f>'2017 Month-Season Factors'!F34</f>
        <v>1.3153999999999999</v>
      </c>
      <c r="H40" s="19">
        <f>'2017 Month-Season Factors'!G34</f>
        <v>1.4010400000000001</v>
      </c>
      <c r="I40" s="17">
        <f>'2017 Month-Season Factors'!H34</f>
        <v>1.3587399999999998</v>
      </c>
      <c r="J40" s="18">
        <f>'2017 Month-Season Factors'!I34</f>
        <v>0.98330000000000017</v>
      </c>
      <c r="K40" s="19">
        <f>'2017 Month-Season Factors'!J34</f>
        <v>0.62378</v>
      </c>
      <c r="L40" s="17">
        <f>'2017 Month-Season Factors'!K34</f>
        <v>0.77829999999999999</v>
      </c>
      <c r="M40" s="18">
        <f>'2017 Month-Season Factors'!L34</f>
        <v>1.0066999999999999</v>
      </c>
      <c r="N40" s="18">
        <f>'2017 Month-Season Factors'!M34</f>
        <v>0.99156000000000011</v>
      </c>
      <c r="O40" s="17">
        <f>'2017 Month-Season Factors'!N34</f>
        <v>0.93003999999999987</v>
      </c>
      <c r="P40" s="18">
        <f>'2017 Month-Season Factors'!O34</f>
        <v>0.77459999999999984</v>
      </c>
      <c r="Q40" s="18">
        <f>'2017 Month-Season Factors'!P34</f>
        <v>0.67030000000000001</v>
      </c>
      <c r="R40" s="17">
        <f>'2017 Month-Season Factors'!Q34</f>
        <v>1.3096999999999999</v>
      </c>
      <c r="S40" s="18">
        <f>'2017 Month-Season Factors'!R34</f>
        <v>0.98859999999999992</v>
      </c>
      <c r="T40" s="18">
        <f>'2017 Month-Season Factors'!S34</f>
        <v>0.92554000000000003</v>
      </c>
      <c r="U40" s="18">
        <f>'2017 Month-Season Factors'!T34</f>
        <v>0.7916399999999999</v>
      </c>
      <c r="V40" s="36">
        <f>'2017 DOW Factors'!D$15</f>
        <v>0.75600000000000001</v>
      </c>
      <c r="W40" s="37">
        <f>'2017 DOW Factors'!E$15</f>
        <v>0.74199999999999999</v>
      </c>
      <c r="X40" s="37">
        <f>'2017 DOW Factors'!F$15</f>
        <v>0.79400000000000004</v>
      </c>
      <c r="Y40" s="37">
        <f>'2017 DOW Factors'!G$15</f>
        <v>0.83299999999999996</v>
      </c>
      <c r="Z40" s="36">
        <f>'2017 DOW Factors'!H$15</f>
        <v>1.085</v>
      </c>
      <c r="AA40" s="37">
        <f>'2017 DOW Factors'!I$15</f>
        <v>1.4490000000000001</v>
      </c>
      <c r="AB40" s="37">
        <f>'2017 DOW Factors'!J$15</f>
        <v>1.306</v>
      </c>
      <c r="AC40" s="36">
        <f>'2017 DOW Factors'!K$15</f>
        <v>0.78200000000000003</v>
      </c>
      <c r="AD40" s="37">
        <f>'2017 DOW Factors'!L$15</f>
        <v>1.282</v>
      </c>
      <c r="AE40" s="37">
        <f>'2017 DOW Factors'!M$15</f>
        <v>1.4490000000000001</v>
      </c>
    </row>
    <row r="41" spans="2:31" x14ac:dyDescent="0.25">
      <c r="B41" s="126" t="s">
        <v>49</v>
      </c>
      <c r="C41" s="126"/>
      <c r="D41" s="126"/>
      <c r="E41" s="22">
        <v>1</v>
      </c>
      <c r="F41" s="23">
        <f>'2017 Month-Season Factors'!E35</f>
        <v>0.53939999999999999</v>
      </c>
      <c r="G41" s="24">
        <f>'2017 Month-Season Factors'!F35</f>
        <v>0.41810000000000003</v>
      </c>
      <c r="H41" s="25">
        <f>'2017 Month-Season Factors'!G35</f>
        <v>0.51992000000000005</v>
      </c>
      <c r="I41" s="23">
        <f>'2017 Month-Season Factors'!H35</f>
        <v>1.00634</v>
      </c>
      <c r="J41" s="24">
        <f>'2017 Month-Season Factors'!I35</f>
        <v>1.2480599999999999</v>
      </c>
      <c r="K41" s="25">
        <f>'2017 Month-Season Factors'!J35</f>
        <v>1.3664999999999998</v>
      </c>
      <c r="L41" s="23">
        <f>'2017 Month-Season Factors'!K35</f>
        <v>1.27152</v>
      </c>
      <c r="M41" s="24">
        <f>'2017 Month-Season Factors'!L35</f>
        <v>1.2095199999999999</v>
      </c>
      <c r="N41" s="24">
        <f>'2017 Month-Season Factors'!M35</f>
        <v>1.11456</v>
      </c>
      <c r="O41" s="23">
        <f>'2017 Month-Season Factors'!N35</f>
        <v>1.2154399999999999</v>
      </c>
      <c r="P41" s="24">
        <f>'2017 Month-Season Factors'!O35</f>
        <v>1.1594200000000001</v>
      </c>
      <c r="Q41" s="24">
        <f>'2017 Month-Season Factors'!P35</f>
        <v>0.76668000000000003</v>
      </c>
      <c r="R41" s="23">
        <f>'2017 Month-Season Factors'!Q35</f>
        <v>0.49817999999999996</v>
      </c>
      <c r="S41" s="24">
        <f>'2017 Month-Season Factors'!R35</f>
        <v>1.20696</v>
      </c>
      <c r="T41" s="24">
        <f>'2017 Month-Season Factors'!S35</f>
        <v>1.1985400000000002</v>
      </c>
      <c r="U41" s="24">
        <f>'2017 Month-Season Factors'!T35</f>
        <v>1.04718</v>
      </c>
      <c r="V41" s="23">
        <f>'2017 DOW Factors'!D$8</f>
        <v>0.90700000000000003</v>
      </c>
      <c r="W41" s="24">
        <f>'2017 DOW Factors'!E$8</f>
        <v>0.90200000000000002</v>
      </c>
      <c r="X41" s="24">
        <f>'2017 DOW Factors'!F$8</f>
        <v>0.94299999999999995</v>
      </c>
      <c r="Y41" s="24">
        <f>'2017 DOW Factors'!G$8</f>
        <v>0.995</v>
      </c>
      <c r="Z41" s="23">
        <f>'2017 DOW Factors'!H$8</f>
        <v>1.17</v>
      </c>
      <c r="AA41" s="24">
        <f>'2017 DOW Factors'!I$8</f>
        <v>1.1359999999999999</v>
      </c>
      <c r="AB41" s="24">
        <f>'2017 DOW Factors'!J$8</f>
        <v>0.93700000000000006</v>
      </c>
      <c r="AC41" s="23">
        <f>'2017 DOW Factors'!K$8</f>
        <v>0.93799999999999994</v>
      </c>
      <c r="AD41" s="24">
        <f>'2017 DOW Factors'!L$8</f>
        <v>1.081</v>
      </c>
      <c r="AE41" s="24">
        <f>'2017 DOW Factors'!M$8</f>
        <v>1.17</v>
      </c>
    </row>
    <row r="42" spans="2:31" x14ac:dyDescent="0.25">
      <c r="B42" s="131" t="s">
        <v>50</v>
      </c>
      <c r="C42" s="131"/>
      <c r="D42" s="131"/>
      <c r="E42" s="35">
        <v>2</v>
      </c>
      <c r="F42" s="36">
        <f>'2017 Month-Season Factors'!E36</f>
        <v>1.0740559674945334</v>
      </c>
      <c r="G42" s="37">
        <f>'2017 Month-Season Factors'!F36</f>
        <v>1.1421963031559024</v>
      </c>
      <c r="H42" s="38">
        <f>'2017 Month-Season Factors'!G36</f>
        <v>1.0761657524232238</v>
      </c>
      <c r="I42" s="36">
        <f>'2017 Month-Season Factors'!H36</f>
        <v>1.0778370160895534</v>
      </c>
      <c r="J42" s="37">
        <f>'2017 Month-Season Factors'!I36</f>
        <v>0.81997570151104737</v>
      </c>
      <c r="K42" s="38">
        <f>'2017 Month-Season Factors'!J36</f>
        <v>0.84114146911001619</v>
      </c>
      <c r="L42" s="36">
        <f>'2017 Month-Season Factors'!K36</f>
        <v>1.0063034685552039</v>
      </c>
      <c r="M42" s="37">
        <f>'2017 Month-Season Factors'!L36</f>
        <v>1.1105568910936328</v>
      </c>
      <c r="N42" s="38">
        <f>'2017 Month-Season Factors'!M36</f>
        <v>1.0924587134884631</v>
      </c>
      <c r="O42" s="36">
        <f>'2017 Month-Season Factors'!N36</f>
        <v>0.98295696958323808</v>
      </c>
      <c r="P42" s="37">
        <f>'2017 Month-Season Factors'!O36</f>
        <v>0.92456427042198375</v>
      </c>
      <c r="Q42" s="38">
        <f>'2017 Month-Season Factors'!P36</f>
        <v>0.88547326229561696</v>
      </c>
      <c r="R42" s="17">
        <f>'2017 Month-Season Factors'!Q36</f>
        <v>1.0974783899024185</v>
      </c>
      <c r="S42" s="18">
        <f>'2017 Month-Season Factors'!R36</f>
        <v>0.91296520446460627</v>
      </c>
      <c r="T42" s="18">
        <f>'2017 Month-Season Factors'!S36</f>
        <v>1.0697530243790998</v>
      </c>
      <c r="U42" s="18">
        <f>'2017 Month-Season Factors'!T36</f>
        <v>0.93097864299468025</v>
      </c>
      <c r="V42" s="17">
        <f>'2017 DOW Factors'!D$8</f>
        <v>0.90700000000000003</v>
      </c>
      <c r="W42" s="18">
        <f>'2017 DOW Factors'!E$8</f>
        <v>0.90200000000000002</v>
      </c>
      <c r="X42" s="18">
        <f>'2017 DOW Factors'!F$8</f>
        <v>0.94299999999999995</v>
      </c>
      <c r="Y42" s="18">
        <f>'2017 DOW Factors'!G$8</f>
        <v>0.995</v>
      </c>
      <c r="Z42" s="17">
        <f>'2017 DOW Factors'!H$8</f>
        <v>1.17</v>
      </c>
      <c r="AA42" s="18">
        <f>'2017 DOW Factors'!I$8</f>
        <v>1.1359999999999999</v>
      </c>
      <c r="AB42" s="18">
        <f>'2017 DOW Factors'!J$8</f>
        <v>0.93700000000000006</v>
      </c>
      <c r="AC42" s="17">
        <f>'2017 DOW Factors'!K$8</f>
        <v>0.93799999999999994</v>
      </c>
      <c r="AD42" s="18">
        <f>'2017 DOW Factors'!L$8</f>
        <v>1.081</v>
      </c>
      <c r="AE42" s="18">
        <f>'2017 DOW Factors'!M$8</f>
        <v>1.17</v>
      </c>
    </row>
    <row r="43" spans="2:31" x14ac:dyDescent="0.25">
      <c r="B43" s="126" t="s">
        <v>46</v>
      </c>
      <c r="C43" s="126"/>
      <c r="D43" s="126"/>
      <c r="E43" s="29">
        <v>1</v>
      </c>
      <c r="F43" s="23">
        <f>'2017 Month-Season Factors'!E37</f>
        <v>0.57797999999999994</v>
      </c>
      <c r="G43" s="24">
        <f>'2017 Month-Season Factors'!F37</f>
        <v>0.57022000000000006</v>
      </c>
      <c r="H43" s="25">
        <f>'2017 Month-Season Factors'!G37</f>
        <v>0.60084000000000004</v>
      </c>
      <c r="I43" s="23">
        <f>'2017 Month-Season Factors'!H37</f>
        <v>0.70974000000000004</v>
      </c>
      <c r="J43" s="24">
        <f>'2017 Month-Season Factors'!I37</f>
        <v>0.81988000000000005</v>
      </c>
      <c r="K43" s="25">
        <f>'2017 Month-Season Factors'!J37</f>
        <v>1.0759400000000001</v>
      </c>
      <c r="L43" s="23">
        <f>'2017 Month-Season Factors'!K37</f>
        <v>1.56298</v>
      </c>
      <c r="M43" s="24">
        <f>'2017 Month-Season Factors'!L37</f>
        <v>1.6916800000000003</v>
      </c>
      <c r="N43" s="25">
        <f>'2017 Month-Season Factors'!M37</f>
        <v>1.46068</v>
      </c>
      <c r="O43" s="23">
        <f>'2017 Month-Season Factors'!N37</f>
        <v>1.1609799999999999</v>
      </c>
      <c r="P43" s="24">
        <f>'2017 Month-Season Factors'!O37</f>
        <v>0.94836000000000009</v>
      </c>
      <c r="Q43" s="25">
        <f>'2017 Month-Season Factors'!P37</f>
        <v>0.66739999999999988</v>
      </c>
      <c r="R43" s="23">
        <f>'2017 Month-Season Factors'!Q37</f>
        <v>0.58304</v>
      </c>
      <c r="S43" s="24">
        <f>'2017 Month-Season Factors'!R37</f>
        <v>0.86853999999999998</v>
      </c>
      <c r="T43" s="24">
        <f>'2017 Month-Season Factors'!S37</f>
        <v>1.5718000000000001</v>
      </c>
      <c r="U43" s="24">
        <f>'2017 Month-Season Factors'!T37</f>
        <v>0.92559999999999998</v>
      </c>
      <c r="V43" s="23">
        <f>'2017 DOW Factors'!D$8</f>
        <v>0.90700000000000003</v>
      </c>
      <c r="W43" s="24">
        <f>'2017 DOW Factors'!E$8</f>
        <v>0.90200000000000002</v>
      </c>
      <c r="X43" s="24">
        <f>'2017 DOW Factors'!F$8</f>
        <v>0.94299999999999995</v>
      </c>
      <c r="Y43" s="24">
        <f>'2017 DOW Factors'!G$8</f>
        <v>0.995</v>
      </c>
      <c r="Z43" s="23">
        <f>'2017 DOW Factors'!H$8</f>
        <v>1.17</v>
      </c>
      <c r="AA43" s="24">
        <f>'2017 DOW Factors'!I$8</f>
        <v>1.1359999999999999</v>
      </c>
      <c r="AB43" s="24">
        <f>'2017 DOW Factors'!J$8</f>
        <v>0.93700000000000006</v>
      </c>
      <c r="AC43" s="23">
        <f>'2017 DOW Factors'!K$8</f>
        <v>0.93799999999999994</v>
      </c>
      <c r="AD43" s="24">
        <f>'2017 DOW Factors'!L$8</f>
        <v>1.081</v>
      </c>
      <c r="AE43" s="24">
        <f>'2017 DOW Factors'!M$8</f>
        <v>1.17</v>
      </c>
    </row>
    <row r="44" spans="2:31" x14ac:dyDescent="0.25">
      <c r="B44" s="134" t="s">
        <v>47</v>
      </c>
      <c r="C44" s="134"/>
      <c r="D44" s="134"/>
      <c r="E44" s="41">
        <v>1</v>
      </c>
      <c r="F44" s="42">
        <f>'2017 Month-Season Factors'!E38</f>
        <v>0.38214000000000004</v>
      </c>
      <c r="G44" s="43">
        <f>'2017 Month-Season Factors'!F38</f>
        <v>0.22843999999999998</v>
      </c>
      <c r="H44" s="44">
        <f>'2017 Month-Season Factors'!G38</f>
        <v>0.22328000000000001</v>
      </c>
      <c r="I44" s="42">
        <f>'2017 Month-Season Factors'!H38</f>
        <v>0.2334</v>
      </c>
      <c r="J44" s="43">
        <f>'2017 Month-Season Factors'!I38</f>
        <v>0.26901999999999998</v>
      </c>
      <c r="K44" s="44">
        <f>'2017 Month-Season Factors'!J38</f>
        <v>0.81235999999999997</v>
      </c>
      <c r="L44" s="42">
        <f>'2017 Month-Season Factors'!K38</f>
        <v>1.6881999999999997</v>
      </c>
      <c r="M44" s="43">
        <f>'2017 Month-Season Factors'!L38</f>
        <v>2.2644200000000003</v>
      </c>
      <c r="N44" s="44">
        <f>'2017 Month-Season Factors'!M38</f>
        <v>2.0295399999999999</v>
      </c>
      <c r="O44" s="42">
        <f>'2017 Month-Season Factors'!N38</f>
        <v>1.53112</v>
      </c>
      <c r="P44" s="43">
        <f>'2017 Month-Season Factors'!O38</f>
        <v>1.40584</v>
      </c>
      <c r="Q44" s="44">
        <f>'2017 Month-Season Factors'!P38</f>
        <v>0.63363999999999998</v>
      </c>
      <c r="R44" s="42">
        <f>'2017 Month-Season Factors'!Q38</f>
        <v>0.27792000000000006</v>
      </c>
      <c r="S44" s="43">
        <f>'2017 Month-Season Factors'!R38</f>
        <v>0.43827999999999995</v>
      </c>
      <c r="T44" s="43">
        <f>'2017 Month-Season Factors'!S38</f>
        <v>1.9940600000000004</v>
      </c>
      <c r="U44" s="43">
        <f>'2017 Month-Season Factors'!T38</f>
        <v>1.1901800000000002</v>
      </c>
      <c r="V44" s="42">
        <f>'2017 DOW Factors'!D$8</f>
        <v>0.90700000000000003</v>
      </c>
      <c r="W44" s="43">
        <f>'2017 DOW Factors'!E$8</f>
        <v>0.90200000000000002</v>
      </c>
      <c r="X44" s="43">
        <f>'2017 DOW Factors'!F$8</f>
        <v>0.94299999999999995</v>
      </c>
      <c r="Y44" s="43">
        <f>'2017 DOW Factors'!G$8</f>
        <v>0.995</v>
      </c>
      <c r="Z44" s="42">
        <f>'2017 DOW Factors'!H$8</f>
        <v>1.17</v>
      </c>
      <c r="AA44" s="43">
        <f>'2017 DOW Factors'!I$8</f>
        <v>1.1359999999999999</v>
      </c>
      <c r="AB44" s="43">
        <f>'2017 DOW Factors'!J$8</f>
        <v>0.93700000000000006</v>
      </c>
      <c r="AC44" s="42">
        <f>'2017 DOW Factors'!K$8</f>
        <v>0.93799999999999994</v>
      </c>
      <c r="AD44" s="43">
        <f>'2017 DOW Factors'!L$8</f>
        <v>1.081</v>
      </c>
      <c r="AE44" s="43">
        <f>'2017 DOW Factors'!M$8</f>
        <v>1.17</v>
      </c>
    </row>
    <row r="45" spans="2:31" x14ac:dyDescent="0.25">
      <c r="B45" s="45"/>
      <c r="C45" s="46"/>
      <c r="D45" s="47"/>
      <c r="E45" s="47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  <row r="46" spans="2:31" x14ac:dyDescent="0.25">
      <c r="B46" s="45"/>
    </row>
    <row r="47" spans="2:31" x14ac:dyDescent="0.25">
      <c r="B47" s="45"/>
    </row>
  </sheetData>
  <mergeCells count="18">
    <mergeCell ref="B44:D44"/>
    <mergeCell ref="B13:C13"/>
    <mergeCell ref="B23:B27"/>
    <mergeCell ref="B37:D37"/>
    <mergeCell ref="B38:D38"/>
    <mergeCell ref="B39:D39"/>
    <mergeCell ref="B40:D40"/>
    <mergeCell ref="B41:D41"/>
    <mergeCell ref="B42:D42"/>
    <mergeCell ref="B15:D15"/>
    <mergeCell ref="B16:D16"/>
    <mergeCell ref="B19:B22"/>
    <mergeCell ref="B36:D36"/>
    <mergeCell ref="B4:B9"/>
    <mergeCell ref="C4:C6"/>
    <mergeCell ref="B11:C12"/>
    <mergeCell ref="B14:D14"/>
    <mergeCell ref="B43:D43"/>
  </mergeCells>
  <conditionalFormatting sqref="F4:U9 F11:U12 F14:U16 F36:U44 F33:U34 F19:U25 F28:U31">
    <cfRule type="colorScale" priority="8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32:U32">
    <cfRule type="colorScale" priority="7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26:U27">
    <cfRule type="colorScale" priority="6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V4:AE9 V11:AE12 V33:AE34 V19:AE25 V28:AE31 V14:AE16 V36:AE44">
    <cfRule type="colorScale" priority="5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V32:AE32">
    <cfRule type="colorScale" priority="4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V26:AE27">
    <cfRule type="colorScale" priority="3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F18:U18">
    <cfRule type="colorScale" priority="2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conditionalFormatting sqref="V18:AE18">
    <cfRule type="colorScale" priority="1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C60D-AB92-4A38-B84A-D81A9242FBCA}">
  <sheetPr>
    <tabColor theme="0" tint="-0.499984740745262"/>
  </sheetPr>
  <dimension ref="A1:AC38"/>
  <sheetViews>
    <sheetView workbookViewId="0"/>
  </sheetViews>
  <sheetFormatPr defaultRowHeight="15" x14ac:dyDescent="0.25"/>
  <cols>
    <col min="1" max="1" width="9.28515625" customWidth="1"/>
  </cols>
  <sheetData>
    <row r="1" spans="1:29" x14ac:dyDescent="0.25">
      <c r="A1" t="s">
        <v>119</v>
      </c>
      <c r="B1" t="s">
        <v>79</v>
      </c>
      <c r="C1" t="s">
        <v>75</v>
      </c>
      <c r="D1" t="s">
        <v>71</v>
      </c>
      <c r="E1" t="s">
        <v>67</v>
      </c>
      <c r="F1" t="s">
        <v>81</v>
      </c>
      <c r="G1" t="s">
        <v>66</v>
      </c>
      <c r="H1" t="s">
        <v>82</v>
      </c>
      <c r="I1" t="s">
        <v>76</v>
      </c>
      <c r="J1" t="s">
        <v>77</v>
      </c>
      <c r="K1" t="s">
        <v>80</v>
      </c>
      <c r="L1" t="s">
        <v>65</v>
      </c>
      <c r="M1" t="s">
        <v>64</v>
      </c>
      <c r="N1" t="s">
        <v>78</v>
      </c>
      <c r="O1" t="s">
        <v>63</v>
      </c>
      <c r="P1" t="s">
        <v>72</v>
      </c>
      <c r="Q1" t="s">
        <v>73</v>
      </c>
      <c r="R1" t="s">
        <v>62</v>
      </c>
      <c r="S1" t="s">
        <v>74</v>
      </c>
      <c r="T1" t="s">
        <v>69</v>
      </c>
      <c r="U1" t="s">
        <v>68</v>
      </c>
      <c r="V1" t="s">
        <v>61</v>
      </c>
      <c r="W1" t="s">
        <v>60</v>
      </c>
      <c r="X1" t="s">
        <v>59</v>
      </c>
      <c r="Y1" t="s">
        <v>58</v>
      </c>
      <c r="Z1" t="s">
        <v>57</v>
      </c>
      <c r="AA1" t="s">
        <v>56</v>
      </c>
      <c r="AB1" t="s">
        <v>54</v>
      </c>
      <c r="AC1" t="s">
        <v>70</v>
      </c>
    </row>
    <row r="2" spans="1:29" x14ac:dyDescent="0.25">
      <c r="A2" t="s">
        <v>118</v>
      </c>
      <c r="B2">
        <v>0.55311010154005802</v>
      </c>
      <c r="C2">
        <v>1.7691281517830999</v>
      </c>
      <c r="D2">
        <v>0.33925886740369698</v>
      </c>
      <c r="E2">
        <v>1.10787794879789</v>
      </c>
      <c r="F2">
        <v>0.339494009751305</v>
      </c>
      <c r="G2">
        <v>1.0010664825562401</v>
      </c>
      <c r="H2">
        <v>0.320611969578387</v>
      </c>
      <c r="I2">
        <v>2.0657961761013501</v>
      </c>
      <c r="J2">
        <v>1.89144212010669</v>
      </c>
      <c r="K2">
        <v>0.42276009257339597</v>
      </c>
      <c r="L2">
        <v>2.0657961761013501</v>
      </c>
      <c r="M2">
        <v>7</v>
      </c>
      <c r="N2">
        <v>0.97476466476830403</v>
      </c>
      <c r="O2">
        <v>0.70478602797016399</v>
      </c>
      <c r="P2">
        <v>0.42859682381069197</v>
      </c>
      <c r="Q2">
        <v>1.3425103774576399</v>
      </c>
      <c r="R2">
        <v>1.6199936739241101</v>
      </c>
      <c r="S2">
        <v>1.5525266451253501</v>
      </c>
      <c r="T2">
        <v>0.65021161962725205</v>
      </c>
      <c r="U2">
        <v>1.9087888159970501</v>
      </c>
      <c r="V2">
        <v>1.52840811855195</v>
      </c>
      <c r="W2">
        <v>0.74178795833844702</v>
      </c>
      <c r="X2">
        <v>0.67452809553536397</v>
      </c>
      <c r="Y2">
        <v>0.71524856566583905</v>
      </c>
      <c r="Z2">
        <v>1.5742008962380301</v>
      </c>
      <c r="AA2">
        <v>0.72942964312370695</v>
      </c>
      <c r="AB2">
        <v>1.6199936739241101</v>
      </c>
      <c r="AC2">
        <v>0.33312161557779602</v>
      </c>
    </row>
    <row r="3" spans="1:29" x14ac:dyDescent="0.25">
      <c r="A3" t="s">
        <v>117</v>
      </c>
      <c r="B3">
        <v>0.58345007499928503</v>
      </c>
      <c r="C3">
        <v>2.1090719060034702</v>
      </c>
      <c r="D3">
        <v>0.47637478712841003</v>
      </c>
      <c r="E3">
        <v>0.76601952768669002</v>
      </c>
      <c r="F3">
        <v>0.45606977596557102</v>
      </c>
      <c r="G3">
        <v>1.23298649881814</v>
      </c>
      <c r="H3">
        <v>0.43240176361585297</v>
      </c>
      <c r="I3">
        <v>2.6095960224540802</v>
      </c>
      <c r="J3">
        <v>1.67690970364672</v>
      </c>
      <c r="K3">
        <v>0.48588436332305501</v>
      </c>
      <c r="L3">
        <v>2.6095960224540802</v>
      </c>
      <c r="M3">
        <v>7</v>
      </c>
      <c r="N3">
        <v>0.87218301980347102</v>
      </c>
      <c r="O3">
        <v>0.78703869656486602</v>
      </c>
      <c r="P3">
        <v>0.49065199812148602</v>
      </c>
      <c r="Q3">
        <v>0.71363625813908205</v>
      </c>
      <c r="R3">
        <v>1.4764775759765401</v>
      </c>
      <c r="S3">
        <v>1.0937703267995</v>
      </c>
      <c r="T3">
        <v>0.647172486041937</v>
      </c>
      <c r="U3">
        <v>2.1318592107014198</v>
      </c>
      <c r="V3">
        <v>1.0313685048172601</v>
      </c>
      <c r="W3">
        <v>0.908397032067636</v>
      </c>
      <c r="X3">
        <v>0.76915348270790596</v>
      </c>
      <c r="Y3">
        <v>0.82404290794106205</v>
      </c>
      <c r="Z3">
        <v>1.2539230403968999</v>
      </c>
      <c r="AA3">
        <v>0.79457820904764598</v>
      </c>
      <c r="AB3">
        <v>1.4764775759765401</v>
      </c>
      <c r="AC3">
        <v>0.45494877556994501</v>
      </c>
    </row>
    <row r="4" spans="1:29" x14ac:dyDescent="0.25">
      <c r="A4" t="s">
        <v>116</v>
      </c>
      <c r="B4">
        <v>0.67181521495278695</v>
      </c>
      <c r="C4">
        <v>1.23062658763188</v>
      </c>
      <c r="D4">
        <v>1.09028340023909</v>
      </c>
      <c r="E4">
        <v>0.83869915556505203</v>
      </c>
      <c r="F4">
        <v>1.12069504458161</v>
      </c>
      <c r="G4">
        <v>1.0138763799103601</v>
      </c>
      <c r="H4">
        <v>1.14025378088714</v>
      </c>
      <c r="I4">
        <v>1.35256921757909</v>
      </c>
      <c r="J4">
        <v>1.21206395868108</v>
      </c>
      <c r="K4">
        <v>1.0601703086693699</v>
      </c>
      <c r="L4">
        <v>1.35256921757909</v>
      </c>
      <c r="M4">
        <v>7</v>
      </c>
      <c r="N4">
        <v>0.60542502008276</v>
      </c>
      <c r="O4">
        <v>0.72193406310040298</v>
      </c>
      <c r="P4">
        <v>0.62031353801397304</v>
      </c>
      <c r="Q4">
        <v>0.84120052776188403</v>
      </c>
      <c r="R4">
        <v>1.4623799423521</v>
      </c>
      <c r="S4">
        <v>1.05458340091929</v>
      </c>
      <c r="T4">
        <v>0.77913684790163995</v>
      </c>
      <c r="U4">
        <v>1.2650865879640201</v>
      </c>
      <c r="V4">
        <v>1.42956084247523</v>
      </c>
      <c r="W4">
        <v>0.80194534829716702</v>
      </c>
      <c r="X4">
        <v>0.74348588428150897</v>
      </c>
      <c r="Y4">
        <v>0.79074959072063</v>
      </c>
      <c r="Z4">
        <v>1.44597039241367</v>
      </c>
      <c r="AA4">
        <v>0.82681753958321302</v>
      </c>
      <c r="AB4">
        <v>1.4623799423521</v>
      </c>
      <c r="AC4">
        <v>1.1170774085692801</v>
      </c>
    </row>
    <row r="5" spans="1:29" x14ac:dyDescent="0.25">
      <c r="A5" t="s">
        <v>115</v>
      </c>
      <c r="B5">
        <v>0.67176063393149099</v>
      </c>
      <c r="C5">
        <v>1.62903287001015</v>
      </c>
      <c r="D5">
        <v>0.50926831204474898</v>
      </c>
      <c r="E5">
        <v>1.1599154073134099</v>
      </c>
      <c r="F5">
        <v>0.41988116216622701</v>
      </c>
      <c r="G5">
        <v>1.1948829667782099</v>
      </c>
      <c r="H5">
        <v>0.38575366336232902</v>
      </c>
      <c r="I5">
        <v>1.8682388096059399</v>
      </c>
      <c r="J5">
        <v>1.5833044887266701</v>
      </c>
      <c r="K5">
        <v>0.49605933058331803</v>
      </c>
      <c r="L5">
        <v>1.8682388096059399</v>
      </c>
      <c r="M5">
        <v>7</v>
      </c>
      <c r="N5">
        <v>0.95695450762888701</v>
      </c>
      <c r="O5">
        <v>0.817806114563708</v>
      </c>
      <c r="P5">
        <v>0.67894269778109595</v>
      </c>
      <c r="Q5">
        <v>1.2298725447791801</v>
      </c>
      <c r="R5">
        <v>1.3215554918671799</v>
      </c>
      <c r="S5">
        <v>1.57093097937994</v>
      </c>
      <c r="T5">
        <v>0.70825815738123199</v>
      </c>
      <c r="U5">
        <v>1.6935253894475799</v>
      </c>
      <c r="V5">
        <v>1.1053226844039401</v>
      </c>
      <c r="W5">
        <v>0.91389500641001997</v>
      </c>
      <c r="X5">
        <v>0.809171783949583</v>
      </c>
      <c r="Y5">
        <v>0.85347758079564995</v>
      </c>
      <c r="Z5">
        <v>1.2134390881355599</v>
      </c>
      <c r="AA5">
        <v>0.83736595202734898</v>
      </c>
      <c r="AB5">
        <v>1.3215554918671799</v>
      </c>
      <c r="AC5">
        <v>0.43830104585776802</v>
      </c>
    </row>
    <row r="6" spans="1:29" x14ac:dyDescent="0.25">
      <c r="A6" t="s">
        <v>114</v>
      </c>
      <c r="B6">
        <v>1.06770805822837</v>
      </c>
      <c r="C6">
        <v>1.0752633551520701</v>
      </c>
      <c r="D6">
        <v>0.89078287440899895</v>
      </c>
      <c r="E6">
        <v>1.00621964731247</v>
      </c>
      <c r="F6">
        <v>0.83532174127854897</v>
      </c>
      <c r="G6">
        <v>1.2285515537234399</v>
      </c>
      <c r="H6">
        <v>0.75180590754949905</v>
      </c>
      <c r="I6">
        <v>1.1690565725476401</v>
      </c>
      <c r="J6">
        <v>1.1257864334593799</v>
      </c>
      <c r="K6">
        <v>1.0452387087697499</v>
      </c>
      <c r="L6">
        <v>1.1690565725476401</v>
      </c>
      <c r="M6">
        <v>7</v>
      </c>
      <c r="N6">
        <v>1.02037740666829</v>
      </c>
      <c r="O6">
        <v>0.83401794039048205</v>
      </c>
      <c r="P6">
        <v>1.0036205445437401</v>
      </c>
      <c r="Q6">
        <v>1.0372043456578099</v>
      </c>
      <c r="R6">
        <v>1.0134779322430401</v>
      </c>
      <c r="S6">
        <v>0.97783405173587401</v>
      </c>
      <c r="T6">
        <v>1.04444139122214</v>
      </c>
      <c r="U6">
        <v>1.12336878705303</v>
      </c>
      <c r="V6">
        <v>1.20904322355161</v>
      </c>
      <c r="W6">
        <v>1.01904633047741</v>
      </c>
      <c r="X6">
        <v>0.81081440995476495</v>
      </c>
      <c r="Y6">
        <v>0.90496978336380496</v>
      </c>
      <c r="Z6">
        <v>1.1112605778973299</v>
      </c>
      <c r="AA6">
        <v>0.88504860965923804</v>
      </c>
      <c r="AB6">
        <v>1.20904322355161</v>
      </c>
      <c r="AC6">
        <v>0.82597017441234899</v>
      </c>
    </row>
    <row r="7" spans="1:29" x14ac:dyDescent="0.25">
      <c r="A7" t="s">
        <v>113</v>
      </c>
      <c r="B7">
        <v>1.0065961054150301</v>
      </c>
      <c r="C7">
        <v>1.1015458757490799</v>
      </c>
      <c r="D7">
        <v>0.93467778078654495</v>
      </c>
      <c r="E7">
        <v>1.0138025674637401</v>
      </c>
      <c r="F7">
        <v>0.871003621513741</v>
      </c>
      <c r="G7">
        <v>1.1792921078281999</v>
      </c>
      <c r="H7">
        <v>0.80826335683182704</v>
      </c>
      <c r="I7">
        <v>1.1372185514509501</v>
      </c>
      <c r="J7">
        <v>1.09808799922733</v>
      </c>
      <c r="K7">
        <v>0.98056056063884101</v>
      </c>
      <c r="L7">
        <v>1.1372185514509501</v>
      </c>
      <c r="M7">
        <v>7</v>
      </c>
      <c r="N7">
        <v>1.0206384459954101</v>
      </c>
      <c r="O7">
        <v>0.91952138805492001</v>
      </c>
      <c r="P7">
        <v>0.98466542838345195</v>
      </c>
      <c r="Q7">
        <v>1.0312555668810901</v>
      </c>
      <c r="R7">
        <v>1.05314995144088</v>
      </c>
      <c r="S7">
        <v>1.02548670712668</v>
      </c>
      <c r="T7">
        <v>1.0025983706830901</v>
      </c>
      <c r="U7">
        <v>1.1122841421424501</v>
      </c>
      <c r="V7">
        <v>0.93760354015164304</v>
      </c>
      <c r="W7">
        <v>1.02894115211647</v>
      </c>
      <c r="X7">
        <v>0.92197933462543502</v>
      </c>
      <c r="Y7">
        <v>0.97014433750811402</v>
      </c>
      <c r="Z7">
        <v>0.99537674579626301</v>
      </c>
      <c r="AA7">
        <v>0.95951252578243396</v>
      </c>
      <c r="AB7">
        <v>1.05314995144088</v>
      </c>
      <c r="AC7">
        <v>0.87131491971070496</v>
      </c>
    </row>
    <row r="8" spans="1:29" x14ac:dyDescent="0.25">
      <c r="A8" t="s">
        <v>112</v>
      </c>
      <c r="B8">
        <v>1.01898357862258</v>
      </c>
      <c r="C8">
        <v>1.03907545610466</v>
      </c>
      <c r="D8">
        <v>0.98917575275410097</v>
      </c>
      <c r="E8">
        <v>1.0131349712734099</v>
      </c>
      <c r="F8">
        <v>0.93812272167845401</v>
      </c>
      <c r="G8">
        <v>1.14364606352484</v>
      </c>
      <c r="H8">
        <v>0.89305460092727196</v>
      </c>
      <c r="I8">
        <v>1.03138720587858</v>
      </c>
      <c r="J8">
        <v>1.0416492103874699</v>
      </c>
      <c r="K8">
        <v>0.98897879114615395</v>
      </c>
      <c r="L8">
        <v>1.0416492103874699</v>
      </c>
      <c r="M8">
        <v>6</v>
      </c>
      <c r="N8">
        <v>1.02016776868046</v>
      </c>
      <c r="O8">
        <v>1.01786407781763</v>
      </c>
      <c r="P8">
        <v>0.99510096189143404</v>
      </c>
      <c r="Q8">
        <v>1.02423855023084</v>
      </c>
      <c r="R8">
        <v>0.96530339014694599</v>
      </c>
      <c r="S8">
        <v>1.02006540169796</v>
      </c>
      <c r="T8">
        <v>1.0093767128164</v>
      </c>
      <c r="U8">
        <v>1.0373706241235701</v>
      </c>
      <c r="V8">
        <v>0.67711699062185904</v>
      </c>
      <c r="W8">
        <v>1.0877827240326501</v>
      </c>
      <c r="X8">
        <v>1.0481760143618499</v>
      </c>
      <c r="Y8">
        <v>1.06535649262957</v>
      </c>
      <c r="Z8">
        <v>0.82121019038440202</v>
      </c>
      <c r="AA8">
        <v>1.0601107394942</v>
      </c>
      <c r="AB8">
        <v>0.96530339014694599</v>
      </c>
      <c r="AC8">
        <v>0.94011769178660898</v>
      </c>
    </row>
    <row r="9" spans="1:29" x14ac:dyDescent="0.25">
      <c r="A9" t="s">
        <v>111</v>
      </c>
      <c r="B9">
        <v>0.96903669619255295</v>
      </c>
      <c r="C9">
        <v>1.22710135096582</v>
      </c>
      <c r="D9">
        <v>0.86051039959701403</v>
      </c>
      <c r="E9">
        <v>0.98413908678848105</v>
      </c>
      <c r="F9">
        <v>0.775595770982762</v>
      </c>
      <c r="G9">
        <v>1.2340018762598399</v>
      </c>
      <c r="H9">
        <v>0.77065641882417102</v>
      </c>
      <c r="I9">
        <v>1.31396394370101</v>
      </c>
      <c r="J9">
        <v>1.1698195143199099</v>
      </c>
      <c r="K9">
        <v>0.93058870850839603</v>
      </c>
      <c r="L9">
        <v>1.31396394370101</v>
      </c>
      <c r="M9">
        <v>7</v>
      </c>
      <c r="N9">
        <v>1.03030993654291</v>
      </c>
      <c r="O9">
        <v>0.86919292240836998</v>
      </c>
      <c r="P9">
        <v>0.91153456645953701</v>
      </c>
      <c r="Q9">
        <v>0.99547129946465496</v>
      </c>
      <c r="R9">
        <v>1.10970877122802</v>
      </c>
      <c r="S9">
        <v>1.04541139444125</v>
      </c>
      <c r="T9">
        <v>0.97664511374795304</v>
      </c>
      <c r="U9">
        <v>1.2369616029955799</v>
      </c>
      <c r="V9">
        <v>1.0694741099345599</v>
      </c>
      <c r="W9">
        <v>0.97400077429024601</v>
      </c>
      <c r="X9">
        <v>0.85452100010843202</v>
      </c>
      <c r="Y9">
        <v>0.90587410672306401</v>
      </c>
      <c r="Z9">
        <v>1.0895914405812901</v>
      </c>
      <c r="AA9">
        <v>0.88910054577051401</v>
      </c>
      <c r="AB9">
        <v>1.10970877122802</v>
      </c>
      <c r="AC9">
        <v>0.80225419646798202</v>
      </c>
    </row>
    <row r="10" spans="1:29" x14ac:dyDescent="0.25">
      <c r="A10" t="s">
        <v>110</v>
      </c>
      <c r="B10">
        <v>1.0130202126960499</v>
      </c>
      <c r="C10">
        <v>1.00586434734025</v>
      </c>
      <c r="D10">
        <v>0.99034881790025797</v>
      </c>
      <c r="E10">
        <v>1.0113587127124299</v>
      </c>
      <c r="F10">
        <v>0.97814680414826505</v>
      </c>
      <c r="G10">
        <v>1.15210430622115</v>
      </c>
      <c r="H10">
        <v>0.94618999111399504</v>
      </c>
      <c r="I10">
        <v>0.99764366204882104</v>
      </c>
      <c r="J10">
        <v>1.0174151114541501</v>
      </c>
      <c r="K10">
        <v>1.0059208332010701</v>
      </c>
      <c r="L10">
        <v>1.0254369118009601</v>
      </c>
      <c r="M10">
        <v>10</v>
      </c>
      <c r="N10">
        <v>1.01137408195982</v>
      </c>
      <c r="O10">
        <v>1.0809908419525101</v>
      </c>
      <c r="P10">
        <v>0.99376012264675295</v>
      </c>
      <c r="Q10">
        <v>1.0254369118009601</v>
      </c>
      <c r="R10">
        <v>0.78600202073034797</v>
      </c>
      <c r="S10">
        <v>1.0148791036895799</v>
      </c>
      <c r="T10">
        <v>1.0101050426189799</v>
      </c>
      <c r="U10">
        <v>1.0069743736144099</v>
      </c>
      <c r="V10">
        <v>0.57628462973416295</v>
      </c>
      <c r="W10">
        <v>1.1470469553106799</v>
      </c>
      <c r="X10">
        <v>1.1223125649453201</v>
      </c>
      <c r="Y10">
        <v>1.1348727337872699</v>
      </c>
      <c r="Z10">
        <v>0.68114332523225496</v>
      </c>
      <c r="AA10">
        <v>1.1352586811058001</v>
      </c>
      <c r="AB10">
        <v>0.78600202073034797</v>
      </c>
      <c r="AC10">
        <v>0.97156187105417302</v>
      </c>
    </row>
    <row r="11" spans="1:29" x14ac:dyDescent="0.25">
      <c r="A11" t="s">
        <v>109</v>
      </c>
      <c r="B11">
        <v>0.99727923870702795</v>
      </c>
      <c r="C11">
        <v>1.2040117647861699</v>
      </c>
      <c r="D11">
        <v>0.76650866347432101</v>
      </c>
      <c r="E11">
        <v>0.99412128083149798</v>
      </c>
      <c r="F11">
        <v>0.66881000750217701</v>
      </c>
      <c r="G11">
        <v>1.0997618699771401</v>
      </c>
      <c r="H11">
        <v>0.64966479084568296</v>
      </c>
      <c r="I11">
        <v>1.3321744803123601</v>
      </c>
      <c r="J11">
        <v>1.3221735911927699</v>
      </c>
      <c r="K11">
        <v>0.94429126192817503</v>
      </c>
      <c r="L11">
        <v>1.3321744803123601</v>
      </c>
      <c r="M11">
        <v>7</v>
      </c>
      <c r="N11">
        <v>1.1327223587568001</v>
      </c>
      <c r="O11">
        <v>0.90901562655353796</v>
      </c>
      <c r="P11">
        <v>0.87043470753960495</v>
      </c>
      <c r="Q11">
        <v>1.0083866851205101</v>
      </c>
      <c r="R11">
        <v>1.0466493718763601</v>
      </c>
      <c r="S11">
        <v>1.10354244983437</v>
      </c>
      <c r="T11">
        <v>1.0247642864640001</v>
      </c>
      <c r="U11">
        <v>1.28611994543043</v>
      </c>
      <c r="V11">
        <v>1.00568785590531</v>
      </c>
      <c r="W11">
        <v>1.0383138257358799</v>
      </c>
      <c r="X11">
        <v>0.92645041399707895</v>
      </c>
      <c r="Y11">
        <v>0.97962842522921301</v>
      </c>
      <c r="Z11">
        <v>1.0261686138908299</v>
      </c>
      <c r="AA11">
        <v>0.97412103595468003</v>
      </c>
      <c r="AB11">
        <v>1.0466493718763601</v>
      </c>
      <c r="AC11">
        <v>0.69499448727405999</v>
      </c>
    </row>
    <row r="12" spans="1:29" x14ac:dyDescent="0.25">
      <c r="A12" t="s">
        <v>108</v>
      </c>
      <c r="B12">
        <v>0.95834191950024705</v>
      </c>
      <c r="C12">
        <v>1.18094288881909</v>
      </c>
      <c r="D12">
        <v>0.81588577867406897</v>
      </c>
      <c r="E12">
        <v>1.02820946775752</v>
      </c>
      <c r="F12">
        <v>0.85873345349252395</v>
      </c>
      <c r="G12">
        <v>1.1218961858215299</v>
      </c>
      <c r="H12">
        <v>0.77227410399442098</v>
      </c>
      <c r="I12">
        <v>1.2107689079307999</v>
      </c>
      <c r="J12">
        <v>1.1635209190182001</v>
      </c>
      <c r="K12">
        <v>0.91739468238406996</v>
      </c>
      <c r="L12">
        <v>1.2107689079307999</v>
      </c>
      <c r="M12">
        <v>7</v>
      </c>
      <c r="N12">
        <v>1.0375089429139901</v>
      </c>
      <c r="O12">
        <v>0.82320246382783702</v>
      </c>
      <c r="P12">
        <v>0.94107982551511704</v>
      </c>
      <c r="Q12">
        <v>1.03737182454091</v>
      </c>
      <c r="R12">
        <v>1.2339030755257401</v>
      </c>
      <c r="S12">
        <v>1.1061767532165301</v>
      </c>
      <c r="T12">
        <v>0.971081848266106</v>
      </c>
      <c r="U12">
        <v>1.1850775719227</v>
      </c>
      <c r="V12">
        <v>1.1767618143179901</v>
      </c>
      <c r="W12">
        <v>0.938098990971168</v>
      </c>
      <c r="X12">
        <v>0.83233377614461401</v>
      </c>
      <c r="Y12">
        <v>0.88141215350229696</v>
      </c>
      <c r="Z12">
        <v>1.2053324449218601</v>
      </c>
      <c r="AA12">
        <v>0.87380369339110997</v>
      </c>
      <c r="AB12">
        <v>1.2339030755257401</v>
      </c>
      <c r="AC12">
        <v>0.815631112053671</v>
      </c>
    </row>
    <row r="13" spans="1:29" x14ac:dyDescent="0.25">
      <c r="A13" t="s">
        <v>107</v>
      </c>
      <c r="B13">
        <v>0.99054592670904096</v>
      </c>
      <c r="C13">
        <v>1.0778772174771301</v>
      </c>
      <c r="D13">
        <v>0.96046699577190398</v>
      </c>
      <c r="E13">
        <v>1.0250095491256299</v>
      </c>
      <c r="F13">
        <v>0.91778884155178997</v>
      </c>
      <c r="G13">
        <v>1.1440958912485699</v>
      </c>
      <c r="H13">
        <v>0.86547929168543303</v>
      </c>
      <c r="I13">
        <v>1.0568904612300101</v>
      </c>
      <c r="J13">
        <v>1.0629428480176</v>
      </c>
      <c r="K13">
        <v>0.96188928812268404</v>
      </c>
      <c r="L13">
        <v>1.0778772174771301</v>
      </c>
      <c r="M13">
        <v>8</v>
      </c>
      <c r="N13">
        <v>1.03109048205749</v>
      </c>
      <c r="O13">
        <v>1.00948781439661</v>
      </c>
      <c r="P13">
        <v>0.98862813891903001</v>
      </c>
      <c r="Q13">
        <v>1.0351785250916701</v>
      </c>
      <c r="R13">
        <v>0.96318402912478096</v>
      </c>
      <c r="S13">
        <v>1.05122198336618</v>
      </c>
      <c r="T13">
        <v>0.99450856562974099</v>
      </c>
      <c r="U13">
        <v>1.06590350890825</v>
      </c>
      <c r="V13">
        <v>0.71759515698534704</v>
      </c>
      <c r="W13">
        <v>1.07669870836191</v>
      </c>
      <c r="X13">
        <v>1.0340514775822001</v>
      </c>
      <c r="Y13">
        <v>1.0552123694148901</v>
      </c>
      <c r="Z13">
        <v>0.840389593055064</v>
      </c>
      <c r="AA13">
        <v>1.0548869223005499</v>
      </c>
      <c r="AB13">
        <v>0.96318402912478096</v>
      </c>
      <c r="AC13">
        <v>0.91457837633637595</v>
      </c>
    </row>
    <row r="14" spans="1:29" x14ac:dyDescent="0.25">
      <c r="A14" t="s">
        <v>106</v>
      </c>
      <c r="B14">
        <v>0.97974183863153896</v>
      </c>
      <c r="C14">
        <v>1.0567277706587499</v>
      </c>
      <c r="D14">
        <v>0.97504449474076704</v>
      </c>
      <c r="E14">
        <v>1.0124743739473601</v>
      </c>
      <c r="F14">
        <v>0.95763788347053003</v>
      </c>
      <c r="G14">
        <v>1.1342890585224701</v>
      </c>
      <c r="H14">
        <v>0.92639642205234696</v>
      </c>
      <c r="I14">
        <v>1.03359538421504</v>
      </c>
      <c r="J14">
        <v>1.0414832565165999</v>
      </c>
      <c r="K14">
        <v>0.97959592821699304</v>
      </c>
      <c r="L14">
        <v>1.0567277706587499</v>
      </c>
      <c r="M14">
        <v>8</v>
      </c>
      <c r="N14">
        <v>1.0123538996553201</v>
      </c>
      <c r="O14">
        <v>1.05720764562653</v>
      </c>
      <c r="P14">
        <v>0.98598881483913003</v>
      </c>
      <c r="Q14">
        <v>1.0153669867822199</v>
      </c>
      <c r="R14">
        <v>0.83092287026276401</v>
      </c>
      <c r="S14">
        <v>1.03606732022073</v>
      </c>
      <c r="T14">
        <v>0.99056388883461999</v>
      </c>
      <c r="U14">
        <v>1.04393547046346</v>
      </c>
      <c r="V14">
        <v>0.64555566173498802</v>
      </c>
      <c r="W14">
        <v>1.1307527658118299</v>
      </c>
      <c r="X14">
        <v>1.09056339408963</v>
      </c>
      <c r="Y14">
        <v>1.11067492128441</v>
      </c>
      <c r="Z14">
        <v>0.73823926599887602</v>
      </c>
      <c r="AA14">
        <v>1.11070860395176</v>
      </c>
      <c r="AB14">
        <v>0.83092287026276401</v>
      </c>
      <c r="AC14">
        <v>0.95302626675454805</v>
      </c>
    </row>
    <row r="15" spans="1:29" x14ac:dyDescent="0.25">
      <c r="A15" t="s">
        <v>105</v>
      </c>
      <c r="B15">
        <v>0.87902490906909403</v>
      </c>
      <c r="C15">
        <v>1.15411479416588</v>
      </c>
      <c r="D15">
        <v>0.94546226276294598</v>
      </c>
      <c r="E15">
        <v>0.979889355516537</v>
      </c>
      <c r="F15">
        <v>0.93997100846427495</v>
      </c>
      <c r="G15">
        <v>1.13632337183289</v>
      </c>
      <c r="H15">
        <v>0.95830267485904597</v>
      </c>
      <c r="I15">
        <v>1.1807844729908299</v>
      </c>
      <c r="J15">
        <v>1.1061198747815</v>
      </c>
      <c r="K15">
        <v>0.95149601542191498</v>
      </c>
      <c r="L15">
        <v>1.1807844729908299</v>
      </c>
      <c r="M15">
        <v>7</v>
      </c>
      <c r="N15">
        <v>0.94505592093487301</v>
      </c>
      <c r="O15">
        <v>0.95715384766280298</v>
      </c>
      <c r="P15">
        <v>0.90411230273134102</v>
      </c>
      <c r="Q15">
        <v>0.97743508461628703</v>
      </c>
      <c r="R15">
        <v>1.01183760043754</v>
      </c>
      <c r="S15">
        <v>1.0581206792019799</v>
      </c>
      <c r="T15">
        <v>0.925192281808628</v>
      </c>
      <c r="U15">
        <v>1.14700638064607</v>
      </c>
      <c r="V15">
        <v>0.82822351369015501</v>
      </c>
      <c r="W15">
        <v>1.05505501826864</v>
      </c>
      <c r="X15">
        <v>0.98859237150027102</v>
      </c>
      <c r="Y15">
        <v>1.0221538887921999</v>
      </c>
      <c r="Z15">
        <v>0.92003055706384795</v>
      </c>
      <c r="AA15">
        <v>1.02281427660769</v>
      </c>
      <c r="AB15">
        <v>1.01183760043754</v>
      </c>
      <c r="AC15">
        <v>0.94791198202875604</v>
      </c>
    </row>
    <row r="16" spans="1:29" x14ac:dyDescent="0.25">
      <c r="A16" t="s">
        <v>104</v>
      </c>
      <c r="B16">
        <v>0.97293833677521702</v>
      </c>
      <c r="C16">
        <v>1.19817075476227</v>
      </c>
      <c r="D16">
        <v>0.87766242239046799</v>
      </c>
      <c r="E16">
        <v>1.01344387827106</v>
      </c>
      <c r="F16">
        <v>0.76727817689524702</v>
      </c>
      <c r="G16">
        <v>1.15535073500755</v>
      </c>
      <c r="H16">
        <v>0.73993442716767699</v>
      </c>
      <c r="I16">
        <v>1.26866456336057</v>
      </c>
      <c r="J16">
        <v>1.1852832682811401</v>
      </c>
      <c r="K16">
        <v>0.91859892965343604</v>
      </c>
      <c r="L16">
        <v>1.26866456336057</v>
      </c>
      <c r="M16">
        <v>7</v>
      </c>
      <c r="N16">
        <v>1.03113748590078</v>
      </c>
      <c r="O16">
        <v>0.88755222792294497</v>
      </c>
      <c r="P16">
        <v>0.955665353168904</v>
      </c>
      <c r="Q16">
        <v>1.02641603155192</v>
      </c>
      <c r="R16">
        <v>1.0336176263404599</v>
      </c>
      <c r="S16">
        <v>1.0582502500923501</v>
      </c>
      <c r="T16">
        <v>0.97422491744314499</v>
      </c>
      <c r="U16">
        <v>1.21737286213466</v>
      </c>
      <c r="V16">
        <v>1.0540291597917999</v>
      </c>
      <c r="W16">
        <v>1.0111159248596</v>
      </c>
      <c r="X16">
        <v>0.90305915454491603</v>
      </c>
      <c r="Y16">
        <v>0.95648341697907602</v>
      </c>
      <c r="Z16">
        <v>1.04382339306613</v>
      </c>
      <c r="AA16">
        <v>0.95527517153271402</v>
      </c>
      <c r="AB16">
        <v>1.0540291597917999</v>
      </c>
      <c r="AC16">
        <v>0.79495834215113104</v>
      </c>
    </row>
    <row r="17" spans="1:29" x14ac:dyDescent="0.25">
      <c r="A17" t="s">
        <v>103</v>
      </c>
      <c r="B17">
        <v>1.0157645549288601</v>
      </c>
      <c r="C17">
        <v>1.0477681156519101</v>
      </c>
      <c r="D17">
        <v>0.93352000325446205</v>
      </c>
      <c r="E17">
        <v>1.00353772093371</v>
      </c>
      <c r="F17">
        <v>0.95818735583552805</v>
      </c>
      <c r="G17">
        <v>1.18027464647917</v>
      </c>
      <c r="H17">
        <v>0.944954061652578</v>
      </c>
      <c r="I17">
        <v>1.01279793155886</v>
      </c>
      <c r="J17">
        <v>1.05635153711454</v>
      </c>
      <c r="K17">
        <v>0.98854237240606702</v>
      </c>
      <c r="L17">
        <v>1.05635153711454</v>
      </c>
      <c r="M17">
        <v>6</v>
      </c>
      <c r="N17">
        <v>1.03150090479602</v>
      </c>
      <c r="O17">
        <v>1.1729572409240401</v>
      </c>
      <c r="P17">
        <v>0.98234151191989205</v>
      </c>
      <c r="Q17">
        <v>1.01192345886764</v>
      </c>
      <c r="R17">
        <v>0.56249815458316099</v>
      </c>
      <c r="S17">
        <v>1.0163481920135999</v>
      </c>
      <c r="T17">
        <v>1.0119359440436499</v>
      </c>
      <c r="U17">
        <v>1.0389725281084401</v>
      </c>
      <c r="V17">
        <v>0.40835977094163001</v>
      </c>
      <c r="W17">
        <v>1.2303854858502501</v>
      </c>
      <c r="X17">
        <v>1.21850531554202</v>
      </c>
      <c r="Y17">
        <v>1.22530339569066</v>
      </c>
      <c r="Z17">
        <v>0.485428962762396</v>
      </c>
      <c r="AA17">
        <v>1.2270193856797</v>
      </c>
      <c r="AB17">
        <v>0.56249815458316099</v>
      </c>
      <c r="AC17">
        <v>0.94555380691419</v>
      </c>
    </row>
    <row r="18" spans="1:29" x14ac:dyDescent="0.25">
      <c r="A18" t="s">
        <v>102</v>
      </c>
      <c r="B18">
        <v>1.0128454949599599</v>
      </c>
      <c r="C18">
        <v>1.0423081969382799</v>
      </c>
      <c r="D18">
        <v>0.952082010332019</v>
      </c>
      <c r="E18">
        <v>1.01652328885082</v>
      </c>
      <c r="F18">
        <v>0.95552305243721303</v>
      </c>
      <c r="G18">
        <v>1.1486534005300999</v>
      </c>
      <c r="H18">
        <v>0.91731915261514796</v>
      </c>
      <c r="I18">
        <v>1.0149847000495</v>
      </c>
      <c r="J18">
        <v>1.03337323535361</v>
      </c>
      <c r="K18">
        <v>0.99142472556781203</v>
      </c>
      <c r="L18">
        <v>1.0423081969382799</v>
      </c>
      <c r="M18">
        <v>8</v>
      </c>
      <c r="N18">
        <v>1.0305695651939399</v>
      </c>
      <c r="O18">
        <v>1.06737116618484</v>
      </c>
      <c r="P18">
        <v>0.99440509844238401</v>
      </c>
      <c r="Q18">
        <v>1.0239131063251199</v>
      </c>
      <c r="R18">
        <v>0.85094529579258205</v>
      </c>
      <c r="S18">
        <v>1.0312516617849701</v>
      </c>
      <c r="T18">
        <v>1.01161326190724</v>
      </c>
      <c r="U18">
        <v>1.0302220441137999</v>
      </c>
      <c r="V18">
        <v>0.602699710385315</v>
      </c>
      <c r="W18">
        <v>1.1177351472531201</v>
      </c>
      <c r="X18">
        <v>1.09864775124047</v>
      </c>
      <c r="Y18">
        <v>1.11011014236905</v>
      </c>
      <c r="Z18">
        <v>0.72682250308894902</v>
      </c>
      <c r="AA18">
        <v>1.1139475286135401</v>
      </c>
      <c r="AB18">
        <v>0.85094529579258205</v>
      </c>
      <c r="AC18">
        <v>0.941641405128127</v>
      </c>
    </row>
    <row r="19" spans="1:29" x14ac:dyDescent="0.25">
      <c r="A19" t="s">
        <v>101</v>
      </c>
      <c r="B19">
        <v>0.89068922298021302</v>
      </c>
      <c r="C19">
        <v>1.1721149609085599</v>
      </c>
      <c r="D19">
        <v>0.94699727963889402</v>
      </c>
      <c r="E19">
        <v>0.993039045616817</v>
      </c>
      <c r="F19">
        <v>0.89818967978281905</v>
      </c>
      <c r="G19">
        <v>1.1681738032733</v>
      </c>
      <c r="H19">
        <v>0.91198942549527395</v>
      </c>
      <c r="I19">
        <v>1.1901206448935699</v>
      </c>
      <c r="J19">
        <v>1.1227543095365</v>
      </c>
      <c r="K19">
        <v>0.91959273936038</v>
      </c>
      <c r="L19">
        <v>1.1901206448935699</v>
      </c>
      <c r="M19">
        <v>7</v>
      </c>
      <c r="N19">
        <v>0.96843460055332498</v>
      </c>
      <c r="O19">
        <v>0.97384651190968496</v>
      </c>
      <c r="P19">
        <v>0.91301682729001898</v>
      </c>
      <c r="Q19">
        <v>0.98909391882881703</v>
      </c>
      <c r="R19">
        <v>1.01869080926144</v>
      </c>
      <c r="S19">
        <v>1.0770063907316101</v>
      </c>
      <c r="T19">
        <v>0.92623885429797304</v>
      </c>
      <c r="U19">
        <v>1.16166330511288</v>
      </c>
      <c r="V19">
        <v>0.76668873341079002</v>
      </c>
      <c r="W19">
        <v>1.0546479970789699</v>
      </c>
      <c r="X19">
        <v>1.0037924686280399</v>
      </c>
      <c r="Y19">
        <v>1.02420004738159</v>
      </c>
      <c r="Z19">
        <v>0.89268977133611604</v>
      </c>
      <c r="AA19">
        <v>1.0141596764377501</v>
      </c>
      <c r="AB19">
        <v>1.01869080926144</v>
      </c>
      <c r="AC19">
        <v>0.91905879497232901</v>
      </c>
    </row>
    <row r="20" spans="1:29" x14ac:dyDescent="0.25">
      <c r="A20" t="s">
        <v>100</v>
      </c>
      <c r="B20">
        <v>0.994113962004053</v>
      </c>
      <c r="C20">
        <v>0.98105343245451504</v>
      </c>
      <c r="D20">
        <v>1.1875532836459599</v>
      </c>
      <c r="E20">
        <v>0.77812340171571504</v>
      </c>
      <c r="F20">
        <v>1.36592524023327</v>
      </c>
      <c r="G20">
        <v>1.0372291480065701</v>
      </c>
      <c r="H20">
        <v>1.3198774376050599</v>
      </c>
      <c r="I20">
        <v>1.0290567130013799</v>
      </c>
      <c r="J20">
        <v>0.81564973463386203</v>
      </c>
      <c r="K20">
        <v>1.3298399450063201</v>
      </c>
      <c r="L20">
        <v>1.36592524023327</v>
      </c>
      <c r="M20">
        <v>2</v>
      </c>
      <c r="N20">
        <v>0.64256004626840701</v>
      </c>
      <c r="O20">
        <v>0.77055204735433502</v>
      </c>
      <c r="P20">
        <v>0.62986564660912003</v>
      </c>
      <c r="Q20">
        <v>0.75798056736014996</v>
      </c>
      <c r="R20">
        <v>1.37921151866868</v>
      </c>
      <c r="S20">
        <v>0.946523991177876</v>
      </c>
      <c r="T20">
        <v>0.98883798442626203</v>
      </c>
      <c r="U20">
        <v>0.94191996002991996</v>
      </c>
      <c r="V20">
        <v>1.32402304406979</v>
      </c>
      <c r="W20">
        <v>0.86426844785692902</v>
      </c>
      <c r="X20">
        <v>0.79568239003945096</v>
      </c>
      <c r="Y20">
        <v>0.82966141396687199</v>
      </c>
      <c r="Z20">
        <v>1.35161728136923</v>
      </c>
      <c r="AA20">
        <v>0.82903340400423697</v>
      </c>
      <c r="AB20">
        <v>1.37921151866868</v>
      </c>
      <c r="AC20">
        <v>1.2911186538281001</v>
      </c>
    </row>
    <row r="21" spans="1:29" x14ac:dyDescent="0.25">
      <c r="A21" t="s">
        <v>99</v>
      </c>
      <c r="B21">
        <v>1.28347461370217</v>
      </c>
      <c r="C21">
        <v>1.09074991670232</v>
      </c>
      <c r="D21">
        <v>0.53099721014319401</v>
      </c>
      <c r="E21">
        <v>1.0826577503229999</v>
      </c>
      <c r="F21">
        <v>0.53745421711020402</v>
      </c>
      <c r="G21">
        <v>1.11533473738026</v>
      </c>
      <c r="H21">
        <v>0.41497508992641602</v>
      </c>
      <c r="I21">
        <v>1.1780139948783399</v>
      </c>
      <c r="J21">
        <v>1.2629017618812</v>
      </c>
      <c r="K21">
        <v>1.05235763191099</v>
      </c>
      <c r="L21">
        <v>1.40110231277612</v>
      </c>
      <c r="M21">
        <v>5</v>
      </c>
      <c r="N21">
        <v>1.40110231277612</v>
      </c>
      <c r="O21">
        <v>0.89124361103669603</v>
      </c>
      <c r="P21">
        <v>0.82797767581750004</v>
      </c>
      <c r="Q21">
        <v>1.19526385909441</v>
      </c>
      <c r="R21">
        <v>1.13652356134136</v>
      </c>
      <c r="S21">
        <v>1.2247317160571001</v>
      </c>
      <c r="T21">
        <v>1.2456448527964299</v>
      </c>
      <c r="U21">
        <v>1.17722189115395</v>
      </c>
      <c r="V21">
        <v>1.0841433394767399</v>
      </c>
      <c r="W21">
        <v>0.97212516150534101</v>
      </c>
      <c r="X21">
        <v>0.88074378677854304</v>
      </c>
      <c r="Y21">
        <v>0.92425158358830894</v>
      </c>
      <c r="Z21">
        <v>1.1103334504090501</v>
      </c>
      <c r="AA21">
        <v>0.91988580248104301</v>
      </c>
      <c r="AB21">
        <v>1.13652356134136</v>
      </c>
      <c r="AC21">
        <v>0.49447550572660498</v>
      </c>
    </row>
    <row r="22" spans="1:29" x14ac:dyDescent="0.25">
      <c r="A22" t="s">
        <v>98</v>
      </c>
      <c r="B22">
        <v>0.81086222604289404</v>
      </c>
      <c r="C22">
        <v>1.07296629258784</v>
      </c>
      <c r="D22">
        <v>1.0704427858484999</v>
      </c>
      <c r="E22">
        <v>0.92844625541485404</v>
      </c>
      <c r="F22">
        <v>1.07964796630252</v>
      </c>
      <c r="G22">
        <v>1.1237873962314699</v>
      </c>
      <c r="H22">
        <v>1.1476553333808901</v>
      </c>
      <c r="I22">
        <v>1.1162249591679301</v>
      </c>
      <c r="J22">
        <v>1.00142864188609</v>
      </c>
      <c r="K22">
        <v>1.07276652749135</v>
      </c>
      <c r="L22">
        <v>1.1476553333808901</v>
      </c>
      <c r="M22">
        <v>1</v>
      </c>
      <c r="N22">
        <v>0.84266650104739504</v>
      </c>
      <c r="O22">
        <v>1.0002427381074199</v>
      </c>
      <c r="P22">
        <v>0.87962332127227905</v>
      </c>
      <c r="Q22">
        <v>0.91586978546813302</v>
      </c>
      <c r="R22">
        <v>0.94643242368672398</v>
      </c>
      <c r="S22">
        <v>0.98984565950415004</v>
      </c>
      <c r="T22">
        <v>0.90876508486054697</v>
      </c>
      <c r="U22">
        <v>1.0635399645472801</v>
      </c>
      <c r="V22">
        <v>0.77050146318579504</v>
      </c>
      <c r="W22">
        <v>1.0705986918767001</v>
      </c>
      <c r="X22">
        <v>1.03289113837464</v>
      </c>
      <c r="Y22">
        <v>1.0530119929295201</v>
      </c>
      <c r="Z22">
        <v>0.85846694343625995</v>
      </c>
      <c r="AA22">
        <v>1.0555461485372299</v>
      </c>
      <c r="AB22">
        <v>0.94643242368672398</v>
      </c>
      <c r="AC22">
        <v>1.0992486951773</v>
      </c>
    </row>
    <row r="23" spans="1:29" x14ac:dyDescent="0.25">
      <c r="A23" t="s">
        <v>97</v>
      </c>
      <c r="B23">
        <v>0.833644819902987</v>
      </c>
      <c r="C23">
        <v>1.4990549899394801</v>
      </c>
      <c r="D23">
        <v>0.575126792617768</v>
      </c>
      <c r="E23">
        <v>0.93528849768855105</v>
      </c>
      <c r="F23">
        <v>0.58118872318138304</v>
      </c>
      <c r="G23">
        <v>1.0913205983891401</v>
      </c>
      <c r="H23">
        <v>0.559594163143602</v>
      </c>
      <c r="I23">
        <v>1.74827865990439</v>
      </c>
      <c r="J23">
        <v>1.6152218965010501</v>
      </c>
      <c r="K23">
        <v>0.68302021397117696</v>
      </c>
      <c r="L23">
        <v>1.74827865990439</v>
      </c>
      <c r="M23">
        <v>7</v>
      </c>
      <c r="N23">
        <v>1.09900424777249</v>
      </c>
      <c r="O23">
        <v>0.91082943347124201</v>
      </c>
      <c r="P23">
        <v>0.66552999188627704</v>
      </c>
      <c r="Q23">
        <v>0.94278519233039604</v>
      </c>
      <c r="R23">
        <v>1.13566255370422</v>
      </c>
      <c r="S23">
        <v>1.1975503088489801</v>
      </c>
      <c r="T23">
        <v>0.87188976054888601</v>
      </c>
      <c r="U23">
        <v>1.6208518487816399</v>
      </c>
      <c r="V23">
        <v>0.99561249814740904</v>
      </c>
      <c r="W23">
        <v>0.98499708609338099</v>
      </c>
      <c r="X23">
        <v>0.92616671397578298</v>
      </c>
      <c r="Y23">
        <v>0.95552497209599496</v>
      </c>
      <c r="Z23">
        <v>1.06563752592581</v>
      </c>
      <c r="AA23">
        <v>0.95541111621882102</v>
      </c>
      <c r="AB23">
        <v>1.13566255370422</v>
      </c>
      <c r="AC23">
        <v>0.57196989298091805</v>
      </c>
    </row>
    <row r="24" spans="1:29" x14ac:dyDescent="0.25">
      <c r="A24" t="s">
        <v>96</v>
      </c>
      <c r="B24">
        <v>0.313426901464324</v>
      </c>
      <c r="C24">
        <v>2.17347268062387</v>
      </c>
      <c r="D24">
        <v>0.42900728174336</v>
      </c>
      <c r="E24">
        <v>1.1872672012527099</v>
      </c>
      <c r="F24">
        <v>0.21021097568095201</v>
      </c>
      <c r="G24">
        <v>1.2681876701852299</v>
      </c>
      <c r="H24">
        <v>0.25098479163425802</v>
      </c>
      <c r="I24">
        <v>2.4005161424199599</v>
      </c>
      <c r="J24">
        <v>1.6956220361597201</v>
      </c>
      <c r="K24">
        <v>0.230854878449611</v>
      </c>
      <c r="L24">
        <v>2.4005161424199599</v>
      </c>
      <c r="M24">
        <v>7</v>
      </c>
      <c r="N24">
        <v>0.73410270806580102</v>
      </c>
      <c r="O24">
        <v>0.65306510392703399</v>
      </c>
      <c r="P24">
        <v>0.64463174283357805</v>
      </c>
      <c r="Q24">
        <v>1.31392063346001</v>
      </c>
      <c r="R24">
        <v>1.49913262388916</v>
      </c>
      <c r="S24">
        <v>1.60324922746453</v>
      </c>
      <c r="T24">
        <v>0.42612816265991199</v>
      </c>
      <c r="U24">
        <v>2.08987028640118</v>
      </c>
      <c r="V24">
        <v>1.4313836986813</v>
      </c>
      <c r="W24">
        <v>0.82174488400587098</v>
      </c>
      <c r="X24">
        <v>0.64234300911000897</v>
      </c>
      <c r="Y24">
        <v>0.71607696777241903</v>
      </c>
      <c r="Z24">
        <v>1.46525816128523</v>
      </c>
      <c r="AA24">
        <v>0.68414301020137702</v>
      </c>
      <c r="AB24">
        <v>1.49913262388916</v>
      </c>
      <c r="AC24">
        <v>0.29673434968619</v>
      </c>
    </row>
    <row r="25" spans="1:29" x14ac:dyDescent="0.25">
      <c r="A25" t="s">
        <v>95</v>
      </c>
      <c r="B25">
        <v>0.98563440510117994</v>
      </c>
      <c r="C25">
        <v>1.2718785813853599</v>
      </c>
      <c r="D25">
        <v>0.62149928240962504</v>
      </c>
      <c r="E25">
        <v>1.0295233684624201</v>
      </c>
      <c r="F25">
        <v>0.60100128401386099</v>
      </c>
      <c r="G25">
        <v>1.1349974589801399</v>
      </c>
      <c r="H25">
        <v>0.53680003606196303</v>
      </c>
      <c r="I25">
        <v>1.44724090454396</v>
      </c>
      <c r="J25">
        <v>1.4125454259091399</v>
      </c>
      <c r="K25">
        <v>0.82866194638851598</v>
      </c>
      <c r="L25">
        <v>1.44724090454396</v>
      </c>
      <c r="M25">
        <v>7</v>
      </c>
      <c r="N25">
        <v>1.2061680287990999</v>
      </c>
      <c r="O25">
        <v>0.91749010422011201</v>
      </c>
      <c r="P25">
        <v>0.743432192561718</v>
      </c>
      <c r="Q25">
        <v>1.08053155401912</v>
      </c>
      <c r="R25">
        <v>1.0644731481130401</v>
      </c>
      <c r="S25">
        <v>1.26460635880642</v>
      </c>
      <c r="T25">
        <v>1.0068214600962599</v>
      </c>
      <c r="U25">
        <v>1.3772216372794901</v>
      </c>
      <c r="V25">
        <v>1.0107647783997999</v>
      </c>
      <c r="W25">
        <v>1.0053585959756399</v>
      </c>
      <c r="X25">
        <v>0.90649831011414195</v>
      </c>
      <c r="Y25">
        <v>0.95742483676229695</v>
      </c>
      <c r="Z25">
        <v>1.0376189632564199</v>
      </c>
      <c r="AA25">
        <v>0.96041760419710198</v>
      </c>
      <c r="AB25">
        <v>1.0644731481130401</v>
      </c>
      <c r="AC25">
        <v>0.58643353416181598</v>
      </c>
    </row>
    <row r="26" spans="1:29" x14ac:dyDescent="0.25">
      <c r="A26" t="s">
        <v>94</v>
      </c>
      <c r="B26">
        <v>1.03925568833964</v>
      </c>
      <c r="C26">
        <v>1.1537377542680101</v>
      </c>
      <c r="D26">
        <v>0.79773079159557003</v>
      </c>
      <c r="E26">
        <v>1.0312163015967299</v>
      </c>
      <c r="F26">
        <v>0.71787855052404903</v>
      </c>
      <c r="G26">
        <v>1.1062686770197401</v>
      </c>
      <c r="H26">
        <v>0.66066069291399798</v>
      </c>
      <c r="I26">
        <v>1.23129129942534</v>
      </c>
      <c r="J26">
        <v>1.20443639722843</v>
      </c>
      <c r="K26">
        <v>0.95307002332357604</v>
      </c>
      <c r="L26">
        <v>1.23129129942534</v>
      </c>
      <c r="M26">
        <v>7</v>
      </c>
      <c r="N26">
        <v>1.14828989759116</v>
      </c>
      <c r="O26">
        <v>0.93914381265374403</v>
      </c>
      <c r="P26">
        <v>0.89510991716300004</v>
      </c>
      <c r="Q26">
        <v>1.06920894006255</v>
      </c>
      <c r="R26">
        <v>1.01872712218758</v>
      </c>
      <c r="S26">
        <v>1.1293300475646499</v>
      </c>
      <c r="T26">
        <v>1.0468718697514601</v>
      </c>
      <c r="U26">
        <v>1.19648848364059</v>
      </c>
      <c r="V26">
        <v>0.96972810447351798</v>
      </c>
      <c r="W26">
        <v>1.02806567477013</v>
      </c>
      <c r="X26">
        <v>0.94901294185839802</v>
      </c>
      <c r="Y26">
        <v>0.98871076122180401</v>
      </c>
      <c r="Z26">
        <v>0.99422761333055298</v>
      </c>
      <c r="AA26">
        <v>0.98905366703688502</v>
      </c>
      <c r="AB26">
        <v>1.01872712218758</v>
      </c>
      <c r="AC26">
        <v>0.72542334501120498</v>
      </c>
    </row>
    <row r="27" spans="1:29" x14ac:dyDescent="0.25">
      <c r="A27" t="s">
        <v>93</v>
      </c>
      <c r="B27">
        <v>1.0366415136186</v>
      </c>
      <c r="C27">
        <v>1.08973558899884</v>
      </c>
      <c r="D27">
        <v>0.88220569920448499</v>
      </c>
      <c r="E27">
        <v>1.03157479698384</v>
      </c>
      <c r="F27">
        <v>0.85037506035324295</v>
      </c>
      <c r="G27">
        <v>1.1504889294427001</v>
      </c>
      <c r="H27">
        <v>0.81593663621472001</v>
      </c>
      <c r="I27">
        <v>1.07964508556105</v>
      </c>
      <c r="J27">
        <v>1.1046864011476301</v>
      </c>
      <c r="K27">
        <v>0.93959038773057801</v>
      </c>
      <c r="L27">
        <v>1.10645923621931</v>
      </c>
      <c r="M27">
        <v>5</v>
      </c>
      <c r="N27">
        <v>1.10645923621931</v>
      </c>
      <c r="O27">
        <v>0.95055139854228399</v>
      </c>
      <c r="P27">
        <v>0.95113538834092803</v>
      </c>
      <c r="Q27">
        <v>1.0684294111630801</v>
      </c>
      <c r="R27">
        <v>1.0649410526144201</v>
      </c>
      <c r="S27">
        <v>1.0751595914475101</v>
      </c>
      <c r="T27">
        <v>1.0275637125228301</v>
      </c>
      <c r="U27">
        <v>1.0913556919025</v>
      </c>
      <c r="V27">
        <v>0.88193410203497202</v>
      </c>
      <c r="W27">
        <v>1.0119800960709799</v>
      </c>
      <c r="X27">
        <v>0.96283625198060596</v>
      </c>
      <c r="Y27">
        <v>0.98402817245520202</v>
      </c>
      <c r="Z27">
        <v>0.97343757732469904</v>
      </c>
      <c r="AA27">
        <v>0.97726816931401805</v>
      </c>
      <c r="AB27">
        <v>1.0649410526144201</v>
      </c>
      <c r="AC27">
        <v>0.84950579859081599</v>
      </c>
    </row>
    <row r="28" spans="1:29" x14ac:dyDescent="0.25">
      <c r="A28" t="s">
        <v>92</v>
      </c>
      <c r="B28">
        <v>0.97578723062763895</v>
      </c>
      <c r="C28">
        <v>1.1437416499863899</v>
      </c>
      <c r="D28">
        <v>0.88488468669010001</v>
      </c>
      <c r="E28">
        <v>1.00301400942916</v>
      </c>
      <c r="F28">
        <v>0.83604226713718</v>
      </c>
      <c r="G28">
        <v>1.1782180484181799</v>
      </c>
      <c r="H28">
        <v>0.79097323684804599</v>
      </c>
      <c r="I28">
        <v>1.2055991333756899</v>
      </c>
      <c r="J28">
        <v>1.1718964878661999</v>
      </c>
      <c r="K28">
        <v>0.93152193941972705</v>
      </c>
      <c r="L28">
        <v>1.2055991333756899</v>
      </c>
      <c r="M28">
        <v>7</v>
      </c>
      <c r="N28">
        <v>1.05051133976151</v>
      </c>
      <c r="O28">
        <v>0.91511669484174496</v>
      </c>
      <c r="P28">
        <v>0.913329929609351</v>
      </c>
      <c r="Q28">
        <v>1.0384836882867401</v>
      </c>
      <c r="R28">
        <v>1.1070571720782501</v>
      </c>
      <c r="S28">
        <v>1.0572284103914</v>
      </c>
      <c r="T28">
        <v>0.98594016993629197</v>
      </c>
      <c r="U28">
        <v>1.1737457570760901</v>
      </c>
      <c r="V28">
        <v>0.92182209571400497</v>
      </c>
      <c r="W28">
        <v>1.0013025679320799</v>
      </c>
      <c r="X28">
        <v>0.92360757884298295</v>
      </c>
      <c r="Y28">
        <v>0.959261996315937</v>
      </c>
      <c r="Z28">
        <v>1.0144396338961199</v>
      </c>
      <c r="AA28">
        <v>0.95287584217274601</v>
      </c>
      <c r="AB28">
        <v>1.1070571720782501</v>
      </c>
      <c r="AC28">
        <v>0.837300063558442</v>
      </c>
    </row>
    <row r="29" spans="1:29" x14ac:dyDescent="0.25">
      <c r="A29" t="s">
        <v>91</v>
      </c>
      <c r="B29">
        <v>0.95540757272486898</v>
      </c>
      <c r="C29">
        <v>1.14575141729065</v>
      </c>
      <c r="D29">
        <v>0.92389532389043805</v>
      </c>
      <c r="E29">
        <v>1.0162217548751</v>
      </c>
      <c r="F29">
        <v>0.88357731923058502</v>
      </c>
      <c r="G29">
        <v>1.17499479417006</v>
      </c>
      <c r="H29">
        <v>0.85229305760485996</v>
      </c>
      <c r="I29">
        <v>1.1473659701590999</v>
      </c>
      <c r="J29">
        <v>1.1022451786642899</v>
      </c>
      <c r="K29">
        <v>0.92265048770311198</v>
      </c>
      <c r="L29">
        <v>1.1473659701590999</v>
      </c>
      <c r="M29">
        <v>7</v>
      </c>
      <c r="N29">
        <v>1.01814840810676</v>
      </c>
      <c r="O29">
        <v>0.96916270270140903</v>
      </c>
      <c r="P29">
        <v>0.93511789053448302</v>
      </c>
      <c r="Q29">
        <v>1.0377130698258801</v>
      </c>
      <c r="R29">
        <v>1.10482431073615</v>
      </c>
      <c r="S29">
        <v>1.0758343042649401</v>
      </c>
      <c r="T29">
        <v>0.96540215617824898</v>
      </c>
      <c r="U29">
        <v>1.13178752203801</v>
      </c>
      <c r="V29">
        <v>0.71494419171908197</v>
      </c>
      <c r="W29">
        <v>1.0427347917552201</v>
      </c>
      <c r="X29">
        <v>0.988413640709218</v>
      </c>
      <c r="Y29">
        <v>1.0120246668910899</v>
      </c>
      <c r="Z29">
        <v>0.90988425122762095</v>
      </c>
      <c r="AA29">
        <v>1.00492556820884</v>
      </c>
      <c r="AB29">
        <v>1.10482431073615</v>
      </c>
      <c r="AC29">
        <v>0.88658856690862797</v>
      </c>
    </row>
    <row r="30" spans="1:29" x14ac:dyDescent="0.25">
      <c r="A30" t="s">
        <v>90</v>
      </c>
      <c r="B30">
        <v>1.01189087002644</v>
      </c>
      <c r="C30">
        <v>1.0723951869950099</v>
      </c>
      <c r="D30">
        <v>0.93993781422685296</v>
      </c>
      <c r="E30">
        <v>1.03236761113689</v>
      </c>
      <c r="F30">
        <v>0.89817786678014699</v>
      </c>
      <c r="G30">
        <v>1.1558305841333301</v>
      </c>
      <c r="H30">
        <v>0.85997031837716298</v>
      </c>
      <c r="I30">
        <v>1.0366209622216001</v>
      </c>
      <c r="J30">
        <v>1.0635694323923</v>
      </c>
      <c r="K30">
        <v>0.96691360344803101</v>
      </c>
      <c r="L30">
        <v>1.0723951869950099</v>
      </c>
      <c r="M30">
        <v>8</v>
      </c>
      <c r="N30">
        <v>1.05342111212175</v>
      </c>
      <c r="O30">
        <v>1.05172317919689</v>
      </c>
      <c r="P30">
        <v>0.98955357278370204</v>
      </c>
      <c r="Q30">
        <v>1.04683542892271</v>
      </c>
      <c r="R30">
        <v>0.87417881879070802</v>
      </c>
      <c r="S30">
        <v>1.0607138317042499</v>
      </c>
      <c r="T30">
        <v>1.01074186186541</v>
      </c>
      <c r="U30">
        <v>1.05752852720297</v>
      </c>
      <c r="V30">
        <v>0.64287826698085904</v>
      </c>
      <c r="W30">
        <v>1.11324508731831</v>
      </c>
      <c r="X30">
        <v>1.0743601605508</v>
      </c>
      <c r="Y30">
        <v>1.09179638363273</v>
      </c>
      <c r="Z30">
        <v>0.75852854288578297</v>
      </c>
      <c r="AA30">
        <v>1.0877839030290699</v>
      </c>
      <c r="AB30">
        <v>0.87417881879070802</v>
      </c>
      <c r="AC30">
        <v>0.89936199979472098</v>
      </c>
    </row>
    <row r="31" spans="1:29" x14ac:dyDescent="0.25">
      <c r="A31" t="s">
        <v>89</v>
      </c>
      <c r="B31">
        <v>1.0145887321507101</v>
      </c>
      <c r="C31">
        <v>1.03958818503329</v>
      </c>
      <c r="D31">
        <v>0.96160791995483197</v>
      </c>
      <c r="E31">
        <v>1.024274132842</v>
      </c>
      <c r="F31">
        <v>0.94712082091743</v>
      </c>
      <c r="G31">
        <v>1.1418106221504001</v>
      </c>
      <c r="H31">
        <v>0.90241605997091701</v>
      </c>
      <c r="I31">
        <v>1.0100383451627</v>
      </c>
      <c r="J31">
        <v>1.03518589441534</v>
      </c>
      <c r="K31">
        <v>0.98879083597967299</v>
      </c>
      <c r="L31">
        <v>1.04344158156727</v>
      </c>
      <c r="M31">
        <v>9</v>
      </c>
      <c r="N31">
        <v>1.02784080788907</v>
      </c>
      <c r="O31">
        <v>1.0505824409707301</v>
      </c>
      <c r="P31">
        <v>0.99359472347271804</v>
      </c>
      <c r="Q31">
        <v>1.0357860934860099</v>
      </c>
      <c r="R31">
        <v>0.92446275855193105</v>
      </c>
      <c r="S31">
        <v>1.04344158156727</v>
      </c>
      <c r="T31">
        <v>1.0104067920064801</v>
      </c>
      <c r="U31">
        <v>1.0282708082037799</v>
      </c>
      <c r="V31">
        <v>0.60605809682018197</v>
      </c>
      <c r="W31">
        <v>1.10714891248423</v>
      </c>
      <c r="X31">
        <v>1.08128241632403</v>
      </c>
      <c r="Y31">
        <v>1.0923620271689101</v>
      </c>
      <c r="Z31">
        <v>0.76526042768605695</v>
      </c>
      <c r="AA31">
        <v>1.08865475269849</v>
      </c>
      <c r="AB31">
        <v>0.92446275855193105</v>
      </c>
      <c r="AC31">
        <v>0.93704826694772603</v>
      </c>
    </row>
    <row r="32" spans="1:29" x14ac:dyDescent="0.25">
      <c r="A32" t="s">
        <v>88</v>
      </c>
      <c r="B32">
        <v>1.01422970307062</v>
      </c>
      <c r="C32">
        <v>1.02230230679103</v>
      </c>
      <c r="D32">
        <v>0.99074955226823802</v>
      </c>
      <c r="E32">
        <v>1.0094997368319001</v>
      </c>
      <c r="F32">
        <v>0.97045404876563501</v>
      </c>
      <c r="G32">
        <v>1.14496115926772</v>
      </c>
      <c r="H32">
        <v>0.93458505528121905</v>
      </c>
      <c r="I32">
        <v>0.99596435967433194</v>
      </c>
      <c r="J32">
        <v>1.0222157423145899</v>
      </c>
      <c r="K32">
        <v>0.99653783931832696</v>
      </c>
      <c r="L32">
        <v>1.02446218202027</v>
      </c>
      <c r="M32">
        <v>5</v>
      </c>
      <c r="N32">
        <v>1.02446218202027</v>
      </c>
      <c r="O32">
        <v>1.0545071946731199</v>
      </c>
      <c r="P32">
        <v>0.99438493988141796</v>
      </c>
      <c r="Q32">
        <v>1.01032735730611</v>
      </c>
      <c r="R32">
        <v>0.887302334614821</v>
      </c>
      <c r="S32">
        <v>1.0237869133081701</v>
      </c>
      <c r="T32">
        <v>1.01174324146974</v>
      </c>
      <c r="U32">
        <v>1.0134941362599801</v>
      </c>
      <c r="V32">
        <v>0.62930967269492899</v>
      </c>
      <c r="W32">
        <v>1.1063420277192</v>
      </c>
      <c r="X32">
        <v>1.08506202374654</v>
      </c>
      <c r="Y32">
        <v>1.09463987958312</v>
      </c>
      <c r="Z32">
        <v>0.75830600365487399</v>
      </c>
      <c r="AA32">
        <v>1.0925155872836301</v>
      </c>
      <c r="AB32">
        <v>0.887302334614821</v>
      </c>
      <c r="AC32">
        <v>0.96526288543836403</v>
      </c>
    </row>
    <row r="33" spans="1:29" x14ac:dyDescent="0.25">
      <c r="A33" t="s">
        <v>87</v>
      </c>
      <c r="B33">
        <v>1.03659612716099</v>
      </c>
      <c r="C33">
        <v>0.96839785914982701</v>
      </c>
      <c r="D33">
        <v>1.03512472238669</v>
      </c>
      <c r="E33">
        <v>1.01272143479659</v>
      </c>
      <c r="F33">
        <v>1.0176913258771101</v>
      </c>
      <c r="G33">
        <v>1.15493156429893</v>
      </c>
      <c r="H33">
        <v>0.96002130314285195</v>
      </c>
      <c r="I33">
        <v>0.94088725685582097</v>
      </c>
      <c r="J33">
        <v>0.969969480505537</v>
      </c>
      <c r="K33">
        <v>1.0302718565017099</v>
      </c>
      <c r="L33">
        <v>1.03659612716099</v>
      </c>
      <c r="M33">
        <v>4</v>
      </c>
      <c r="N33">
        <v>1.00287576402964</v>
      </c>
      <c r="O33">
        <v>1.05194042850506</v>
      </c>
      <c r="P33">
        <v>1.0305256724936001</v>
      </c>
      <c r="Q33">
        <v>1.01950411578971</v>
      </c>
      <c r="R33">
        <v>1.0111856671891</v>
      </c>
      <c r="S33">
        <v>0.98813451610646197</v>
      </c>
      <c r="T33">
        <v>1.0232479158974499</v>
      </c>
      <c r="U33">
        <v>0.95975153217039499</v>
      </c>
      <c r="V33">
        <v>0.56846655195394502</v>
      </c>
      <c r="W33">
        <v>1.0797601736282401</v>
      </c>
      <c r="X33">
        <v>1.0710387951851199</v>
      </c>
      <c r="Y33">
        <v>1.07115859601764</v>
      </c>
      <c r="Z33">
        <v>0.78982610957152599</v>
      </c>
      <c r="AA33">
        <v>1.0626768192395599</v>
      </c>
      <c r="AB33">
        <v>1.0111856671891</v>
      </c>
      <c r="AC33">
        <v>1.0042791171355501</v>
      </c>
    </row>
    <row r="34" spans="1:29" x14ac:dyDescent="0.25">
      <c r="A34" t="s">
        <v>86</v>
      </c>
      <c r="B34">
        <v>1.07099896066791</v>
      </c>
      <c r="C34">
        <v>1.03298111996258</v>
      </c>
      <c r="D34">
        <v>0.92208587087263005</v>
      </c>
      <c r="E34">
        <v>1.02020667841319</v>
      </c>
      <c r="F34">
        <v>0.94507927366688305</v>
      </c>
      <c r="G34">
        <v>1.1536796608923501</v>
      </c>
      <c r="H34">
        <v>0.85914753773640595</v>
      </c>
      <c r="I34">
        <v>1.0082197674576101</v>
      </c>
      <c r="J34">
        <v>1.03102088230302</v>
      </c>
      <c r="K34">
        <v>1.02522108138695</v>
      </c>
      <c r="L34">
        <v>1.07099896066791</v>
      </c>
      <c r="M34">
        <v>4</v>
      </c>
      <c r="N34">
        <v>1.0446254707064</v>
      </c>
      <c r="O34">
        <v>1.03755940796068</v>
      </c>
      <c r="P34">
        <v>0.98471530046966005</v>
      </c>
      <c r="Q34">
        <v>1.0365859260894501</v>
      </c>
      <c r="R34">
        <v>0.96416647550556001</v>
      </c>
      <c r="S34">
        <v>1.0393188086804599</v>
      </c>
      <c r="T34">
        <v>1.0469485042537601</v>
      </c>
      <c r="U34">
        <v>1.02407392324107</v>
      </c>
      <c r="V34">
        <v>0.64156432586117595</v>
      </c>
      <c r="W34">
        <v>1.08587600508919</v>
      </c>
      <c r="X34">
        <v>1.0476232417898901</v>
      </c>
      <c r="Y34">
        <v>1.0676767099267399</v>
      </c>
      <c r="Z34">
        <v>0.80286540068336798</v>
      </c>
      <c r="AA34">
        <v>1.0695308829011201</v>
      </c>
      <c r="AB34">
        <v>0.96416647550556001</v>
      </c>
      <c r="AC34">
        <v>0.90877089409197298</v>
      </c>
    </row>
    <row r="35" spans="1:29" x14ac:dyDescent="0.25">
      <c r="A35" t="s">
        <v>85</v>
      </c>
      <c r="B35">
        <v>1.0423884809905199</v>
      </c>
      <c r="C35">
        <v>0.94257027043938002</v>
      </c>
      <c r="D35">
        <v>1.05103227046825</v>
      </c>
      <c r="E35">
        <v>1.08216955731098</v>
      </c>
      <c r="F35">
        <v>0.98898300054067501</v>
      </c>
      <c r="G35">
        <v>1.1257346939175601</v>
      </c>
      <c r="H35">
        <v>0.866713452125079</v>
      </c>
      <c r="I35">
        <v>0.90805601206064701</v>
      </c>
      <c r="J35">
        <v>0.92641163912394497</v>
      </c>
      <c r="K35">
        <v>1.0130543595508299</v>
      </c>
      <c r="L35">
        <v>1.1263911966684499</v>
      </c>
      <c r="M35">
        <v>10</v>
      </c>
      <c r="N35">
        <v>1.0142818427677001</v>
      </c>
      <c r="O35">
        <v>1.0445090626436599</v>
      </c>
      <c r="P35">
        <v>1.11071160602026</v>
      </c>
      <c r="Q35">
        <v>1.1263911966684499</v>
      </c>
      <c r="R35">
        <v>0.84872995173138199</v>
      </c>
      <c r="S35">
        <v>1.00940586924422</v>
      </c>
      <c r="T35">
        <v>1.0232415611030199</v>
      </c>
      <c r="U35">
        <v>0.92567930720799096</v>
      </c>
      <c r="V35">
        <v>0.71728588767318502</v>
      </c>
      <c r="W35">
        <v>1.09963825276768</v>
      </c>
      <c r="X35">
        <v>1.07074846059887</v>
      </c>
      <c r="Y35">
        <v>1.08791346801139</v>
      </c>
      <c r="Z35">
        <v>0.78300791970228401</v>
      </c>
      <c r="AA35">
        <v>1.09335369066763</v>
      </c>
      <c r="AB35">
        <v>0.84872995173138199</v>
      </c>
      <c r="AC35">
        <v>0.96890957437800396</v>
      </c>
    </row>
    <row r="36" spans="1:29" x14ac:dyDescent="0.25">
      <c r="A36" t="s">
        <v>84</v>
      </c>
      <c r="B36">
        <v>0.891602074836092</v>
      </c>
      <c r="C36">
        <v>1.3178280745431601</v>
      </c>
      <c r="D36">
        <v>0.80268568472200996</v>
      </c>
      <c r="E36">
        <v>1.0091329273826899</v>
      </c>
      <c r="F36">
        <v>0.74869840254939102</v>
      </c>
      <c r="G36">
        <v>1.12633756400916</v>
      </c>
      <c r="H36">
        <v>0.74706261803500396</v>
      </c>
      <c r="I36">
        <v>1.3759673187952699</v>
      </c>
      <c r="J36">
        <v>1.23268934448498</v>
      </c>
      <c r="K36">
        <v>0.83343844044845605</v>
      </c>
      <c r="L36">
        <v>1.3759673187952699</v>
      </c>
      <c r="M36">
        <v>7</v>
      </c>
      <c r="N36">
        <v>1.0226292594375399</v>
      </c>
      <c r="O36">
        <v>0.88692763166123501</v>
      </c>
      <c r="P36">
        <v>0.87865494075907302</v>
      </c>
      <c r="Q36">
        <v>1.0274379897622801</v>
      </c>
      <c r="R36">
        <v>1.07912855702634</v>
      </c>
      <c r="S36">
        <v>1.12130585162672</v>
      </c>
      <c r="T36">
        <v>0.91588992490736298</v>
      </c>
      <c r="U36">
        <v>1.30882824594114</v>
      </c>
      <c r="V36">
        <v>1.0058719622638601</v>
      </c>
      <c r="W36">
        <v>1.0144217774395199</v>
      </c>
      <c r="X36">
        <v>0.91189098393287504</v>
      </c>
      <c r="Y36">
        <v>0.967244761679798</v>
      </c>
      <c r="Z36">
        <v>1.0425002596451001</v>
      </c>
      <c r="AA36">
        <v>0.97542152366699197</v>
      </c>
      <c r="AB36">
        <v>1.07912855702634</v>
      </c>
      <c r="AC36">
        <v>0.76614890176880202</v>
      </c>
    </row>
    <row r="37" spans="1:29" x14ac:dyDescent="0.25">
      <c r="A37" t="s">
        <v>83</v>
      </c>
      <c r="B37">
        <v>0.92972968544887202</v>
      </c>
      <c r="C37">
        <v>1.20982512880124</v>
      </c>
      <c r="D37">
        <v>0.89476447727571595</v>
      </c>
      <c r="E37">
        <v>1.01851659491687</v>
      </c>
      <c r="F37">
        <v>0.81538364956090004</v>
      </c>
      <c r="G37">
        <v>1.1464176786278899</v>
      </c>
      <c r="H37">
        <v>0.78427709216013497</v>
      </c>
      <c r="I37">
        <v>1.23209761192947</v>
      </c>
      <c r="J37">
        <v>1.17319264147447</v>
      </c>
      <c r="K37">
        <v>0.88093431806726996</v>
      </c>
      <c r="L37">
        <v>1.23209761192947</v>
      </c>
      <c r="M37">
        <v>7</v>
      </c>
      <c r="N37">
        <v>1.0242456105313</v>
      </c>
      <c r="O37">
        <v>0.95099642979240195</v>
      </c>
      <c r="P37">
        <v>0.93598683277674299</v>
      </c>
      <c r="Q37">
        <v>1.0386934683800699</v>
      </c>
      <c r="R37">
        <v>1.07127714540786</v>
      </c>
      <c r="S37">
        <v>1.08086948359379</v>
      </c>
      <c r="T37">
        <v>0.94496987134914801</v>
      </c>
      <c r="U37">
        <v>1.2050384607350599</v>
      </c>
      <c r="V37">
        <v>0.81181280090201402</v>
      </c>
      <c r="W37">
        <v>1.04375178723972</v>
      </c>
      <c r="X37">
        <v>0.97378171875029595</v>
      </c>
      <c r="Y37">
        <v>1.0064986484232701</v>
      </c>
      <c r="Z37">
        <v>0.94154497315494001</v>
      </c>
      <c r="AA37">
        <v>1.0019624392798001</v>
      </c>
      <c r="AB37">
        <v>1.07127714540786</v>
      </c>
      <c r="AC37">
        <v>0.83147507299891699</v>
      </c>
    </row>
    <row r="38" spans="1:29" x14ac:dyDescent="0.25">
      <c r="A38" t="s">
        <v>55</v>
      </c>
      <c r="B38">
        <v>1.01387666854081</v>
      </c>
      <c r="C38">
        <v>1.03197760838955</v>
      </c>
      <c r="D38">
        <v>0.95865344701632005</v>
      </c>
      <c r="E38">
        <v>1.0104733293795101</v>
      </c>
      <c r="F38">
        <v>0.96395382358033599</v>
      </c>
      <c r="G38">
        <v>1.1603432937623199</v>
      </c>
      <c r="H38">
        <v>0.93615540535283903</v>
      </c>
      <c r="I38">
        <v>1.0084743480421401</v>
      </c>
      <c r="J38">
        <v>1.0357114648224499</v>
      </c>
      <c r="K38">
        <v>0.99529703954393001</v>
      </c>
      <c r="L38">
        <v>1.04136395575425</v>
      </c>
      <c r="M38">
        <v>8.0001999999999995</v>
      </c>
      <c r="N38">
        <v>1.02448020657306</v>
      </c>
      <c r="O38">
        <v>1.10710380479635</v>
      </c>
      <c r="P38">
        <v>0.99016927012417399</v>
      </c>
      <c r="Q38">
        <v>1.0204249935731899</v>
      </c>
      <c r="R38">
        <v>0.73315377572173301</v>
      </c>
      <c r="S38">
        <v>1.02082572444117</v>
      </c>
      <c r="T38">
        <v>1.0112179715526</v>
      </c>
      <c r="U38">
        <v>1.02538780708471</v>
      </c>
      <c r="V38">
        <v>0.52911942067964102</v>
      </c>
      <c r="W38">
        <v>1.16505406191393</v>
      </c>
      <c r="X38">
        <v>1.1464861263113699</v>
      </c>
      <c r="Y38">
        <v>1.1567599016799699</v>
      </c>
      <c r="Z38">
        <v>0.63113659820068702</v>
      </c>
      <c r="AA38">
        <v>1.15873951681461</v>
      </c>
      <c r="AB38">
        <v>0.73315377572173301</v>
      </c>
      <c r="AC38">
        <v>0.95292089198316499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076E-8041-4A74-B660-5267FD335EFD}">
  <sheetPr>
    <tabColor theme="0" tint="-0.499984740745262"/>
  </sheetPr>
  <dimension ref="A1:M36"/>
  <sheetViews>
    <sheetView workbookViewId="0">
      <selection activeCell="N39" sqref="N39"/>
    </sheetView>
  </sheetViews>
  <sheetFormatPr defaultRowHeight="15" x14ac:dyDescent="0.25"/>
  <cols>
    <col min="1" max="1" width="15.42578125" customWidth="1"/>
    <col min="2" max="2" width="20.28515625" bestFit="1" customWidth="1"/>
  </cols>
  <sheetData>
    <row r="1" spans="1:13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144</v>
      </c>
      <c r="H1" t="s">
        <v>145</v>
      </c>
      <c r="I1" t="s">
        <v>153</v>
      </c>
      <c r="J1" t="s">
        <v>154</v>
      </c>
      <c r="K1" t="s">
        <v>155</v>
      </c>
      <c r="L1" t="s">
        <v>156</v>
      </c>
    </row>
    <row r="5" spans="1:13" x14ac:dyDescent="0.25">
      <c r="M5" t="s">
        <v>159</v>
      </c>
    </row>
    <row r="6" spans="1:13" x14ac:dyDescent="0.25">
      <c r="A6" s="72" t="s">
        <v>144</v>
      </c>
      <c r="B6" s="72" t="s">
        <v>154</v>
      </c>
      <c r="K6" t="s">
        <v>138</v>
      </c>
      <c r="L6" t="s">
        <v>139</v>
      </c>
      <c r="M6" t="s">
        <v>139</v>
      </c>
    </row>
    <row r="7" spans="1:13" x14ac:dyDescent="0.25">
      <c r="A7" s="72" t="s">
        <v>145</v>
      </c>
      <c r="B7" s="72" t="s">
        <v>155</v>
      </c>
      <c r="C7" t="s">
        <v>4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137</v>
      </c>
      <c r="K7" t="s">
        <v>146</v>
      </c>
      <c r="L7" t="s">
        <v>147</v>
      </c>
      <c r="M7" t="s">
        <v>147</v>
      </c>
    </row>
    <row r="8" spans="1:13" x14ac:dyDescent="0.25">
      <c r="A8" t="s">
        <v>30</v>
      </c>
      <c r="B8" t="s">
        <v>22</v>
      </c>
      <c r="C8">
        <v>21</v>
      </c>
      <c r="D8">
        <v>0.90700000000000003</v>
      </c>
      <c r="E8">
        <v>0.90200000000000002</v>
      </c>
      <c r="F8">
        <v>0.94299999999999995</v>
      </c>
      <c r="G8">
        <v>0.995</v>
      </c>
      <c r="H8">
        <v>1.17</v>
      </c>
      <c r="I8">
        <v>1.1359999999999999</v>
      </c>
      <c r="J8">
        <v>0.93700000000000006</v>
      </c>
      <c r="K8">
        <v>0.93799999999999994</v>
      </c>
      <c r="L8">
        <v>1.081</v>
      </c>
      <c r="M8">
        <v>1.17</v>
      </c>
    </row>
    <row r="9" spans="1:13" x14ac:dyDescent="0.25">
      <c r="B9" t="s">
        <v>25</v>
      </c>
      <c r="C9">
        <v>8</v>
      </c>
      <c r="D9">
        <v>0.98499999999999999</v>
      </c>
      <c r="E9">
        <v>0.995</v>
      </c>
      <c r="F9">
        <v>1.02</v>
      </c>
      <c r="G9">
        <v>1.044</v>
      </c>
      <c r="H9">
        <v>1.1419999999999999</v>
      </c>
      <c r="I9">
        <v>1.036</v>
      </c>
      <c r="J9">
        <v>0.77300000000000002</v>
      </c>
      <c r="K9">
        <v>1.012</v>
      </c>
      <c r="L9">
        <v>0.98499999999999999</v>
      </c>
      <c r="M9">
        <v>1.1419999999999999</v>
      </c>
    </row>
    <row r="10" spans="1:13" x14ac:dyDescent="0.25">
      <c r="B10" t="s">
        <v>26</v>
      </c>
      <c r="C10">
        <v>11</v>
      </c>
      <c r="D10">
        <v>1.083</v>
      </c>
      <c r="E10">
        <v>1.1160000000000001</v>
      </c>
      <c r="F10">
        <v>1.129</v>
      </c>
      <c r="G10">
        <v>1.137</v>
      </c>
      <c r="H10">
        <v>1.1459999999999999</v>
      </c>
      <c r="I10">
        <v>0.82799999999999996</v>
      </c>
      <c r="J10">
        <v>0.56599999999999995</v>
      </c>
      <c r="K10">
        <v>1.1180000000000001</v>
      </c>
      <c r="L10">
        <v>0.84699999999999998</v>
      </c>
      <c r="M10">
        <v>1.1459999999999999</v>
      </c>
    </row>
    <row r="11" spans="1:13" x14ac:dyDescent="0.25">
      <c r="B11" t="s">
        <v>27</v>
      </c>
      <c r="C11">
        <v>12</v>
      </c>
      <c r="D11">
        <v>1.05</v>
      </c>
      <c r="E11">
        <v>1.0720000000000001</v>
      </c>
      <c r="F11">
        <v>1.08</v>
      </c>
      <c r="G11">
        <v>1.0920000000000001</v>
      </c>
      <c r="H11">
        <v>1.1479999999999999</v>
      </c>
      <c r="I11">
        <v>0.93899999999999995</v>
      </c>
      <c r="J11">
        <v>0.622</v>
      </c>
      <c r="K11">
        <v>1.0740000000000001</v>
      </c>
      <c r="L11">
        <v>0.90300000000000002</v>
      </c>
      <c r="M11">
        <v>1.1479999999999999</v>
      </c>
    </row>
    <row r="12" spans="1:13" x14ac:dyDescent="0.25">
      <c r="A12" t="s">
        <v>31</v>
      </c>
      <c r="B12" t="s">
        <v>160</v>
      </c>
      <c r="C12">
        <v>2</v>
      </c>
      <c r="D12">
        <v>1.0169999999999999</v>
      </c>
      <c r="E12">
        <v>1.0169999999999999</v>
      </c>
      <c r="F12">
        <v>1.0469999999999999</v>
      </c>
      <c r="G12">
        <v>1.081</v>
      </c>
      <c r="H12">
        <v>1.159</v>
      </c>
      <c r="I12">
        <v>0.96299999999999997</v>
      </c>
      <c r="J12">
        <v>0.71699999999999997</v>
      </c>
      <c r="K12">
        <v>1.0409999999999999</v>
      </c>
      <c r="L12">
        <v>0.94699999999999995</v>
      </c>
      <c r="M12">
        <v>1.159</v>
      </c>
    </row>
    <row r="13" spans="1:13" x14ac:dyDescent="0.25">
      <c r="B13" t="s">
        <v>26</v>
      </c>
      <c r="C13">
        <v>8</v>
      </c>
      <c r="D13">
        <v>1.0509999999999999</v>
      </c>
      <c r="E13">
        <v>1.0840000000000001</v>
      </c>
      <c r="F13">
        <v>1.097</v>
      </c>
      <c r="G13">
        <v>1.1120000000000001</v>
      </c>
      <c r="H13">
        <v>1.1459999999999999</v>
      </c>
      <c r="I13">
        <v>0.92500000000000004</v>
      </c>
      <c r="J13">
        <v>0.58199999999999996</v>
      </c>
      <c r="K13">
        <v>1.087</v>
      </c>
      <c r="L13">
        <v>0.88500000000000001</v>
      </c>
      <c r="M13">
        <v>1.1459999999999999</v>
      </c>
    </row>
    <row r="14" spans="1:13" x14ac:dyDescent="0.25">
      <c r="B14" t="s">
        <v>27</v>
      </c>
      <c r="C14">
        <v>2</v>
      </c>
      <c r="D14">
        <v>1.091</v>
      </c>
      <c r="E14">
        <v>1.1220000000000001</v>
      </c>
      <c r="F14">
        <v>1.1319999999999999</v>
      </c>
      <c r="G14">
        <v>1.1399999999999999</v>
      </c>
      <c r="H14">
        <v>1.1579999999999999</v>
      </c>
      <c r="I14">
        <v>0.80100000000000005</v>
      </c>
      <c r="J14">
        <v>0.56000000000000005</v>
      </c>
      <c r="K14">
        <v>1.1220000000000001</v>
      </c>
      <c r="L14">
        <v>0.84</v>
      </c>
      <c r="M14">
        <v>1.1579999999999999</v>
      </c>
    </row>
    <row r="15" spans="1:13" x14ac:dyDescent="0.25">
      <c r="A15" t="s">
        <v>161</v>
      </c>
      <c r="C15">
        <v>7</v>
      </c>
      <c r="D15">
        <v>0.75600000000000001</v>
      </c>
      <c r="E15">
        <v>0.74199999999999999</v>
      </c>
      <c r="F15">
        <v>0.79400000000000004</v>
      </c>
      <c r="G15">
        <v>0.83299999999999996</v>
      </c>
      <c r="H15">
        <v>1.085</v>
      </c>
      <c r="I15">
        <v>1.4490000000000001</v>
      </c>
      <c r="J15">
        <v>1.306</v>
      </c>
      <c r="K15">
        <v>0.78200000000000003</v>
      </c>
      <c r="L15">
        <v>1.282</v>
      </c>
      <c r="M15">
        <v>1.4490000000000001</v>
      </c>
    </row>
    <row r="16" spans="1:13" x14ac:dyDescent="0.25">
      <c r="C16" t="s">
        <v>154</v>
      </c>
      <c r="D16" t="s">
        <v>155</v>
      </c>
      <c r="E16" t="s">
        <v>157</v>
      </c>
      <c r="F16" t="s">
        <v>158</v>
      </c>
      <c r="G16" t="s">
        <v>131</v>
      </c>
      <c r="H16" t="s">
        <v>132</v>
      </c>
      <c r="I16" t="s">
        <v>133</v>
      </c>
      <c r="J16" t="s">
        <v>134</v>
      </c>
      <c r="K16" t="s">
        <v>135</v>
      </c>
      <c r="L16" t="s">
        <v>136</v>
      </c>
      <c r="M16" t="s">
        <v>137</v>
      </c>
    </row>
    <row r="20" spans="1:13" x14ac:dyDescent="0.25">
      <c r="M20" t="s">
        <v>159</v>
      </c>
    </row>
    <row r="21" spans="1:13" x14ac:dyDescent="0.25">
      <c r="K21" t="s">
        <v>138</v>
      </c>
      <c r="L21" t="s">
        <v>139</v>
      </c>
      <c r="M21" t="s">
        <v>139</v>
      </c>
    </row>
    <row r="22" spans="1:13" x14ac:dyDescent="0.25">
      <c r="A22" s="72" t="s">
        <v>33</v>
      </c>
      <c r="C22" t="s">
        <v>4</v>
      </c>
      <c r="D22" t="s">
        <v>131</v>
      </c>
      <c r="E22" t="s">
        <v>132</v>
      </c>
      <c r="F22" t="s">
        <v>133</v>
      </c>
      <c r="G22" t="s">
        <v>134</v>
      </c>
      <c r="H22" t="s">
        <v>135</v>
      </c>
      <c r="I22" t="s">
        <v>136</v>
      </c>
      <c r="J22" t="s">
        <v>137</v>
      </c>
      <c r="K22" t="s">
        <v>146</v>
      </c>
      <c r="L22" t="s">
        <v>147</v>
      </c>
      <c r="M22" t="s">
        <v>147</v>
      </c>
    </row>
    <row r="23" spans="1:13" x14ac:dyDescent="0.25">
      <c r="A23" t="s">
        <v>32</v>
      </c>
      <c r="B23" t="s">
        <v>22</v>
      </c>
      <c r="C23">
        <v>6</v>
      </c>
      <c r="D23">
        <v>0.85499999999999998</v>
      </c>
      <c r="E23">
        <v>0.83099999999999996</v>
      </c>
      <c r="F23">
        <v>0.90400000000000003</v>
      </c>
      <c r="G23">
        <v>1.0229999999999999</v>
      </c>
      <c r="H23">
        <v>1.21</v>
      </c>
      <c r="I23">
        <v>1.018</v>
      </c>
      <c r="J23">
        <v>1.1479999999999999</v>
      </c>
      <c r="K23">
        <v>0.90400000000000003</v>
      </c>
      <c r="L23">
        <v>1.1240000000000001</v>
      </c>
      <c r="M23">
        <v>1.21</v>
      </c>
    </row>
    <row r="24" spans="1:13" x14ac:dyDescent="0.25">
      <c r="B24" t="s">
        <v>25</v>
      </c>
      <c r="C24">
        <v>3</v>
      </c>
      <c r="D24">
        <v>0.92900000000000005</v>
      </c>
      <c r="E24">
        <v>0.92200000000000004</v>
      </c>
      <c r="F24">
        <v>0.96399999999999997</v>
      </c>
      <c r="G24">
        <v>1.0269999999999999</v>
      </c>
      <c r="H24">
        <v>1.175</v>
      </c>
      <c r="I24">
        <v>1.054</v>
      </c>
      <c r="J24">
        <v>0.92200000000000004</v>
      </c>
      <c r="K24">
        <v>0.96099999999999997</v>
      </c>
      <c r="L24">
        <v>1.0509999999999999</v>
      </c>
      <c r="M24">
        <v>1.175</v>
      </c>
    </row>
    <row r="25" spans="1:13" x14ac:dyDescent="0.25">
      <c r="B25" t="s">
        <v>162</v>
      </c>
      <c r="C25">
        <v>10</v>
      </c>
      <c r="D25">
        <v>1.0189999999999999</v>
      </c>
      <c r="E25">
        <v>1.0469999999999999</v>
      </c>
      <c r="F25">
        <v>1.0669999999999999</v>
      </c>
      <c r="G25">
        <v>1.091</v>
      </c>
      <c r="H25">
        <v>1.149</v>
      </c>
      <c r="I25">
        <v>0.95899999999999996</v>
      </c>
      <c r="J25">
        <v>0.66800000000000004</v>
      </c>
      <c r="K25">
        <v>1.0569999999999999</v>
      </c>
      <c r="L25">
        <v>0.92600000000000005</v>
      </c>
      <c r="M25">
        <v>1.149</v>
      </c>
    </row>
    <row r="26" spans="1:13" x14ac:dyDescent="0.25">
      <c r="A26" t="s">
        <v>39</v>
      </c>
      <c r="C26">
        <v>2</v>
      </c>
      <c r="D26">
        <v>0.91500000000000004</v>
      </c>
      <c r="E26">
        <v>0.91800000000000004</v>
      </c>
      <c r="F26">
        <v>0.97099999999999997</v>
      </c>
      <c r="G26">
        <v>1.042</v>
      </c>
      <c r="H26">
        <v>1.095</v>
      </c>
      <c r="I26">
        <v>1.042</v>
      </c>
      <c r="J26">
        <v>1.008</v>
      </c>
      <c r="K26">
        <v>0.96299999999999997</v>
      </c>
      <c r="L26">
        <v>1.048</v>
      </c>
      <c r="M26">
        <v>1.095</v>
      </c>
    </row>
    <row r="27" spans="1:13" x14ac:dyDescent="0.25">
      <c r="A27" t="s">
        <v>35</v>
      </c>
      <c r="B27" t="s">
        <v>22</v>
      </c>
      <c r="C27">
        <v>3</v>
      </c>
      <c r="D27">
        <v>0.877</v>
      </c>
      <c r="E27">
        <v>0.88100000000000001</v>
      </c>
      <c r="F27">
        <v>0.95799999999999996</v>
      </c>
      <c r="G27">
        <v>0.995</v>
      </c>
      <c r="H27">
        <v>1.1140000000000001</v>
      </c>
      <c r="I27">
        <v>1.107</v>
      </c>
      <c r="J27">
        <v>1.052</v>
      </c>
      <c r="K27">
        <v>0.92900000000000005</v>
      </c>
      <c r="L27">
        <v>1.091</v>
      </c>
      <c r="M27">
        <v>1.1140000000000001</v>
      </c>
    </row>
    <row r="28" spans="1:13" x14ac:dyDescent="0.25">
      <c r="B28" t="s">
        <v>25</v>
      </c>
      <c r="C28">
        <v>3</v>
      </c>
      <c r="D28">
        <v>0.92800000000000005</v>
      </c>
      <c r="E28">
        <v>0.94099999999999995</v>
      </c>
      <c r="F28">
        <v>0.996</v>
      </c>
      <c r="G28">
        <v>1.0289999999999999</v>
      </c>
      <c r="H28">
        <v>1.1279999999999999</v>
      </c>
      <c r="I28">
        <v>1.052</v>
      </c>
      <c r="J28">
        <v>0.91800000000000004</v>
      </c>
      <c r="K28">
        <v>0.97499999999999998</v>
      </c>
      <c r="L28">
        <v>1.0329999999999999</v>
      </c>
      <c r="M28">
        <v>1.1279999999999999</v>
      </c>
    </row>
    <row r="29" spans="1:13" x14ac:dyDescent="0.25">
      <c r="B29" t="s">
        <v>26</v>
      </c>
      <c r="C29">
        <v>2</v>
      </c>
      <c r="D29">
        <v>0.97799999999999998</v>
      </c>
      <c r="E29">
        <v>1.0009999999999999</v>
      </c>
      <c r="F29">
        <v>1.0329999999999999</v>
      </c>
      <c r="G29">
        <v>1.0620000000000001</v>
      </c>
      <c r="H29">
        <v>1.141</v>
      </c>
      <c r="I29">
        <v>0.997</v>
      </c>
      <c r="J29">
        <v>0.78300000000000003</v>
      </c>
      <c r="K29">
        <v>1.02</v>
      </c>
      <c r="L29">
        <v>0.97399999999999998</v>
      </c>
      <c r="M29">
        <v>1.141</v>
      </c>
    </row>
    <row r="30" spans="1:13" x14ac:dyDescent="0.25">
      <c r="B30" t="s">
        <v>27</v>
      </c>
      <c r="C30">
        <v>2</v>
      </c>
      <c r="D30">
        <v>1.0609999999999999</v>
      </c>
      <c r="E30">
        <v>1.093</v>
      </c>
      <c r="F30">
        <v>1.1140000000000001</v>
      </c>
      <c r="G30">
        <v>1.1299999999999999</v>
      </c>
      <c r="H30">
        <v>1.135</v>
      </c>
      <c r="I30">
        <v>0.82599999999999996</v>
      </c>
      <c r="J30">
        <v>0.63900000000000001</v>
      </c>
      <c r="K30">
        <v>1.1000000000000001</v>
      </c>
      <c r="L30">
        <v>0.86699999999999999</v>
      </c>
      <c r="M30">
        <v>1.135</v>
      </c>
    </row>
    <row r="31" spans="1:13" x14ac:dyDescent="0.25">
      <c r="A31" t="s">
        <v>52</v>
      </c>
      <c r="C31">
        <v>1</v>
      </c>
      <c r="D31">
        <v>0.9</v>
      </c>
      <c r="E31">
        <v>0.90200000000000002</v>
      </c>
      <c r="F31">
        <v>0.96099999999999997</v>
      </c>
      <c r="G31">
        <v>1.006</v>
      </c>
      <c r="H31">
        <v>1.149</v>
      </c>
      <c r="I31">
        <v>1.028</v>
      </c>
      <c r="J31">
        <v>1.044</v>
      </c>
      <c r="K31">
        <v>0.94299999999999995</v>
      </c>
      <c r="L31">
        <v>1.0740000000000001</v>
      </c>
      <c r="M31">
        <v>1.149</v>
      </c>
    </row>
    <row r="32" spans="1:13" x14ac:dyDescent="0.25">
      <c r="A32" t="s">
        <v>53</v>
      </c>
      <c r="C32">
        <v>1</v>
      </c>
      <c r="D32">
        <v>0.94699999999999995</v>
      </c>
      <c r="E32">
        <v>0.95399999999999996</v>
      </c>
      <c r="F32">
        <v>1.0009999999999999</v>
      </c>
      <c r="G32">
        <v>1.04</v>
      </c>
      <c r="H32">
        <v>1.1439999999999999</v>
      </c>
      <c r="I32">
        <v>1.0740000000000001</v>
      </c>
      <c r="J32">
        <v>0.83099999999999996</v>
      </c>
      <c r="K32">
        <v>0.98699999999999999</v>
      </c>
      <c r="L32">
        <v>1.018</v>
      </c>
      <c r="M32">
        <v>1.1439999999999999</v>
      </c>
    </row>
    <row r="33" spans="1:13" x14ac:dyDescent="0.25">
      <c r="A33" t="s">
        <v>36</v>
      </c>
      <c r="C33">
        <v>5</v>
      </c>
      <c r="D33">
        <v>1.085</v>
      </c>
      <c r="E33">
        <v>1.121</v>
      </c>
      <c r="F33">
        <v>1.1359999999999999</v>
      </c>
      <c r="G33">
        <v>1.1439999999999999</v>
      </c>
      <c r="H33">
        <v>1.1539999999999999</v>
      </c>
      <c r="I33">
        <v>0.78800000000000003</v>
      </c>
      <c r="J33">
        <v>0.57599999999999996</v>
      </c>
      <c r="K33">
        <v>1.123</v>
      </c>
      <c r="L33">
        <v>0.84</v>
      </c>
      <c r="M33">
        <v>1.1539999999999999</v>
      </c>
    </row>
    <row r="34" spans="1:13" x14ac:dyDescent="0.25">
      <c r="A34" t="s">
        <v>37</v>
      </c>
      <c r="C34">
        <v>2</v>
      </c>
      <c r="D34">
        <v>1.181</v>
      </c>
      <c r="E34">
        <v>1.2190000000000001</v>
      </c>
      <c r="F34">
        <v>1.2270000000000001</v>
      </c>
      <c r="G34">
        <v>1.2270000000000001</v>
      </c>
      <c r="H34">
        <v>1.181</v>
      </c>
      <c r="I34">
        <v>0.56899999999999995</v>
      </c>
      <c r="J34">
        <v>0.40600000000000003</v>
      </c>
      <c r="K34">
        <v>1.214</v>
      </c>
      <c r="L34">
        <v>0.71699999999999997</v>
      </c>
      <c r="M34">
        <v>1.181</v>
      </c>
    </row>
    <row r="35" spans="1:13" x14ac:dyDescent="0.25">
      <c r="A35" t="s">
        <v>38</v>
      </c>
      <c r="C35">
        <v>1</v>
      </c>
      <c r="D35">
        <v>1.0760000000000001</v>
      </c>
      <c r="E35">
        <v>1.1040000000000001</v>
      </c>
      <c r="F35">
        <v>1.1200000000000001</v>
      </c>
      <c r="G35">
        <v>1.1200000000000001</v>
      </c>
      <c r="H35">
        <v>1.1539999999999999</v>
      </c>
      <c r="I35">
        <v>0.84299999999999997</v>
      </c>
      <c r="J35">
        <v>0.59199999999999997</v>
      </c>
      <c r="K35">
        <v>1.1060000000000001</v>
      </c>
      <c r="L35">
        <v>0.86299999999999999</v>
      </c>
      <c r="M35">
        <v>1.1539999999999999</v>
      </c>
    </row>
    <row r="36" spans="1:13" x14ac:dyDescent="0.25">
      <c r="A36" t="s">
        <v>40</v>
      </c>
      <c r="C36">
        <v>1</v>
      </c>
      <c r="D36">
        <v>0.96499999999999997</v>
      </c>
      <c r="E36">
        <v>0.99099999999999999</v>
      </c>
      <c r="F36">
        <v>1.016</v>
      </c>
      <c r="G36">
        <v>1.05</v>
      </c>
      <c r="H36">
        <v>1.17</v>
      </c>
      <c r="I36">
        <v>1.0289999999999999</v>
      </c>
      <c r="J36">
        <v>0.77700000000000002</v>
      </c>
      <c r="K36">
        <v>1.0069999999999999</v>
      </c>
      <c r="L36">
        <v>0.99099999999999999</v>
      </c>
      <c r="M36">
        <v>1.17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B7D7-3B03-40B3-832A-F87D541B1A22}">
  <sheetPr>
    <tabColor theme="0" tint="-0.499984740745262"/>
    <pageSetUpPr fitToPage="1"/>
  </sheetPr>
  <dimension ref="A1:T41"/>
  <sheetViews>
    <sheetView showGridLines="0" zoomScale="115" zoomScaleNormal="115" workbookViewId="0">
      <selection activeCell="N36" sqref="N36"/>
    </sheetView>
  </sheetViews>
  <sheetFormatPr defaultRowHeight="15" x14ac:dyDescent="0.25"/>
  <cols>
    <col min="1" max="1" width="12.140625" customWidth="1"/>
    <col min="2" max="2" width="11.7109375" customWidth="1"/>
    <col min="3" max="3" width="12" style="73" customWidth="1"/>
    <col min="4" max="4" width="5.85546875" style="73" bestFit="1" customWidth="1"/>
    <col min="5" max="20" width="6.28515625" customWidth="1"/>
  </cols>
  <sheetData>
    <row r="1" spans="1:20" ht="15.75" x14ac:dyDescent="0.25">
      <c r="A1" s="118" t="s">
        <v>0</v>
      </c>
      <c r="B1" s="116"/>
      <c r="C1" s="117"/>
      <c r="D1" s="117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47">
        <f ca="1">NOW()</f>
        <v>44434.907622106482</v>
      </c>
      <c r="R1" s="147"/>
      <c r="S1" s="147"/>
      <c r="T1" s="147"/>
    </row>
    <row r="2" spans="1:20" ht="12.75" customHeight="1" x14ac:dyDescent="0.25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4" t="s">
        <v>7</v>
      </c>
      <c r="H2" s="3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3" t="s">
        <v>14</v>
      </c>
      <c r="O2" s="2" t="s">
        <v>15</v>
      </c>
      <c r="P2" s="2" t="s">
        <v>16</v>
      </c>
      <c r="Q2" s="3" t="s">
        <v>17</v>
      </c>
      <c r="R2" s="2" t="s">
        <v>18</v>
      </c>
      <c r="S2" s="2" t="s">
        <v>19</v>
      </c>
      <c r="T2" s="2" t="s">
        <v>20</v>
      </c>
    </row>
    <row r="3" spans="1:20" ht="12.75" customHeight="1" x14ac:dyDescent="0.25">
      <c r="A3" s="145" t="s">
        <v>21</v>
      </c>
      <c r="B3" s="148" t="s">
        <v>22</v>
      </c>
      <c r="C3" s="114" t="s">
        <v>168</v>
      </c>
      <c r="D3" s="96">
        <v>4</v>
      </c>
      <c r="E3" s="86">
        <v>0.88136681774115389</v>
      </c>
      <c r="F3" s="85">
        <v>0.81485087667059064</v>
      </c>
      <c r="G3" s="95">
        <v>0.86180775084827932</v>
      </c>
      <c r="H3" s="86">
        <v>0.94894132885534244</v>
      </c>
      <c r="I3" s="85">
        <v>1.0226318163562078</v>
      </c>
      <c r="J3" s="95">
        <v>1.0785714354961569</v>
      </c>
      <c r="K3" s="86">
        <v>1.0918352932622397</v>
      </c>
      <c r="L3" s="85">
        <v>1.0802436057059763</v>
      </c>
      <c r="M3" s="85">
        <v>1.091902819056852</v>
      </c>
      <c r="N3" s="86">
        <v>1.0604848576968355</v>
      </c>
      <c r="O3" s="85">
        <v>1.0812809583823837</v>
      </c>
      <c r="P3" s="85">
        <v>0.95646081642545544</v>
      </c>
      <c r="Q3" s="86">
        <v>0.85227827782009569</v>
      </c>
      <c r="R3" s="85">
        <v>1.0167116397756388</v>
      </c>
      <c r="S3" s="85">
        <v>1.0879955003116129</v>
      </c>
      <c r="T3" s="85">
        <v>1.0327516647046604</v>
      </c>
    </row>
    <row r="4" spans="1:20" ht="12.75" customHeight="1" x14ac:dyDescent="0.25">
      <c r="A4" s="145"/>
      <c r="B4" s="148"/>
      <c r="C4" s="104" t="s">
        <v>23</v>
      </c>
      <c r="D4" s="96">
        <v>10</v>
      </c>
      <c r="E4" s="102">
        <v>0.87402802614114106</v>
      </c>
      <c r="F4" s="100">
        <v>0.77229552122087886</v>
      </c>
      <c r="G4" s="101">
        <v>0.8269088962919855</v>
      </c>
      <c r="H4" s="102">
        <v>0.92580449898325456</v>
      </c>
      <c r="I4" s="100">
        <v>0.9695627403736129</v>
      </c>
      <c r="J4" s="101">
        <v>1.0525445510955349</v>
      </c>
      <c r="K4" s="102">
        <v>1.1695877519795475</v>
      </c>
      <c r="L4" s="100">
        <v>1.2039867751194919</v>
      </c>
      <c r="M4" s="100">
        <v>1.1465004653489297</v>
      </c>
      <c r="N4" s="102">
        <v>1.0650805987354437</v>
      </c>
      <c r="O4" s="100">
        <v>1.0441915094253262</v>
      </c>
      <c r="P4" s="100">
        <v>0.89117720862566097</v>
      </c>
      <c r="Q4" s="102">
        <v>0.82441342038328991</v>
      </c>
      <c r="R4" s="100">
        <v>0.98247350316139115</v>
      </c>
      <c r="S4" s="100">
        <v>1.1737568223932417</v>
      </c>
      <c r="T4" s="100">
        <v>1.0001478285460215</v>
      </c>
    </row>
    <row r="5" spans="1:20" ht="12.75" customHeight="1" x14ac:dyDescent="0.25">
      <c r="A5" s="145"/>
      <c r="B5" s="149"/>
      <c r="C5" s="97" t="s">
        <v>24</v>
      </c>
      <c r="D5" s="94">
        <v>3</v>
      </c>
      <c r="E5" s="82">
        <v>0.92758611231647092</v>
      </c>
      <c r="F5" s="81">
        <v>0.84607096948997706</v>
      </c>
      <c r="G5" s="83">
        <v>0.88979885974109563</v>
      </c>
      <c r="H5" s="82">
        <v>0.93660399997231725</v>
      </c>
      <c r="I5" s="81">
        <v>0.95354643246928072</v>
      </c>
      <c r="J5" s="83">
        <v>1.0210260714149773</v>
      </c>
      <c r="K5" s="82">
        <v>1.089977070802493</v>
      </c>
      <c r="L5" s="81">
        <v>1.1312106102350625</v>
      </c>
      <c r="M5" s="81">
        <v>1.1341131562319411</v>
      </c>
      <c r="N5" s="82">
        <v>1.0711943277033225</v>
      </c>
      <c r="O5" s="81">
        <v>1.0448253836331738</v>
      </c>
      <c r="P5" s="81">
        <v>0.93085304162470983</v>
      </c>
      <c r="Q5" s="82">
        <v>0.8878093505936252</v>
      </c>
      <c r="R5" s="81">
        <v>0.97039094478298316</v>
      </c>
      <c r="S5" s="81">
        <v>1.1184378732607347</v>
      </c>
      <c r="T5" s="81">
        <v>1.0156331398990266</v>
      </c>
    </row>
    <row r="6" spans="1:20" ht="12.75" customHeight="1" x14ac:dyDescent="0.25">
      <c r="A6" s="145"/>
      <c r="B6" s="104" t="s">
        <v>25</v>
      </c>
      <c r="C6" s="114"/>
      <c r="D6" s="96">
        <v>6</v>
      </c>
      <c r="E6" s="102">
        <v>0.92705094915076636</v>
      </c>
      <c r="F6" s="100">
        <v>0.85050366811621447</v>
      </c>
      <c r="G6" s="101">
        <v>0.89646152680225222</v>
      </c>
      <c r="H6" s="102">
        <v>0.97967224554579968</v>
      </c>
      <c r="I6" s="100">
        <v>1.0149527391830959</v>
      </c>
      <c r="J6" s="101">
        <v>1.0569377834862499</v>
      </c>
      <c r="K6" s="102">
        <v>1.0671900425618472</v>
      </c>
      <c r="L6" s="100">
        <v>1.0387083942687898</v>
      </c>
      <c r="M6" s="100">
        <v>1.0671192389565722</v>
      </c>
      <c r="N6" s="102">
        <v>1.0545989494065688</v>
      </c>
      <c r="O6" s="100">
        <v>1.0432435583676714</v>
      </c>
      <c r="P6" s="100">
        <v>0.97290695240531455</v>
      </c>
      <c r="Q6" s="102">
        <v>0.89206620139366177</v>
      </c>
      <c r="R6" s="100">
        <v>1.0172002972548997</v>
      </c>
      <c r="S6" s="100">
        <v>1.0569288455907961</v>
      </c>
      <c r="T6" s="100">
        <v>1.0222404233378228</v>
      </c>
    </row>
    <row r="7" spans="1:20" ht="12.75" customHeight="1" x14ac:dyDescent="0.25">
      <c r="A7" s="145"/>
      <c r="B7" s="104" t="s">
        <v>26</v>
      </c>
      <c r="C7" s="112"/>
      <c r="D7" s="96">
        <v>10</v>
      </c>
      <c r="E7" s="86">
        <v>0.95604793585977832</v>
      </c>
      <c r="F7" s="85">
        <v>0.88549126299179837</v>
      </c>
      <c r="G7" s="95">
        <v>0.95407047276750723</v>
      </c>
      <c r="H7" s="86">
        <v>1.0014328178270826</v>
      </c>
      <c r="I7" s="85">
        <v>1.0098591709854625</v>
      </c>
      <c r="J7" s="95">
        <v>1.0289756811300124</v>
      </c>
      <c r="K7" s="86">
        <v>1.0378091976037598</v>
      </c>
      <c r="L7" s="85">
        <v>1.00913376283599</v>
      </c>
      <c r="M7" s="85">
        <v>1.0332532559221395</v>
      </c>
      <c r="N7" s="86">
        <v>1.0436401052860766</v>
      </c>
      <c r="O7" s="85">
        <v>1.0317418987484868</v>
      </c>
      <c r="P7" s="85">
        <v>0.97837888715363663</v>
      </c>
      <c r="Q7" s="86">
        <v>0.93558082562317335</v>
      </c>
      <c r="R7" s="85">
        <v>1.0134276157252464</v>
      </c>
      <c r="S7" s="85">
        <v>1.0261161994704942</v>
      </c>
      <c r="T7" s="85">
        <v>1.0182239754073483</v>
      </c>
    </row>
    <row r="8" spans="1:20" ht="12.75" customHeight="1" x14ac:dyDescent="0.25">
      <c r="A8" s="137"/>
      <c r="B8" s="97" t="s">
        <v>27</v>
      </c>
      <c r="C8" s="111"/>
      <c r="D8" s="94">
        <v>11</v>
      </c>
      <c r="E8" s="92">
        <v>0.98595009901406316</v>
      </c>
      <c r="F8" s="91">
        <v>0.93210333159125192</v>
      </c>
      <c r="G8" s="93">
        <v>0.97805356505713081</v>
      </c>
      <c r="H8" s="92">
        <v>1.0102580734796243</v>
      </c>
      <c r="I8" s="91">
        <v>1.0138855459808043</v>
      </c>
      <c r="J8" s="93">
        <v>1.0231041478985994</v>
      </c>
      <c r="K8" s="92">
        <v>1.0214245778239688</v>
      </c>
      <c r="L8" s="91">
        <v>0.99395176957663445</v>
      </c>
      <c r="M8" s="91">
        <v>1.0182039754752563</v>
      </c>
      <c r="N8" s="92">
        <v>1.0217473301100501</v>
      </c>
      <c r="O8" s="91">
        <v>1.003788464514868</v>
      </c>
      <c r="P8" s="91">
        <v>0.9864604174739372</v>
      </c>
      <c r="Q8" s="92">
        <v>0.96538703103000645</v>
      </c>
      <c r="R8" s="91">
        <v>1.0157493110283828</v>
      </c>
      <c r="S8" s="91">
        <v>1.0111911729302507</v>
      </c>
      <c r="T8" s="91">
        <v>1.0040970394759225</v>
      </c>
    </row>
    <row r="9" spans="1:20" ht="12.75" customHeight="1" x14ac:dyDescent="0.25">
      <c r="A9" s="115" t="s">
        <v>28</v>
      </c>
      <c r="B9" s="115"/>
      <c r="C9" s="2" t="s">
        <v>3</v>
      </c>
      <c r="D9" s="113" t="s">
        <v>4</v>
      </c>
      <c r="E9" s="5" t="s">
        <v>5</v>
      </c>
      <c r="F9" s="6" t="s">
        <v>6</v>
      </c>
      <c r="G9" s="7" t="s">
        <v>7</v>
      </c>
      <c r="H9" s="5" t="s">
        <v>8</v>
      </c>
      <c r="I9" s="6" t="s">
        <v>9</v>
      </c>
      <c r="J9" s="7" t="s">
        <v>10</v>
      </c>
      <c r="K9" s="5" t="s">
        <v>11</v>
      </c>
      <c r="L9" s="6" t="s">
        <v>12</v>
      </c>
      <c r="M9" s="7" t="s">
        <v>13</v>
      </c>
      <c r="N9" s="5" t="s">
        <v>14</v>
      </c>
      <c r="O9" s="6" t="s">
        <v>15</v>
      </c>
      <c r="P9" s="7" t="s">
        <v>16</v>
      </c>
      <c r="Q9" s="2" t="s">
        <v>17</v>
      </c>
      <c r="R9" s="2" t="s">
        <v>18</v>
      </c>
      <c r="S9" s="2" t="s">
        <v>19</v>
      </c>
      <c r="T9" s="2" t="s">
        <v>20</v>
      </c>
    </row>
    <row r="10" spans="1:20" ht="12.75" customHeight="1" x14ac:dyDescent="0.25">
      <c r="A10" s="145" t="s">
        <v>21</v>
      </c>
      <c r="B10" s="145"/>
      <c r="C10" s="114" t="s">
        <v>167</v>
      </c>
      <c r="D10" s="103" t="s">
        <v>164</v>
      </c>
      <c r="E10" s="86">
        <v>0.40654170370473258</v>
      </c>
      <c r="F10" s="85">
        <v>0.31646501723142056</v>
      </c>
      <c r="G10" s="95">
        <v>0.41167147173951629</v>
      </c>
      <c r="H10" s="86">
        <v>0.79312948402616901</v>
      </c>
      <c r="I10" s="85">
        <v>1.0905756606407484</v>
      </c>
      <c r="J10" s="95">
        <v>1.4164787568820569</v>
      </c>
      <c r="K10" s="86">
        <v>1.4906459409043327</v>
      </c>
      <c r="L10" s="85">
        <v>1.4724270726822037</v>
      </c>
      <c r="M10" s="95">
        <v>1.3355011756023163</v>
      </c>
      <c r="N10" s="86">
        <v>1.4400174789519467</v>
      </c>
      <c r="O10" s="85">
        <v>1.1293089725463066</v>
      </c>
      <c r="P10" s="95">
        <v>0.63755215632166962</v>
      </c>
      <c r="Q10" s="85">
        <v>0.37773122394915065</v>
      </c>
      <c r="R10" s="85">
        <v>0.97039094478298316</v>
      </c>
      <c r="S10" s="85">
        <v>1.1184378732607347</v>
      </c>
      <c r="T10" s="85">
        <v>1.0156331398990266</v>
      </c>
    </row>
    <row r="11" spans="1:20" ht="12.75" customHeight="1" x14ac:dyDescent="0.25">
      <c r="A11" s="137"/>
      <c r="B11" s="137"/>
      <c r="C11" s="111" t="s">
        <v>23</v>
      </c>
      <c r="D11" s="103">
        <v>7</v>
      </c>
      <c r="E11" s="102">
        <v>0.78423265730751546</v>
      </c>
      <c r="F11" s="100">
        <v>0.65535896008639216</v>
      </c>
      <c r="G11" s="101">
        <v>0.70899711655457787</v>
      </c>
      <c r="H11" s="102">
        <v>0.91481880205716004</v>
      </c>
      <c r="I11" s="100">
        <v>1.0024611626589113</v>
      </c>
      <c r="J11" s="101">
        <v>1.1333960244635237</v>
      </c>
      <c r="K11" s="102">
        <v>1.2229972685962343</v>
      </c>
      <c r="L11" s="100">
        <v>1.2670674106942379</v>
      </c>
      <c r="M11" s="101">
        <v>1.1880408027628384</v>
      </c>
      <c r="N11" s="102">
        <v>1.1448464024292448</v>
      </c>
      <c r="O11" s="100">
        <v>1.0502644729329498</v>
      </c>
      <c r="P11" s="101">
        <v>0.85977473478246924</v>
      </c>
      <c r="Q11" s="92">
        <v>0.71619531600500375</v>
      </c>
      <c r="R11" s="91">
        <v>1.0168946836742332</v>
      </c>
      <c r="S11" s="91">
        <v>1.2260327227431649</v>
      </c>
      <c r="T11" s="91">
        <v>1.0182891148010735</v>
      </c>
    </row>
    <row r="12" spans="1:20" ht="12.75" customHeight="1" x14ac:dyDescent="0.25">
      <c r="A12" s="143" t="s">
        <v>29</v>
      </c>
      <c r="B12" s="143"/>
      <c r="C12" s="144"/>
      <c r="D12" s="113" t="s">
        <v>4</v>
      </c>
      <c r="E12" s="5" t="s">
        <v>5</v>
      </c>
      <c r="F12" s="6" t="s">
        <v>6</v>
      </c>
      <c r="G12" s="7" t="s">
        <v>7</v>
      </c>
      <c r="H12" s="5" t="s">
        <v>8</v>
      </c>
      <c r="I12" s="6" t="s">
        <v>9</v>
      </c>
      <c r="J12" s="7" t="s">
        <v>10</v>
      </c>
      <c r="K12" s="5" t="s">
        <v>11</v>
      </c>
      <c r="L12" s="6" t="s">
        <v>12</v>
      </c>
      <c r="M12" s="7" t="s">
        <v>13</v>
      </c>
      <c r="N12" s="5" t="s">
        <v>14</v>
      </c>
      <c r="O12" s="6" t="s">
        <v>15</v>
      </c>
      <c r="P12" s="7" t="s">
        <v>16</v>
      </c>
      <c r="Q12" s="2" t="s">
        <v>17</v>
      </c>
      <c r="R12" s="2" t="s">
        <v>18</v>
      </c>
      <c r="S12" s="2" t="s">
        <v>19</v>
      </c>
      <c r="T12" s="2" t="s">
        <v>20</v>
      </c>
    </row>
    <row r="13" spans="1:20" ht="12.75" customHeight="1" x14ac:dyDescent="0.25">
      <c r="A13" s="145" t="s">
        <v>30</v>
      </c>
      <c r="B13" s="145"/>
      <c r="C13" s="146"/>
      <c r="D13" s="103">
        <v>3</v>
      </c>
      <c r="E13" s="86">
        <v>1.0174932478258005</v>
      </c>
      <c r="F13" s="85">
        <v>0.96086345718466604</v>
      </c>
      <c r="G13" s="95">
        <v>1.0303554925560339</v>
      </c>
      <c r="H13" s="86">
        <v>1.0505118207148154</v>
      </c>
      <c r="I13" s="85">
        <v>1.0449658939488959</v>
      </c>
      <c r="J13" s="95">
        <v>1.0034029199132894</v>
      </c>
      <c r="K13" s="86">
        <v>0.95923499514617316</v>
      </c>
      <c r="L13" s="85">
        <v>0.93463519737463807</v>
      </c>
      <c r="M13" s="95">
        <v>0.97155687545280922</v>
      </c>
      <c r="N13" s="86">
        <v>0.99416406547368474</v>
      </c>
      <c r="O13" s="85">
        <v>1.0246625628205457</v>
      </c>
      <c r="P13" s="95">
        <v>1.0122250104665116</v>
      </c>
      <c r="Q13" s="85">
        <v>1.002906571021938</v>
      </c>
      <c r="R13" s="85">
        <v>1.0329510396925623</v>
      </c>
      <c r="S13" s="85">
        <v>0.95515765916685991</v>
      </c>
      <c r="T13" s="85">
        <v>1.0103351504113582</v>
      </c>
    </row>
    <row r="14" spans="1:20" ht="12.75" customHeight="1" x14ac:dyDescent="0.25">
      <c r="A14" s="145" t="s">
        <v>31</v>
      </c>
      <c r="B14" s="145"/>
      <c r="C14" s="146"/>
      <c r="D14" s="103">
        <v>4</v>
      </c>
      <c r="E14" s="102">
        <v>0.94960707065246264</v>
      </c>
      <c r="F14" s="100">
        <v>0.84184465281215304</v>
      </c>
      <c r="G14" s="101">
        <v>0.96122503711224838</v>
      </c>
      <c r="H14" s="102">
        <v>1.0297201252276753</v>
      </c>
      <c r="I14" s="100">
        <v>1.047312341231829</v>
      </c>
      <c r="J14" s="101">
        <v>1.0318080198797985</v>
      </c>
      <c r="K14" s="102">
        <v>1.0071349970594401</v>
      </c>
      <c r="L14" s="100">
        <v>0.99307375800722963</v>
      </c>
      <c r="M14" s="101">
        <v>1.0348890083020836</v>
      </c>
      <c r="N14" s="102">
        <v>1.0387478814923441</v>
      </c>
      <c r="O14" s="100">
        <v>1.0458315992590503</v>
      </c>
      <c r="P14" s="101">
        <v>1.0078299745842902</v>
      </c>
      <c r="Q14" s="100">
        <v>0.91820875306937944</v>
      </c>
      <c r="R14" s="100">
        <v>1.0362755327641056</v>
      </c>
      <c r="S14" s="100">
        <v>1.0117036939625321</v>
      </c>
      <c r="T14" s="100">
        <v>1.0308197700112458</v>
      </c>
    </row>
    <row r="15" spans="1:20" ht="12.75" customHeight="1" x14ac:dyDescent="0.25">
      <c r="A15" s="137" t="s">
        <v>32</v>
      </c>
      <c r="B15" s="137"/>
      <c r="C15" s="138"/>
      <c r="D15" s="84">
        <v>3</v>
      </c>
      <c r="E15" s="92">
        <v>0.94069952820972724</v>
      </c>
      <c r="F15" s="91">
        <v>0.84788192207293045</v>
      </c>
      <c r="G15" s="93">
        <v>0.90918078167288563</v>
      </c>
      <c r="H15" s="92">
        <v>1.0379858996204538</v>
      </c>
      <c r="I15" s="91">
        <v>1.0341347308745577</v>
      </c>
      <c r="J15" s="93">
        <v>1.0057585117627275</v>
      </c>
      <c r="K15" s="92">
        <v>1.0293844312412921</v>
      </c>
      <c r="L15" s="91">
        <v>1.0989201274762581</v>
      </c>
      <c r="M15" s="93">
        <v>1.0698026720368974</v>
      </c>
      <c r="N15" s="92">
        <v>0.98689751949778193</v>
      </c>
      <c r="O15" s="91">
        <v>1.0257954015662283</v>
      </c>
      <c r="P15" s="93">
        <v>0.99063963438656055</v>
      </c>
      <c r="Q15" s="91">
        <v>0.89922929375590555</v>
      </c>
      <c r="R15" s="91">
        <v>1.0259634175167753</v>
      </c>
      <c r="S15" s="91">
        <v>1.0660239546466377</v>
      </c>
      <c r="T15" s="91">
        <v>1.0011150207389139</v>
      </c>
    </row>
    <row r="16" spans="1:20" ht="12.75" customHeight="1" x14ac:dyDescent="0.25">
      <c r="A16" s="1" t="s">
        <v>33</v>
      </c>
      <c r="B16" s="2" t="s">
        <v>2</v>
      </c>
      <c r="C16" s="2"/>
      <c r="D16" s="3" t="s">
        <v>4</v>
      </c>
      <c r="E16" s="3" t="s">
        <v>5</v>
      </c>
      <c r="F16" s="2" t="s">
        <v>6</v>
      </c>
      <c r="G16" s="4" t="s">
        <v>7</v>
      </c>
      <c r="H16" s="3" t="s">
        <v>8</v>
      </c>
      <c r="I16" s="2" t="s">
        <v>9</v>
      </c>
      <c r="J16" s="4" t="s">
        <v>10</v>
      </c>
      <c r="K16" s="3" t="s">
        <v>11</v>
      </c>
      <c r="L16" s="2" t="s">
        <v>12</v>
      </c>
      <c r="M16" s="2" t="s">
        <v>13</v>
      </c>
      <c r="N16" s="3" t="s">
        <v>14</v>
      </c>
      <c r="O16" s="2" t="s">
        <v>15</v>
      </c>
      <c r="P16" s="2" t="s">
        <v>16</v>
      </c>
      <c r="Q16" s="3" t="s">
        <v>17</v>
      </c>
      <c r="R16" s="2" t="s">
        <v>18</v>
      </c>
      <c r="S16" s="2" t="s">
        <v>19</v>
      </c>
      <c r="T16" s="2" t="s">
        <v>20</v>
      </c>
    </row>
    <row r="17" spans="1:20" ht="12.75" customHeight="1" x14ac:dyDescent="0.25">
      <c r="A17" s="145" t="s">
        <v>32</v>
      </c>
      <c r="B17" s="104" t="s">
        <v>22</v>
      </c>
      <c r="C17" s="112"/>
      <c r="D17" s="96">
        <v>5</v>
      </c>
      <c r="E17" s="86">
        <v>0.9106895415755254</v>
      </c>
      <c r="F17" s="85">
        <v>0.77161731037750114</v>
      </c>
      <c r="G17" s="95">
        <v>0.85081883937301539</v>
      </c>
      <c r="H17" s="86">
        <v>1.0210430631520588</v>
      </c>
      <c r="I17" s="85">
        <v>1.0408801551131497</v>
      </c>
      <c r="J17" s="95">
        <v>1.0180182420644119</v>
      </c>
      <c r="K17" s="86">
        <v>1.109687506476488</v>
      </c>
      <c r="L17" s="85">
        <v>1.1591347803034122</v>
      </c>
      <c r="M17" s="85">
        <v>1.0894917817448719</v>
      </c>
      <c r="N17" s="86">
        <v>0.9865640465299127</v>
      </c>
      <c r="O17" s="85">
        <v>1.0251878119046418</v>
      </c>
      <c r="P17" s="85">
        <v>0.98401540640088714</v>
      </c>
      <c r="Q17" s="86">
        <v>0.84438272445945262</v>
      </c>
      <c r="R17" s="85">
        <v>1.0270521628546949</v>
      </c>
      <c r="S17" s="85">
        <v>1.1194392920518119</v>
      </c>
      <c r="T17" s="85">
        <v>0.99908107127664947</v>
      </c>
    </row>
    <row r="18" spans="1:20" ht="12.75" customHeight="1" x14ac:dyDescent="0.25">
      <c r="A18" s="145"/>
      <c r="B18" s="97" t="s">
        <v>25</v>
      </c>
      <c r="C18" s="111"/>
      <c r="D18" s="94">
        <v>3</v>
      </c>
      <c r="E18" s="92">
        <v>0.96596869603139168</v>
      </c>
      <c r="F18" s="91">
        <v>0.83844194851524634</v>
      </c>
      <c r="G18" s="93">
        <v>0.90204707358497449</v>
      </c>
      <c r="H18" s="92">
        <v>0.98565456015212705</v>
      </c>
      <c r="I18" s="91">
        <v>1.001418272640314</v>
      </c>
      <c r="J18" s="93">
        <v>1.0247984838662063</v>
      </c>
      <c r="K18" s="92">
        <v>1.0787299399810992</v>
      </c>
      <c r="L18" s="91">
        <v>1.0941461532887713</v>
      </c>
      <c r="M18" s="91">
        <v>1.0856628627923068</v>
      </c>
      <c r="N18" s="92">
        <v>1.0199751972419293</v>
      </c>
      <c r="O18" s="91">
        <v>1.0220377971664025</v>
      </c>
      <c r="P18" s="91">
        <v>0.96653829826959248</v>
      </c>
      <c r="Q18" s="92">
        <v>0.90215680030824141</v>
      </c>
      <c r="R18" s="91">
        <v>1.0039510486534564</v>
      </c>
      <c r="S18" s="91">
        <v>1.0861854827869781</v>
      </c>
      <c r="T18" s="91">
        <v>1.0028619349242531</v>
      </c>
    </row>
    <row r="19" spans="1:20" ht="12.75" customHeight="1" x14ac:dyDescent="0.25">
      <c r="A19" s="145"/>
      <c r="B19" s="109" t="s">
        <v>26</v>
      </c>
      <c r="C19" s="110"/>
      <c r="D19" s="96">
        <v>4</v>
      </c>
      <c r="E19" s="86">
        <v>0.9749149366138754</v>
      </c>
      <c r="F19" s="85">
        <v>0.85337862552126353</v>
      </c>
      <c r="G19" s="95">
        <v>0.94615365493661852</v>
      </c>
      <c r="H19" s="86">
        <v>1.0039386694155485</v>
      </c>
      <c r="I19" s="85">
        <v>1.0178267717665008</v>
      </c>
      <c r="J19" s="95">
        <v>1.0110214777508875</v>
      </c>
      <c r="K19" s="86">
        <v>1.0518462406796776</v>
      </c>
      <c r="L19" s="85">
        <v>1.0433700709175593</v>
      </c>
      <c r="M19" s="85">
        <v>1.0513111592305246</v>
      </c>
      <c r="N19" s="86">
        <v>1.0200221741706283</v>
      </c>
      <c r="O19" s="85">
        <v>1.0141552880152949</v>
      </c>
      <c r="P19" s="85">
        <v>0.97575903823168542</v>
      </c>
      <c r="Q19" s="86">
        <v>0.92043464174649281</v>
      </c>
      <c r="R19" s="85">
        <v>1.0109349031258901</v>
      </c>
      <c r="S19" s="85">
        <v>1.0488341614416765</v>
      </c>
      <c r="T19" s="85">
        <v>1.0028508912197407</v>
      </c>
    </row>
    <row r="20" spans="1:20" ht="12.75" customHeight="1" x14ac:dyDescent="0.25">
      <c r="A20" s="137"/>
      <c r="B20" s="97" t="s">
        <v>34</v>
      </c>
      <c r="C20" s="107"/>
      <c r="D20" s="94">
        <v>4</v>
      </c>
      <c r="E20" s="92">
        <v>0.98987766842996683</v>
      </c>
      <c r="F20" s="91">
        <v>0.87948866705765893</v>
      </c>
      <c r="G20" s="93">
        <v>0.93637957430509455</v>
      </c>
      <c r="H20" s="92">
        <v>0.98385281328590701</v>
      </c>
      <c r="I20" s="91">
        <v>1.0281089158292818</v>
      </c>
      <c r="J20" s="93">
        <v>1.0301142123068332</v>
      </c>
      <c r="K20" s="92">
        <v>1.0383523955340006</v>
      </c>
      <c r="L20" s="91">
        <v>1.020018907134828</v>
      </c>
      <c r="M20" s="91">
        <v>1.0387440199145763</v>
      </c>
      <c r="N20" s="92">
        <v>1.0212981238921301</v>
      </c>
      <c r="O20" s="91">
        <v>1.0254590360996076</v>
      </c>
      <c r="P20" s="91">
        <v>0.98948364882659168</v>
      </c>
      <c r="Q20" s="92">
        <v>0.93779200126559981</v>
      </c>
      <c r="R20" s="91">
        <v>1.0136543348919931</v>
      </c>
      <c r="S20" s="91">
        <v>1.0331734267736372</v>
      </c>
      <c r="T20" s="91">
        <v>1.0120942897803888</v>
      </c>
    </row>
    <row r="21" spans="1:20" ht="12.75" customHeight="1" x14ac:dyDescent="0.25">
      <c r="A21" s="141" t="s">
        <v>35</v>
      </c>
      <c r="B21" s="109" t="s">
        <v>22</v>
      </c>
      <c r="C21" s="108"/>
      <c r="D21" s="96">
        <v>5</v>
      </c>
      <c r="E21" s="86">
        <v>0.90813284836642039</v>
      </c>
      <c r="F21" s="85">
        <v>0.86571685610403115</v>
      </c>
      <c r="G21" s="95">
        <v>0.88314845988874524</v>
      </c>
      <c r="H21" s="86">
        <v>0.93912762811069794</v>
      </c>
      <c r="I21" s="85">
        <v>0.91710348933582975</v>
      </c>
      <c r="J21" s="95">
        <v>0.98688109028321824</v>
      </c>
      <c r="K21" s="86">
        <v>1.1136227310620612</v>
      </c>
      <c r="L21" s="85">
        <v>1.1835640292444185</v>
      </c>
      <c r="M21" s="85">
        <v>1.1717569278841353</v>
      </c>
      <c r="N21" s="86">
        <v>1.0640527362043357</v>
      </c>
      <c r="O21" s="85">
        <v>1.008598093819288</v>
      </c>
      <c r="P21" s="85">
        <v>0.91772394445738403</v>
      </c>
      <c r="Q21" s="86">
        <v>0.88566648740293941</v>
      </c>
      <c r="R21" s="85">
        <v>0.94769392059118007</v>
      </c>
      <c r="S21" s="85">
        <v>1.1563096539551654</v>
      </c>
      <c r="T21" s="85">
        <v>0.99678668386807956</v>
      </c>
    </row>
    <row r="22" spans="1:20" ht="12.75" customHeight="1" x14ac:dyDescent="0.25">
      <c r="A22" s="137"/>
      <c r="B22" s="97" t="s">
        <v>34</v>
      </c>
      <c r="C22" s="107"/>
      <c r="D22" s="94">
        <v>2</v>
      </c>
      <c r="E22" s="92">
        <v>0.97440281460072087</v>
      </c>
      <c r="F22" s="91">
        <v>0.92078936316695359</v>
      </c>
      <c r="G22" s="93">
        <v>0.96139017211703948</v>
      </c>
      <c r="H22" s="92">
        <v>0.99778641785470712</v>
      </c>
      <c r="I22" s="91">
        <v>0.97860956938265187</v>
      </c>
      <c r="J22" s="93">
        <v>1.0087514980677426</v>
      </c>
      <c r="K22" s="92">
        <v>1.0409568702302472</v>
      </c>
      <c r="L22" s="91">
        <v>1.0248665441821194</v>
      </c>
      <c r="M22" s="91">
        <v>1.0493802076770693</v>
      </c>
      <c r="N22" s="92">
        <v>1.0329053968434383</v>
      </c>
      <c r="O22" s="91">
        <v>1.0242651354203876</v>
      </c>
      <c r="P22" s="91">
        <v>0.97907911262299874</v>
      </c>
      <c r="Q22" s="92">
        <v>0.9521832604812781</v>
      </c>
      <c r="R22" s="91">
        <v>0.99506706702822056</v>
      </c>
      <c r="S22" s="91">
        <v>1.0384122547332186</v>
      </c>
      <c r="T22" s="91">
        <v>1.0120830237391614</v>
      </c>
    </row>
    <row r="23" spans="1:20" ht="12.75" customHeight="1" x14ac:dyDescent="0.25">
      <c r="A23" s="106" t="s">
        <v>36</v>
      </c>
      <c r="B23" s="105"/>
      <c r="C23" s="104"/>
      <c r="D23" s="90">
        <v>1</v>
      </c>
      <c r="E23" s="89">
        <v>0.98182472787159636</v>
      </c>
      <c r="F23" s="88">
        <v>0.93314776394070531</v>
      </c>
      <c r="G23" s="87">
        <v>0.98089428284330049</v>
      </c>
      <c r="H23" s="89">
        <v>1.0113036234547352</v>
      </c>
      <c r="I23" s="88">
        <v>1.019454793061511</v>
      </c>
      <c r="J23" s="87">
        <v>1.0170688932979839</v>
      </c>
      <c r="K23" s="89">
        <v>1.0247669598128375</v>
      </c>
      <c r="L23" s="88">
        <v>0.99889076019400624</v>
      </c>
      <c r="M23" s="87">
        <v>1.0114589661842157</v>
      </c>
      <c r="N23" s="89">
        <v>1.0161106592320657</v>
      </c>
      <c r="O23" s="88">
        <v>1.0162546188751413</v>
      </c>
      <c r="P23" s="87">
        <v>0.97600369345236104</v>
      </c>
      <c r="Q23" s="85">
        <v>0.96595145306678942</v>
      </c>
      <c r="R23" s="85">
        <v>1.0153540907881597</v>
      </c>
      <c r="S23" s="85">
        <v>1.011716820460824</v>
      </c>
      <c r="T23" s="85">
        <v>1.0027950505903869</v>
      </c>
    </row>
    <row r="24" spans="1:20" ht="12.75" customHeight="1" x14ac:dyDescent="0.25">
      <c r="A24" s="106" t="s">
        <v>37</v>
      </c>
      <c r="B24" s="105"/>
      <c r="C24" s="104"/>
      <c r="D24" s="103">
        <v>7</v>
      </c>
      <c r="E24" s="102">
        <v>0.95703444638272661</v>
      </c>
      <c r="F24" s="100">
        <v>0.92492421795800139</v>
      </c>
      <c r="G24" s="101">
        <v>0.94850839905207029</v>
      </c>
      <c r="H24" s="102">
        <v>0.99156112533737095</v>
      </c>
      <c r="I24" s="100">
        <v>1.0056776578237114</v>
      </c>
      <c r="J24" s="101">
        <v>1.014856944243302</v>
      </c>
      <c r="K24" s="102">
        <v>1.0480678500427885</v>
      </c>
      <c r="L24" s="100">
        <v>1.0127033118293729</v>
      </c>
      <c r="M24" s="101">
        <v>1.0453782799025739</v>
      </c>
      <c r="N24" s="102">
        <v>1.0337782341518005</v>
      </c>
      <c r="O24" s="100">
        <v>1.0249637693371074</v>
      </c>
      <c r="P24" s="101">
        <v>0.98760911263247997</v>
      </c>
      <c r="Q24" s="100">
        <v>0.94347960667500508</v>
      </c>
      <c r="R24" s="100">
        <v>1.0040483806201039</v>
      </c>
      <c r="S24" s="100">
        <v>1.0353725617141729</v>
      </c>
      <c r="T24" s="100">
        <v>1.0154362579816996</v>
      </c>
    </row>
    <row r="25" spans="1:20" ht="12.75" customHeight="1" x14ac:dyDescent="0.25">
      <c r="A25" s="99" t="s">
        <v>38</v>
      </c>
      <c r="B25" s="98"/>
      <c r="C25" s="97"/>
      <c r="D25" s="84">
        <v>4</v>
      </c>
      <c r="E25" s="82">
        <v>0.96714</v>
      </c>
      <c r="F25" s="81">
        <v>0.92446000000000006</v>
      </c>
      <c r="G25" s="83">
        <v>0.97789999999999999</v>
      </c>
      <c r="H25" s="82">
        <v>1.02006</v>
      </c>
      <c r="I25" s="81">
        <v>1.0272400000000002</v>
      </c>
      <c r="J25" s="83">
        <v>1.05748</v>
      </c>
      <c r="K25" s="82">
        <v>1.00088</v>
      </c>
      <c r="L25" s="81">
        <v>0.96150000000000002</v>
      </c>
      <c r="M25" s="83">
        <v>1.0360750000000001</v>
      </c>
      <c r="N25" s="82">
        <v>1.0141199999999999</v>
      </c>
      <c r="O25" s="81">
        <v>1.0122</v>
      </c>
      <c r="P25" s="83">
        <v>0.98019999999999996</v>
      </c>
      <c r="Q25" s="81">
        <v>0.95648</v>
      </c>
      <c r="R25" s="81">
        <v>1.0349200000000001</v>
      </c>
      <c r="S25" s="81">
        <v>0.98532000000000008</v>
      </c>
      <c r="T25" s="81">
        <v>1.0021799999999998</v>
      </c>
    </row>
    <row r="26" spans="1:20" ht="12.75" customHeight="1" x14ac:dyDescent="0.25">
      <c r="A26" s="106" t="s">
        <v>39</v>
      </c>
      <c r="B26" s="105"/>
      <c r="C26" s="104"/>
      <c r="D26" s="103">
        <v>2</v>
      </c>
      <c r="E26" s="86">
        <v>0.76166266129481441</v>
      </c>
      <c r="F26" s="85">
        <v>0.63285447243831339</v>
      </c>
      <c r="G26" s="95">
        <v>0.64923234659586715</v>
      </c>
      <c r="H26" s="86">
        <v>0.93038001373906898</v>
      </c>
      <c r="I26" s="85">
        <v>0.97869779283711755</v>
      </c>
      <c r="J26" s="95">
        <v>1.1328139808024356</v>
      </c>
      <c r="K26" s="86">
        <v>1.3285530903622285</v>
      </c>
      <c r="L26" s="85">
        <v>1.352528073374055</v>
      </c>
      <c r="M26" s="95">
        <v>1.2161334661443344</v>
      </c>
      <c r="N26" s="86">
        <v>1.078711431648131</v>
      </c>
      <c r="O26" s="85">
        <v>0.99480596461261406</v>
      </c>
      <c r="P26" s="95">
        <v>0.84062250199587818</v>
      </c>
      <c r="Q26" s="85">
        <v>0.68126024767456972</v>
      </c>
      <c r="R26" s="85">
        <v>1.0139818584875882</v>
      </c>
      <c r="S26" s="85">
        <v>1.2990640348303966</v>
      </c>
      <c r="T26" s="85">
        <v>0.9713837203171124</v>
      </c>
    </row>
    <row r="27" spans="1:20" ht="12.75" customHeight="1" x14ac:dyDescent="0.25">
      <c r="A27" s="106" t="s">
        <v>166</v>
      </c>
      <c r="B27" s="105"/>
      <c r="C27" s="104"/>
      <c r="D27" s="103">
        <v>2</v>
      </c>
      <c r="E27" s="102">
        <v>0.86770864119433189</v>
      </c>
      <c r="F27" s="100">
        <v>0.75602397809427424</v>
      </c>
      <c r="G27" s="101">
        <v>0.7973959738288029</v>
      </c>
      <c r="H27" s="102">
        <v>0.91372732956188563</v>
      </c>
      <c r="I27" s="100">
        <v>0.93793437843406602</v>
      </c>
      <c r="J27" s="101">
        <v>1.0191340137001157</v>
      </c>
      <c r="K27" s="102">
        <v>1.1691370382085018</v>
      </c>
      <c r="L27" s="100">
        <v>1.2418411319765763</v>
      </c>
      <c r="M27" s="101">
        <v>1.2061774589719492</v>
      </c>
      <c r="N27" s="102">
        <v>1.0506095107359745</v>
      </c>
      <c r="O27" s="100">
        <v>1.0190249401749565</v>
      </c>
      <c r="P27" s="101">
        <v>0.9285935764893003</v>
      </c>
      <c r="Q27" s="100">
        <v>0.80706286437246955</v>
      </c>
      <c r="R27" s="100">
        <v>0.95695083086321564</v>
      </c>
      <c r="S27" s="100">
        <v>1.2057041333502025</v>
      </c>
      <c r="T27" s="100">
        <v>0.99941536672209352</v>
      </c>
    </row>
    <row r="28" spans="1:20" ht="12.75" customHeight="1" x14ac:dyDescent="0.25">
      <c r="A28" s="99" t="s">
        <v>40</v>
      </c>
      <c r="B28" s="98"/>
      <c r="C28" s="97"/>
      <c r="D28" s="84">
        <v>1</v>
      </c>
      <c r="E28" s="92">
        <v>0.95027500000000009</v>
      </c>
      <c r="F28" s="91">
        <v>0.89626000000000006</v>
      </c>
      <c r="G28" s="93">
        <v>0.90093999999999996</v>
      </c>
      <c r="H28" s="92">
        <v>0.92686000000000002</v>
      </c>
      <c r="I28" s="91">
        <v>0.89445999999999992</v>
      </c>
      <c r="J28" s="93">
        <v>0.96923999999999999</v>
      </c>
      <c r="K28" s="92">
        <v>1.12914</v>
      </c>
      <c r="L28" s="91">
        <v>1.1731799999999999</v>
      </c>
      <c r="M28" s="93">
        <v>1.1553</v>
      </c>
      <c r="N28" s="92">
        <v>1.0798000000000001</v>
      </c>
      <c r="O28" s="91">
        <v>0.98031999999999986</v>
      </c>
      <c r="P28" s="93">
        <v>0.90284999999999993</v>
      </c>
      <c r="Q28" s="91">
        <v>0.90988000000000002</v>
      </c>
      <c r="R28" s="91">
        <v>0.93020000000000014</v>
      </c>
      <c r="S28" s="91">
        <v>1.1525399999999999</v>
      </c>
      <c r="T28" s="91">
        <v>0.99405999999999994</v>
      </c>
    </row>
    <row r="29" spans="1:20" ht="12.75" customHeight="1" x14ac:dyDescent="0.25">
      <c r="A29" s="143" t="s">
        <v>41</v>
      </c>
      <c r="B29" s="143"/>
      <c r="C29" s="144"/>
      <c r="D29" s="3" t="s">
        <v>4</v>
      </c>
      <c r="E29" s="3" t="s">
        <v>5</v>
      </c>
      <c r="F29" s="2" t="s">
        <v>6</v>
      </c>
      <c r="G29" s="4" t="s">
        <v>7</v>
      </c>
      <c r="H29" s="3" t="s">
        <v>8</v>
      </c>
      <c r="I29" s="2" t="s">
        <v>9</v>
      </c>
      <c r="J29" s="4" t="s">
        <v>10</v>
      </c>
      <c r="K29" s="3" t="s">
        <v>11</v>
      </c>
      <c r="L29" s="2" t="s">
        <v>12</v>
      </c>
      <c r="M29" s="2" t="s">
        <v>13</v>
      </c>
      <c r="N29" s="3" t="s">
        <v>14</v>
      </c>
      <c r="O29" s="2" t="s">
        <v>15</v>
      </c>
      <c r="P29" s="2" t="s">
        <v>16</v>
      </c>
      <c r="Q29" s="3" t="s">
        <v>17</v>
      </c>
      <c r="R29" s="2" t="s">
        <v>18</v>
      </c>
      <c r="S29" s="2" t="s">
        <v>19</v>
      </c>
      <c r="T29" s="2" t="s">
        <v>20</v>
      </c>
    </row>
    <row r="30" spans="1:20" ht="12.75" customHeight="1" x14ac:dyDescent="0.25">
      <c r="A30" s="145" t="s">
        <v>42</v>
      </c>
      <c r="B30" s="145"/>
      <c r="C30" s="146"/>
      <c r="D30" s="96">
        <v>2</v>
      </c>
      <c r="E30" s="86">
        <v>0.28906773506800709</v>
      </c>
      <c r="F30" s="85">
        <v>0.27310224719101123</v>
      </c>
      <c r="G30" s="95">
        <v>0.30323536369012422</v>
      </c>
      <c r="H30" s="86">
        <v>0.3974414547604968</v>
      </c>
      <c r="I30" s="85">
        <v>0.49863330573625081</v>
      </c>
      <c r="J30" s="95">
        <v>1.0048316853932586</v>
      </c>
      <c r="K30" s="86">
        <v>1.9192723358959196</v>
      </c>
      <c r="L30" s="85">
        <v>2.0110003075103489</v>
      </c>
      <c r="M30" s="85">
        <v>1.7686692489651095</v>
      </c>
      <c r="N30" s="86">
        <v>1.5442056298048494</v>
      </c>
      <c r="O30" s="85">
        <v>1.3777294145476049</v>
      </c>
      <c r="P30" s="85">
        <v>0.42861929036073332</v>
      </c>
      <c r="Q30" s="86">
        <v>0.28844482554701356</v>
      </c>
      <c r="R30" s="85">
        <v>0.63364004730928447</v>
      </c>
      <c r="S30" s="85">
        <v>1.8996364281490243</v>
      </c>
      <c r="T30" s="85">
        <v>1.1168396333530457</v>
      </c>
    </row>
    <row r="31" spans="1:20" ht="12.75" customHeight="1" x14ac:dyDescent="0.25">
      <c r="A31" s="137" t="s">
        <v>43</v>
      </c>
      <c r="B31" s="137"/>
      <c r="C31" s="138"/>
      <c r="D31" s="94">
        <v>2</v>
      </c>
      <c r="E31" s="92">
        <v>0.46777423890903674</v>
      </c>
      <c r="F31" s="91">
        <v>0.42018158726215898</v>
      </c>
      <c r="G31" s="93">
        <v>0.45982770852998167</v>
      </c>
      <c r="H31" s="92">
        <v>0.48754907248248797</v>
      </c>
      <c r="I31" s="91">
        <v>0.56505799170351223</v>
      </c>
      <c r="J31" s="93">
        <v>0.8761476387301903</v>
      </c>
      <c r="K31" s="92">
        <v>1.592117212976303</v>
      </c>
      <c r="L31" s="91">
        <v>2.5242002483978339</v>
      </c>
      <c r="M31" s="91">
        <v>2.1167374554125886</v>
      </c>
      <c r="N31" s="92">
        <v>1.1041706979979133</v>
      </c>
      <c r="O31" s="91">
        <v>0.70698042823786578</v>
      </c>
      <c r="P31" s="91">
        <v>0.47718054771722396</v>
      </c>
      <c r="Q31" s="92">
        <v>0.44926813602265392</v>
      </c>
      <c r="R31" s="91">
        <v>0.64291424959014354</v>
      </c>
      <c r="S31" s="91">
        <v>2.0776740297580605</v>
      </c>
      <c r="T31" s="91">
        <v>0.7627951249441105</v>
      </c>
    </row>
    <row r="32" spans="1:20" ht="12.75" customHeight="1" x14ac:dyDescent="0.25">
      <c r="A32" s="141" t="s">
        <v>44</v>
      </c>
      <c r="B32" s="141"/>
      <c r="C32" s="142"/>
      <c r="D32" s="96">
        <v>1</v>
      </c>
      <c r="E32" s="86">
        <v>1.07728</v>
      </c>
      <c r="F32" s="85">
        <v>1.1378599999999999</v>
      </c>
      <c r="G32" s="95">
        <v>1.1499199999999998</v>
      </c>
      <c r="H32" s="86">
        <v>1.0742800000000001</v>
      </c>
      <c r="I32" s="85">
        <v>0.6727200000000001</v>
      </c>
      <c r="J32" s="95">
        <v>0.60486000000000006</v>
      </c>
      <c r="K32" s="86">
        <v>1.1770400000000001</v>
      </c>
      <c r="L32" s="85">
        <v>1.3329</v>
      </c>
      <c r="M32" s="85">
        <v>1.2041799999999998</v>
      </c>
      <c r="N32" s="86">
        <v>1.0121799999999999</v>
      </c>
      <c r="O32" s="85">
        <v>0.86431999999999998</v>
      </c>
      <c r="P32" s="85">
        <v>0.66549999999999998</v>
      </c>
      <c r="Q32" s="89">
        <v>1.12168</v>
      </c>
      <c r="R32" s="88">
        <v>0.78393999999999997</v>
      </c>
      <c r="S32" s="88">
        <v>1.2380199999999999</v>
      </c>
      <c r="T32" s="88">
        <v>0.84734000000000009</v>
      </c>
    </row>
    <row r="33" spans="1:20" ht="12.75" customHeight="1" x14ac:dyDescent="0.25">
      <c r="A33" s="137" t="s">
        <v>165</v>
      </c>
      <c r="B33" s="137"/>
      <c r="C33" s="138"/>
      <c r="D33" s="94" t="s">
        <v>164</v>
      </c>
      <c r="E33" s="92">
        <v>0.48828800965550367</v>
      </c>
      <c r="F33" s="91">
        <v>0.33729129217911225</v>
      </c>
      <c r="G33" s="93">
        <v>0.38543147057874244</v>
      </c>
      <c r="H33" s="92">
        <v>0.45004290478991071</v>
      </c>
      <c r="I33" s="91">
        <v>0.58486041901561447</v>
      </c>
      <c r="J33" s="93">
        <v>0.94394341401343029</v>
      </c>
      <c r="K33" s="92">
        <v>1.6196183285380672</v>
      </c>
      <c r="L33" s="91">
        <v>1.9324596371913889</v>
      </c>
      <c r="M33" s="91">
        <v>1.6836743313512519</v>
      </c>
      <c r="N33" s="92">
        <v>1.5513752222407782</v>
      </c>
      <c r="O33" s="91">
        <v>1.2358567202948103</v>
      </c>
      <c r="P33" s="91">
        <v>0.6332484706662912</v>
      </c>
      <c r="Q33" s="92">
        <v>0.4039990282162696</v>
      </c>
      <c r="R33" s="91">
        <v>0.65979023308290419</v>
      </c>
      <c r="S33" s="91">
        <v>1.7455572567723174</v>
      </c>
      <c r="T33" s="91">
        <v>1.140047183695746</v>
      </c>
    </row>
    <row r="34" spans="1:20" ht="12.75" customHeight="1" x14ac:dyDescent="0.25">
      <c r="A34" s="141" t="s">
        <v>45</v>
      </c>
      <c r="B34" s="141"/>
      <c r="C34" s="142"/>
      <c r="D34" s="96">
        <v>1</v>
      </c>
      <c r="E34" s="86">
        <v>1.2126600000000001</v>
      </c>
      <c r="F34" s="85">
        <v>1.3153999999999999</v>
      </c>
      <c r="G34" s="95">
        <v>1.4010400000000001</v>
      </c>
      <c r="H34" s="86">
        <v>1.3587399999999998</v>
      </c>
      <c r="I34" s="85">
        <v>0.98330000000000017</v>
      </c>
      <c r="J34" s="95">
        <v>0.62378</v>
      </c>
      <c r="K34" s="86">
        <v>0.77829999999999999</v>
      </c>
      <c r="L34" s="85">
        <v>1.0066999999999999</v>
      </c>
      <c r="M34" s="85">
        <v>0.99156000000000011</v>
      </c>
      <c r="N34" s="86">
        <v>0.93003999999999987</v>
      </c>
      <c r="O34" s="85">
        <v>0.77459999999999984</v>
      </c>
      <c r="P34" s="85">
        <v>0.67030000000000001</v>
      </c>
      <c r="Q34" s="86">
        <v>1.3096999999999999</v>
      </c>
      <c r="R34" s="85">
        <v>0.98859999999999992</v>
      </c>
      <c r="S34" s="85">
        <v>0.92554000000000003</v>
      </c>
      <c r="T34" s="85">
        <v>0.7916399999999999</v>
      </c>
    </row>
    <row r="35" spans="1:20" ht="12.75" customHeight="1" x14ac:dyDescent="0.25">
      <c r="A35" s="137" t="str">
        <f>[1]SummaryTableData!A19</f>
        <v>Moab</v>
      </c>
      <c r="B35" s="137"/>
      <c r="C35" s="138"/>
      <c r="D35" s="94">
        <v>1</v>
      </c>
      <c r="E35" s="92">
        <v>0.53939999999999999</v>
      </c>
      <c r="F35" s="91">
        <v>0.41810000000000003</v>
      </c>
      <c r="G35" s="93">
        <v>0.51992000000000005</v>
      </c>
      <c r="H35" s="92">
        <v>1.00634</v>
      </c>
      <c r="I35" s="91">
        <v>1.2480599999999999</v>
      </c>
      <c r="J35" s="93">
        <v>1.3664999999999998</v>
      </c>
      <c r="K35" s="92">
        <v>1.27152</v>
      </c>
      <c r="L35" s="91">
        <v>1.2095199999999999</v>
      </c>
      <c r="M35" s="91">
        <v>1.11456</v>
      </c>
      <c r="N35" s="92">
        <v>1.2154399999999999</v>
      </c>
      <c r="O35" s="91">
        <v>1.1594200000000001</v>
      </c>
      <c r="P35" s="91">
        <v>0.76668000000000003</v>
      </c>
      <c r="Q35" s="92">
        <v>0.49817999999999996</v>
      </c>
      <c r="R35" s="91">
        <v>1.20696</v>
      </c>
      <c r="S35" s="91">
        <v>1.1985400000000002</v>
      </c>
      <c r="T35" s="91">
        <v>1.04718</v>
      </c>
    </row>
    <row r="36" spans="1:20" ht="12.75" customHeight="1" x14ac:dyDescent="0.25">
      <c r="A36" s="141" t="str">
        <f>[1]SummaryTableData!A20</f>
        <v>ParkCity</v>
      </c>
      <c r="B36" s="141"/>
      <c r="C36" s="142"/>
      <c r="D36" s="90">
        <v>2</v>
      </c>
      <c r="E36" s="89">
        <v>1.0740559674945334</v>
      </c>
      <c r="F36" s="88">
        <v>1.1421963031559024</v>
      </c>
      <c r="G36" s="87">
        <v>1.0761657524232238</v>
      </c>
      <c r="H36" s="89">
        <v>1.0778370160895534</v>
      </c>
      <c r="I36" s="88">
        <v>0.81997570151104737</v>
      </c>
      <c r="J36" s="87">
        <v>0.84114146911001619</v>
      </c>
      <c r="K36" s="89">
        <v>1.0063034685552039</v>
      </c>
      <c r="L36" s="88">
        <v>1.1105568910936328</v>
      </c>
      <c r="M36" s="87">
        <v>1.0924587134884631</v>
      </c>
      <c r="N36" s="89">
        <v>0.98295696958323808</v>
      </c>
      <c r="O36" s="88">
        <v>0.92456427042198375</v>
      </c>
      <c r="P36" s="87">
        <v>0.88547326229561696</v>
      </c>
      <c r="Q36" s="86">
        <v>1.0974783899024185</v>
      </c>
      <c r="R36" s="85">
        <v>0.91296520446460627</v>
      </c>
      <c r="S36" s="85">
        <v>1.0697530243790998</v>
      </c>
      <c r="T36" s="85">
        <v>0.93097864299468025</v>
      </c>
    </row>
    <row r="37" spans="1:20" ht="12.75" customHeight="1" x14ac:dyDescent="0.25">
      <c r="A37" s="137" t="s">
        <v>46</v>
      </c>
      <c r="B37" s="137"/>
      <c r="C37" s="138"/>
      <c r="D37" s="84">
        <v>1</v>
      </c>
      <c r="E37" s="82">
        <v>0.57797999999999994</v>
      </c>
      <c r="F37" s="81">
        <v>0.57022000000000006</v>
      </c>
      <c r="G37" s="83">
        <v>0.60084000000000004</v>
      </c>
      <c r="H37" s="82">
        <v>0.70974000000000004</v>
      </c>
      <c r="I37" s="81">
        <v>0.81988000000000005</v>
      </c>
      <c r="J37" s="83">
        <v>1.0759400000000001</v>
      </c>
      <c r="K37" s="82">
        <v>1.56298</v>
      </c>
      <c r="L37" s="81">
        <v>1.6916800000000003</v>
      </c>
      <c r="M37" s="83">
        <v>1.46068</v>
      </c>
      <c r="N37" s="82">
        <v>1.1609799999999999</v>
      </c>
      <c r="O37" s="81">
        <v>0.94836000000000009</v>
      </c>
      <c r="P37" s="83">
        <v>0.66739999999999988</v>
      </c>
      <c r="Q37" s="82">
        <v>0.58304</v>
      </c>
      <c r="R37" s="81">
        <v>0.86853999999999998</v>
      </c>
      <c r="S37" s="81">
        <v>1.5718000000000001</v>
      </c>
      <c r="T37" s="81">
        <v>0.92559999999999998</v>
      </c>
    </row>
    <row r="38" spans="1:20" ht="12.75" customHeight="1" x14ac:dyDescent="0.25">
      <c r="A38" s="139" t="s">
        <v>47</v>
      </c>
      <c r="B38" s="139"/>
      <c r="C38" s="140"/>
      <c r="D38" s="80">
        <v>1</v>
      </c>
      <c r="E38" s="78">
        <v>0.38214000000000004</v>
      </c>
      <c r="F38" s="77">
        <v>0.22843999999999998</v>
      </c>
      <c r="G38" s="79">
        <v>0.22328000000000001</v>
      </c>
      <c r="H38" s="78">
        <v>0.2334</v>
      </c>
      <c r="I38" s="77">
        <v>0.26901999999999998</v>
      </c>
      <c r="J38" s="79">
        <v>0.81235999999999997</v>
      </c>
      <c r="K38" s="78">
        <v>1.6881999999999997</v>
      </c>
      <c r="L38" s="77">
        <v>2.2644200000000003</v>
      </c>
      <c r="M38" s="79">
        <v>2.0295399999999999</v>
      </c>
      <c r="N38" s="78">
        <v>1.53112</v>
      </c>
      <c r="O38" s="77">
        <v>1.40584</v>
      </c>
      <c r="P38" s="79">
        <v>0.63363999999999998</v>
      </c>
      <c r="Q38" s="78">
        <v>0.27792000000000006</v>
      </c>
      <c r="R38" s="77">
        <v>0.43827999999999995</v>
      </c>
      <c r="S38" s="77">
        <v>1.9940600000000004</v>
      </c>
      <c r="T38" s="77">
        <v>1.1901800000000002</v>
      </c>
    </row>
    <row r="39" spans="1:20" ht="12.75" customHeight="1" x14ac:dyDescent="0.25">
      <c r="A39" s="74" t="s">
        <v>163</v>
      </c>
      <c r="B39" s="75"/>
      <c r="C39" s="76"/>
      <c r="D39" s="76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</row>
    <row r="40" spans="1:20" x14ac:dyDescent="0.25">
      <c r="A40" s="74"/>
    </row>
    <row r="41" spans="1:20" x14ac:dyDescent="0.25">
      <c r="A41" s="74"/>
    </row>
  </sheetData>
  <mergeCells count="20">
    <mergeCell ref="Q1:T1"/>
    <mergeCell ref="A14:C14"/>
    <mergeCell ref="B3:B5"/>
    <mergeCell ref="A3:A8"/>
    <mergeCell ref="A21:A22"/>
    <mergeCell ref="A17:A20"/>
    <mergeCell ref="A10:B11"/>
    <mergeCell ref="A12:C12"/>
    <mergeCell ref="A13:C13"/>
    <mergeCell ref="A15:C15"/>
    <mergeCell ref="A37:C37"/>
    <mergeCell ref="A38:C38"/>
    <mergeCell ref="A36:C36"/>
    <mergeCell ref="A35:C35"/>
    <mergeCell ref="A29:C29"/>
    <mergeCell ref="A34:C34"/>
    <mergeCell ref="A32:C32"/>
    <mergeCell ref="A33:C33"/>
    <mergeCell ref="A31:C31"/>
    <mergeCell ref="A30:C30"/>
  </mergeCells>
  <conditionalFormatting sqref="E3:T8 E10:T11 E13:T15 E17:T28 E30:T38">
    <cfRule type="colorScale" priority="1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pageMargins left="0.7" right="0.7" top="0.75" bottom="0.75" header="0.3" footer="0.3"/>
  <pageSetup scale="93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Difference 2019 vs 2017 Factors</vt:lpstr>
      <vt:lpstr>2019 (2015-19)</vt:lpstr>
      <vt:lpstr>2017 (2013-17) - 2019 groups</vt:lpstr>
      <vt:lpstr>2019 Combined Factors</vt:lpstr>
      <vt:lpstr>2017 DOW Factors</vt:lpstr>
      <vt:lpstr>2017 Month-Season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2021-08-26T16:42:41Z</dcterms:created>
  <dcterms:modified xsi:type="dcterms:W3CDTF">2021-08-27T03:46:58Z</dcterms:modified>
</cp:coreProperties>
</file>