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sks\REMM-Check-Outputs\Spreadsheets\"/>
    </mc:Choice>
  </mc:AlternateContent>
  <xr:revisionPtr revIDLastSave="0" documentId="13_ncr:1_{B042B376-84C0-4A4B-AB6C-7FFEE0CB22E0}" xr6:coauthVersionLast="47" xr6:coauthVersionMax="47" xr10:uidLastSave="{00000000-0000-0000-0000-000000000000}"/>
  <bookViews>
    <workbookView xWindow="30660" yWindow="1860" windowWidth="25770" windowHeight="13500" xr2:uid="{00000000-000D-0000-FFFF-FFFF00000000}"/>
  </bookViews>
  <sheets>
    <sheet name="DU_JSbyPolicyAreaNameYear_2442" sheetId="1" r:id="rId1"/>
  </sheets>
  <definedNames>
    <definedName name="_xlnm._FilterDatabase" localSheetId="0" hidden="1">DU_JSbyPolicyAreaNameYear_2442!$A$1:$E$1204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7" i="1" l="1"/>
  <c r="I35" i="1"/>
  <c r="J35" i="1"/>
  <c r="K35" i="1"/>
  <c r="L35" i="1"/>
  <c r="M35" i="1"/>
  <c r="I36" i="1"/>
  <c r="J36" i="1"/>
  <c r="K36" i="1"/>
  <c r="L36" i="1"/>
  <c r="M36" i="1"/>
  <c r="I37" i="1"/>
  <c r="J37" i="1"/>
  <c r="K37" i="1"/>
  <c r="L37" i="1"/>
  <c r="M37" i="1"/>
  <c r="I38" i="1"/>
  <c r="J38" i="1"/>
  <c r="K38" i="1"/>
  <c r="L38" i="1"/>
  <c r="M38" i="1"/>
  <c r="I39" i="1"/>
  <c r="J39" i="1"/>
  <c r="K39" i="1"/>
  <c r="L39" i="1"/>
  <c r="M39" i="1"/>
  <c r="J34" i="1"/>
  <c r="K34" i="1"/>
  <c r="L34" i="1"/>
  <c r="M34" i="1"/>
  <c r="I34" i="1"/>
  <c r="J8" i="1"/>
  <c r="T22" i="1"/>
  <c r="T21" i="1"/>
  <c r="J51" i="1"/>
  <c r="K51" i="1"/>
  <c r="L51" i="1"/>
  <c r="M51" i="1"/>
  <c r="M58" i="1" s="1"/>
  <c r="M59" i="1" s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L58" i="1" s="1"/>
  <c r="L59" i="1" s="1"/>
  <c r="M56" i="1"/>
  <c r="I52" i="1"/>
  <c r="I53" i="1"/>
  <c r="I54" i="1"/>
  <c r="I55" i="1"/>
  <c r="I56" i="1"/>
  <c r="I51" i="1"/>
  <c r="L17" i="1"/>
  <c r="L33" i="1" s="1"/>
  <c r="L50" i="1" s="1"/>
  <c r="K1" i="1"/>
  <c r="K17" i="1" s="1"/>
  <c r="K33" i="1" s="1"/>
  <c r="K50" i="1" s="1"/>
  <c r="L1" i="1"/>
  <c r="M1" i="1"/>
  <c r="M17" i="1" s="1"/>
  <c r="M33" i="1" s="1"/>
  <c r="M50" i="1" s="1"/>
  <c r="I19" i="1"/>
  <c r="J19" i="1"/>
  <c r="K19" i="1"/>
  <c r="L19" i="1"/>
  <c r="M19" i="1"/>
  <c r="I20" i="1"/>
  <c r="J20" i="1"/>
  <c r="K20" i="1"/>
  <c r="L20" i="1"/>
  <c r="M20" i="1"/>
  <c r="I21" i="1"/>
  <c r="J21" i="1"/>
  <c r="K21" i="1"/>
  <c r="L21" i="1"/>
  <c r="M21" i="1"/>
  <c r="I22" i="1"/>
  <c r="J22" i="1"/>
  <c r="K22" i="1"/>
  <c r="L22" i="1"/>
  <c r="M22" i="1"/>
  <c r="I23" i="1"/>
  <c r="J23" i="1"/>
  <c r="K23" i="1"/>
  <c r="L23" i="1"/>
  <c r="M23" i="1"/>
  <c r="J18" i="1"/>
  <c r="K18" i="1"/>
  <c r="L18" i="1"/>
  <c r="M18" i="1"/>
  <c r="I18" i="1"/>
  <c r="I3" i="1"/>
  <c r="J3" i="1"/>
  <c r="K3" i="1"/>
  <c r="L3" i="1"/>
  <c r="M3" i="1"/>
  <c r="I4" i="1"/>
  <c r="J4" i="1"/>
  <c r="K4" i="1"/>
  <c r="L4" i="1"/>
  <c r="M4" i="1"/>
  <c r="I5" i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J2" i="1"/>
  <c r="K2" i="1"/>
  <c r="L2" i="1"/>
  <c r="M2" i="1"/>
  <c r="I2" i="1"/>
  <c r="J40" i="1"/>
  <c r="J24" i="1"/>
  <c r="J1" i="1"/>
  <c r="J17" i="1" s="1"/>
  <c r="J33" i="1" s="1"/>
  <c r="J50" i="1" s="1"/>
  <c r="I1" i="1"/>
  <c r="I17" i="1" s="1"/>
  <c r="I33" i="1" s="1"/>
  <c r="I50" i="1" s="1"/>
  <c r="L41" i="1" l="1"/>
  <c r="L42" i="1" s="1"/>
  <c r="M9" i="1"/>
  <c r="M10" i="1" s="1"/>
  <c r="M25" i="1"/>
  <c r="M26" i="1" s="1"/>
  <c r="L25" i="1"/>
  <c r="L26" i="1" s="1"/>
  <c r="L9" i="1"/>
  <c r="L10" i="1" s="1"/>
  <c r="M41" i="1"/>
  <c r="M42" i="1" s="1"/>
</calcChain>
</file>

<file path=xl/sharedStrings.xml><?xml version="1.0" encoding="utf-8"?>
<sst xmlns="http://schemas.openxmlformats.org/spreadsheetml/2006/main" count="117" uniqueCount="23">
  <si>
    <t>Year</t>
  </si>
  <si>
    <t>residential_units</t>
  </si>
  <si>
    <t>job_spaces</t>
  </si>
  <si>
    <t>2050/2019</t>
  </si>
  <si>
    <t>Annual Growth Rate</t>
  </si>
  <si>
    <t>locnote</t>
  </si>
  <si>
    <t>CBDStaging</t>
  </si>
  <si>
    <t>Special District</t>
  </si>
  <si>
    <t>WFRCCenters</t>
  </si>
  <si>
    <t>WestBenchFutureLandUse</t>
  </si>
  <si>
    <t>WestBenchStaging</t>
  </si>
  <si>
    <t>WestWeberStaging</t>
  </si>
  <si>
    <t>Downtown Provo</t>
  </si>
  <si>
    <t>Test</t>
  </si>
  <si>
    <t>test2</t>
  </si>
  <si>
    <t>Downtown Vineyard</t>
  </si>
  <si>
    <t>Jones Ranch</t>
  </si>
  <si>
    <t>county_id</t>
  </si>
  <si>
    <t>Davis County AGR</t>
  </si>
  <si>
    <t>Salt Lake County AGR</t>
  </si>
  <si>
    <t>Weber County AGR</t>
  </si>
  <si>
    <t>No build</t>
  </si>
  <si>
    <t>run 2615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</si>
</sst>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1" applyNumberFormat="1" applyFont="1" applyBorder="1"/>
    <xf numFmtId="165" fontId="0" fillId="0" borderId="10" xfId="43" applyNumberFormat="1" applyFont="1" applyBorder="1"/>
    <xf numFmtId="166" fontId="0" fillId="0" borderId="0" xfId="0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Davis County Wasatch Centers Dwellling</a:t>
            </a:r>
            <a:r>
              <a:rPr lang="en-US" sz="1200" baseline="0"/>
              <a:t> Units / Job Spaces Growth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DU_JSbyPolicyAreaNameYear_2442!$L$1</c:f>
              <c:strCache>
                <c:ptCount val="1"/>
                <c:pt idx="0">
                  <c:v>residential_units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DU_JSbyPolicyAreaNameYear_2442!$I$2:$I$7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xVal>
          <c:yVal>
            <c:numRef>
              <c:f>DU_JSbyPolicyAreaNameYear_2442!$L$2:$L$7</c:f>
              <c:numCache>
                <c:formatCode>General</c:formatCode>
                <c:ptCount val="6"/>
                <c:pt idx="0">
                  <c:v>13897</c:v>
                </c:pt>
                <c:pt idx="1">
                  <c:v>14413</c:v>
                </c:pt>
                <c:pt idx="2">
                  <c:v>22546</c:v>
                </c:pt>
                <c:pt idx="3">
                  <c:v>31189</c:v>
                </c:pt>
                <c:pt idx="4">
                  <c:v>45402</c:v>
                </c:pt>
                <c:pt idx="5">
                  <c:v>56402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1C-4A00-AD4D-3E4ED4922533}"/>
            </c:ext>
          </c:extLst>
        </c:ser>
        <c:ser>
          <c:idx val="1"/>
          <c:order val="1"/>
          <c:tx>
            <c:strRef>
              <c:f>DU_JSbyPolicyAreaNameYear_2442!$M$1</c:f>
              <c:strCache>
                <c:ptCount val="1"/>
                <c:pt idx="0">
                  <c:v>job_spaces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DU_JSbyPolicyAreaNameYear_2442!$I$2:$I$7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xVal>
          <c:yVal>
            <c:numRef>
              <c:f>DU_JSbyPolicyAreaNameYear_2442!$M$2:$M$7</c:f>
              <c:numCache>
                <c:formatCode>General</c:formatCode>
                <c:ptCount val="6"/>
                <c:pt idx="0">
                  <c:v>72479</c:v>
                </c:pt>
                <c:pt idx="1">
                  <c:v>76877</c:v>
                </c:pt>
                <c:pt idx="2">
                  <c:v>93342</c:v>
                </c:pt>
                <c:pt idx="3">
                  <c:v>97539</c:v>
                </c:pt>
                <c:pt idx="4">
                  <c:v>101562</c:v>
                </c:pt>
                <c:pt idx="5">
                  <c:v>103376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1C-4A00-AD4D-3E4ED4922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200991"/>
        <c:axId val="1725201823"/>
      </c:scatterChart>
      <c:valAx>
        <c:axId val="172520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01823"/>
        <c:crosses val="autoZero"/>
        <c:crossBetween val="midCat"/>
      </c:valAx>
      <c:valAx>
        <c:axId val="172520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00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Salt Lake County Wasatch Centers </a:t>
            </a:r>
            <a:r>
              <a:rPr lang="en-US" sz="1200"/>
              <a:t>Dwellling</a:t>
            </a:r>
            <a:r>
              <a:rPr lang="en-US" sz="1200" baseline="0"/>
              <a:t> Units / Job Spaces Growth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DU_JSbyPolicyAreaNameYear_2442!$L$17</c:f>
              <c:strCache>
                <c:ptCount val="1"/>
                <c:pt idx="0">
                  <c:v>residential_units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DU_JSbyPolicyAreaNameYear_2442!$I$2:$I$7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xVal>
          <c:yVal>
            <c:numRef>
              <c:f>DU_JSbyPolicyAreaNameYear_2442!$L$18:$L$23</c:f>
              <c:numCache>
                <c:formatCode>General</c:formatCode>
                <c:ptCount val="6"/>
                <c:pt idx="0">
                  <c:v>4</c:v>
                </c:pt>
                <c:pt idx="1">
                  <c:v>39648</c:v>
                </c:pt>
                <c:pt idx="2">
                  <c:v>41379</c:v>
                </c:pt>
                <c:pt idx="3">
                  <c:v>57497</c:v>
                </c:pt>
                <c:pt idx="4">
                  <c:v>73635</c:v>
                </c:pt>
                <c:pt idx="5">
                  <c:v>102144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1C-4A00-AD4D-3E4ED4922533}"/>
            </c:ext>
          </c:extLst>
        </c:ser>
        <c:ser>
          <c:idx val="1"/>
          <c:order val="1"/>
          <c:tx>
            <c:strRef>
              <c:f>DU_JSbyPolicyAreaNameYear_2442!$M$17</c:f>
              <c:strCache>
                <c:ptCount val="1"/>
                <c:pt idx="0">
                  <c:v>job_spaces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DU_JSbyPolicyAreaNameYear_2442!$I$2:$I$7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xVal>
          <c:yVal>
            <c:numRef>
              <c:f>DU_JSbyPolicyAreaNameYear_2442!$M$18:$M$23</c:f>
              <c:numCache>
                <c:formatCode>General</c:formatCode>
                <c:ptCount val="6"/>
                <c:pt idx="0">
                  <c:v>57</c:v>
                </c:pt>
                <c:pt idx="1">
                  <c:v>337628</c:v>
                </c:pt>
                <c:pt idx="2">
                  <c:v>354102</c:v>
                </c:pt>
                <c:pt idx="3">
                  <c:v>413798</c:v>
                </c:pt>
                <c:pt idx="4">
                  <c:v>438634</c:v>
                </c:pt>
                <c:pt idx="5">
                  <c:v>464687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1C-4A00-AD4D-3E4ED4922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200991"/>
        <c:axId val="1725201823"/>
      </c:scatterChart>
      <c:valAx>
        <c:axId val="172520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01823"/>
        <c:crosses val="autoZero"/>
        <c:crossBetween val="midCat"/>
      </c:valAx>
      <c:valAx>
        <c:axId val="172520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00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Weber County Wasatch Centers Dwellling Units / Job Spaces Growth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DU_JSbyPolicyAreaNameYear_2442!$L$33</c:f>
              <c:strCache>
                <c:ptCount val="1"/>
                <c:pt idx="0">
                  <c:v>residential_units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DU_JSbyPolicyAreaNameYear_2442!$I$2:$I$7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xVal>
          <c:yVal>
            <c:numRef>
              <c:f>DU_JSbyPolicyAreaNameYear_2442!$L$34:$L$39</c:f>
              <c:numCache>
                <c:formatCode>General</c:formatCode>
                <c:ptCount val="6"/>
                <c:pt idx="0">
                  <c:v>129</c:v>
                </c:pt>
                <c:pt idx="1">
                  <c:v>182</c:v>
                </c:pt>
                <c:pt idx="2">
                  <c:v>7587</c:v>
                </c:pt>
                <c:pt idx="3">
                  <c:v>7998</c:v>
                </c:pt>
                <c:pt idx="4">
                  <c:v>11750</c:v>
                </c:pt>
                <c:pt idx="5">
                  <c:v>15546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1C-4A00-AD4D-3E4ED4922533}"/>
            </c:ext>
          </c:extLst>
        </c:ser>
        <c:ser>
          <c:idx val="1"/>
          <c:order val="1"/>
          <c:tx>
            <c:strRef>
              <c:f>DU_JSbyPolicyAreaNameYear_2442!$M$33</c:f>
              <c:strCache>
                <c:ptCount val="1"/>
                <c:pt idx="0">
                  <c:v>job_spaces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DU_JSbyPolicyAreaNameYear_2442!$I$2:$I$7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xVal>
          <c:yVal>
            <c:numRef>
              <c:f>DU_JSbyPolicyAreaNameYear_2442!$M$34:$M$39</c:f>
              <c:numCache>
                <c:formatCode>General</c:formatCode>
                <c:ptCount val="6"/>
                <c:pt idx="0">
                  <c:v>867</c:v>
                </c:pt>
                <c:pt idx="1">
                  <c:v>891</c:v>
                </c:pt>
                <c:pt idx="2">
                  <c:v>66658</c:v>
                </c:pt>
                <c:pt idx="3">
                  <c:v>66658</c:v>
                </c:pt>
                <c:pt idx="4">
                  <c:v>71558</c:v>
                </c:pt>
                <c:pt idx="5">
                  <c:v>75297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1C-4A00-AD4D-3E4ED4922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200991"/>
        <c:axId val="1725201823"/>
      </c:scatterChart>
      <c:valAx>
        <c:axId val="172520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01823"/>
        <c:crosses val="autoZero"/>
        <c:crossBetween val="midCat"/>
      </c:valAx>
      <c:valAx>
        <c:axId val="172520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00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West Bench Dwellling Units / Job Spaces Growth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DU_JSbyPolicyAreaNameYear_2442!$L$50</c:f>
              <c:strCache>
                <c:ptCount val="1"/>
                <c:pt idx="0">
                  <c:v>residential_units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DU_JSbyPolicyAreaNameYear_2442!$I$2:$I$7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xVal>
          <c:yVal>
            <c:numRef>
              <c:f>DU_JSbyPolicyAreaNameYear_2442!$L$51:$L$56</c:f>
              <c:numCache>
                <c:formatCode>General</c:formatCode>
                <c:ptCount val="6"/>
                <c:pt idx="0">
                  <c:v>0</c:v>
                </c:pt>
                <c:pt idx="1">
                  <c:v>643</c:v>
                </c:pt>
                <c:pt idx="2">
                  <c:v>643</c:v>
                </c:pt>
                <c:pt idx="3">
                  <c:v>728</c:v>
                </c:pt>
                <c:pt idx="4">
                  <c:v>919</c:v>
                </c:pt>
                <c:pt idx="5">
                  <c:v>1418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2F-4912-B5B0-37EE9A60F53A}"/>
            </c:ext>
          </c:extLst>
        </c:ser>
        <c:ser>
          <c:idx val="1"/>
          <c:order val="1"/>
          <c:tx>
            <c:strRef>
              <c:f>DU_JSbyPolicyAreaNameYear_2442!$M$50</c:f>
              <c:strCache>
                <c:ptCount val="1"/>
                <c:pt idx="0">
                  <c:v>job_spaces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DU_JSbyPolicyAreaNameYear_2442!$I$2:$I$7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xVal>
          <c:yVal>
            <c:numRef>
              <c:f>DU_JSbyPolicyAreaNameYear_2442!$M$51:$M$56</c:f>
              <c:numCache>
                <c:formatCode>General</c:formatCode>
                <c:ptCount val="6"/>
                <c:pt idx="0">
                  <c:v>1079</c:v>
                </c:pt>
                <c:pt idx="1">
                  <c:v>13</c:v>
                </c:pt>
                <c:pt idx="2">
                  <c:v>13</c:v>
                </c:pt>
                <c:pt idx="3">
                  <c:v>95</c:v>
                </c:pt>
                <c:pt idx="4">
                  <c:v>173</c:v>
                </c:pt>
                <c:pt idx="5">
                  <c:v>407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2F-4912-B5B0-37EE9A60F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200991"/>
        <c:axId val="1725201823"/>
      </c:scatterChart>
      <c:valAx>
        <c:axId val="172520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01823"/>
        <c:crosses val="autoZero"/>
        <c:crossBetween val="midCat"/>
      </c:valAx>
      <c:valAx>
        <c:axId val="172520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00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990599</xdr:colOff>
      <xdr:row>0</xdr:row>
      <xdr:rowOff>38099</xdr:rowOff>
    </xdr:from>
    <xdr:to>
      <xdr:col>18</xdr:col>
      <xdr:colOff>19050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A3B99E-B6AF-3BEA-CC95-F6212F397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1009650</xdr:colOff>
      <xdr:row>16</xdr:row>
      <xdr:rowOff>80962</xdr:rowOff>
    </xdr:from>
    <xdr:to>
      <xdr:col>18</xdr:col>
      <xdr:colOff>38100</xdr:colOff>
      <xdr:row>30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E5CEB5-73DB-2E85-AD32-30D470C11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1057275</xdr:colOff>
      <xdr:row>32</xdr:row>
      <xdr:rowOff>80962</xdr:rowOff>
    </xdr:from>
    <xdr:to>
      <xdr:col>18</xdr:col>
      <xdr:colOff>85725</xdr:colOff>
      <xdr:row>46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98E5AE-1315-9689-AE1B-330F08DAA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1085850</xdr:colOff>
      <xdr:row>49</xdr:row>
      <xdr:rowOff>133350</xdr:rowOff>
    </xdr:from>
    <xdr:to>
      <xdr:col>18</xdr:col>
      <xdr:colOff>114300</xdr:colOff>
      <xdr:row>64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75E6CC-9C17-4471-BFE4-A33B9D80AE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B2" sqref="B2:F101"/>
    </sheetView>
  </sheetViews>
  <sheetFormatPr defaultRowHeight="15" x14ac:dyDescent="0.25"/>
  <cols>
    <col min="8" max="9" width="5" bestFit="1" customWidth="1"/>
    <col min="10" max="10" width="19" bestFit="1" customWidth="1"/>
    <col min="11" max="11" width="13.140625" bestFit="1" customWidth="1"/>
    <col min="12" max="12" width="16.140625" bestFit="1" customWidth="1"/>
    <col min="13" max="13" width="10.7109375" bestFit="1" customWidth="1"/>
    <col min="14" max="14" width="32.28515625" customWidth="1"/>
    <col min="15" max="15" width="5" bestFit="1" customWidth="1"/>
    <col min="16" max="16" width="19" bestFit="1" customWidth="1"/>
    <col min="17" max="17" width="16.140625" bestFit="1" customWidth="1"/>
    <col min="18" max="18" width="10.7109375" bestFit="1" customWidth="1"/>
    <col min="20" max="20" width="5.5703125" bestFit="1" customWidth="1"/>
    <col min="21" max="21" width="27.28515625" bestFit="1" customWidth="1"/>
    <col min="22" max="22" width="16.140625" bestFit="1" customWidth="1"/>
    <col min="23" max="23" width="10.7109375" bestFit="1" customWidth="1"/>
  </cols>
  <sheetData>
    <row r="1" spans="1:13" x14ac:dyDescent="0.25">
      <c r="B1" t="s">
        <v>0</v>
      </c>
      <c r="C1" t="s">
        <v>17</v>
      </c>
      <c r="D1" t="s">
        <v>5</v>
      </c>
      <c r="E1" t="s">
        <v>1</v>
      </c>
      <c r="F1" t="s">
        <v>2</v>
      </c>
      <c r="G1" t="s">
        <v>22</v>
      </c>
      <c r="I1" s="1" t="str">
        <f>B1</f>
        <v>Year</v>
      </c>
      <c r="J1" s="1" t="str">
        <f t="shared" ref="J1" si="0">C1</f>
        <v>county_id</v>
      </c>
      <c r="K1" s="1" t="str">
        <f t="shared" ref="K1" si="1">D1</f>
        <v>locnote</v>
      </c>
      <c r="L1" s="1" t="str">
        <f t="shared" ref="L1" si="2">E1</f>
        <v>residential_units</v>
      </c>
      <c r="M1" s="1" t="str">
        <f t="shared" ref="M1" si="3">F1</f>
        <v>job_spaces</v>
      </c>
    </row>
    <row r="2" spans="1:13" x14ac:dyDescent="0.25">
      <c r="A2">
        <v>0</v>
      </c>
      <c r="B2">
        <v>2019</v>
      </c>
      <c r="C2">
        <v>11</v>
      </c>
      <c r="D2" t="s">
        <v>7</v>
      </c>
      <c r="E2">
        <v>1643</v>
      </c>
      <c r="F2">
        <v>979</v>
      </c>
      <c r="I2" s="1">
        <f>B8</f>
        <v>2019</v>
      </c>
      <c r="J2" s="1">
        <f t="shared" ref="J2:M2" si="4">C8</f>
        <v>11</v>
      </c>
      <c r="K2" s="1" t="str">
        <f t="shared" si="4"/>
        <v>WFRCCenters</v>
      </c>
      <c r="L2" s="1">
        <f t="shared" si="4"/>
        <v>13897</v>
      </c>
      <c r="M2" s="1">
        <f t="shared" si="4"/>
        <v>72479</v>
      </c>
    </row>
    <row r="3" spans="1:13" x14ac:dyDescent="0.25">
      <c r="A3">
        <v>14</v>
      </c>
      <c r="B3">
        <v>2020</v>
      </c>
      <c r="C3">
        <v>11</v>
      </c>
      <c r="D3" t="s">
        <v>7</v>
      </c>
      <c r="E3">
        <v>1643</v>
      </c>
      <c r="F3">
        <v>979</v>
      </c>
      <c r="I3" s="1">
        <f t="shared" ref="I3:I7" si="5">B9</f>
        <v>2020</v>
      </c>
      <c r="J3" s="1">
        <f t="shared" ref="J3:J7" si="6">C9</f>
        <v>11</v>
      </c>
      <c r="K3" s="1" t="str">
        <f t="shared" ref="K3:K7" si="7">D9</f>
        <v>WFRCCenters</v>
      </c>
      <c r="L3" s="1">
        <f t="shared" ref="L3:L7" si="8">E9</f>
        <v>14413</v>
      </c>
      <c r="M3" s="1">
        <f t="shared" ref="M3:M7" si="9">F9</f>
        <v>76877</v>
      </c>
    </row>
    <row r="4" spans="1:13" x14ac:dyDescent="0.25">
      <c r="A4">
        <v>30</v>
      </c>
      <c r="B4">
        <v>2025</v>
      </c>
      <c r="C4">
        <v>11</v>
      </c>
      <c r="D4" t="s">
        <v>7</v>
      </c>
      <c r="E4">
        <v>1699</v>
      </c>
      <c r="F4">
        <v>979</v>
      </c>
      <c r="I4" s="1">
        <f t="shared" si="5"/>
        <v>2025</v>
      </c>
      <c r="J4" s="1">
        <f t="shared" si="6"/>
        <v>11</v>
      </c>
      <c r="K4" s="1" t="str">
        <f t="shared" si="7"/>
        <v>WFRCCenters</v>
      </c>
      <c r="L4" s="1">
        <f t="shared" si="8"/>
        <v>22546</v>
      </c>
      <c r="M4" s="1">
        <f t="shared" si="9"/>
        <v>93342</v>
      </c>
    </row>
    <row r="5" spans="1:13" x14ac:dyDescent="0.25">
      <c r="A5">
        <v>47</v>
      </c>
      <c r="B5">
        <v>2030</v>
      </c>
      <c r="C5">
        <v>11</v>
      </c>
      <c r="D5" t="s">
        <v>7</v>
      </c>
      <c r="E5">
        <v>1824</v>
      </c>
      <c r="F5">
        <v>979</v>
      </c>
      <c r="I5" s="1">
        <f t="shared" si="5"/>
        <v>2030</v>
      </c>
      <c r="J5" s="1">
        <f t="shared" si="6"/>
        <v>11</v>
      </c>
      <c r="K5" s="1" t="str">
        <f t="shared" si="7"/>
        <v>WFRCCenters</v>
      </c>
      <c r="L5" s="1">
        <f t="shared" si="8"/>
        <v>31189</v>
      </c>
      <c r="M5" s="1">
        <f t="shared" si="9"/>
        <v>97539</v>
      </c>
    </row>
    <row r="6" spans="1:13" x14ac:dyDescent="0.25">
      <c r="A6">
        <v>64</v>
      </c>
      <c r="B6">
        <v>2040</v>
      </c>
      <c r="C6">
        <v>11</v>
      </c>
      <c r="D6" t="s">
        <v>7</v>
      </c>
      <c r="E6">
        <v>1848</v>
      </c>
      <c r="F6">
        <v>979</v>
      </c>
      <c r="I6" s="1">
        <f t="shared" si="5"/>
        <v>2040</v>
      </c>
      <c r="J6" s="1">
        <f t="shared" si="6"/>
        <v>11</v>
      </c>
      <c r="K6" s="1" t="str">
        <f t="shared" si="7"/>
        <v>WFRCCenters</v>
      </c>
      <c r="L6" s="1">
        <f t="shared" si="8"/>
        <v>45402</v>
      </c>
      <c r="M6" s="1">
        <f t="shared" si="9"/>
        <v>101562</v>
      </c>
    </row>
    <row r="7" spans="1:13" x14ac:dyDescent="0.25">
      <c r="A7">
        <v>81</v>
      </c>
      <c r="B7">
        <v>2050</v>
      </c>
      <c r="C7">
        <v>11</v>
      </c>
      <c r="D7" t="s">
        <v>7</v>
      </c>
      <c r="E7">
        <v>1860</v>
      </c>
      <c r="F7">
        <v>992</v>
      </c>
      <c r="I7" s="1">
        <f t="shared" si="5"/>
        <v>2050</v>
      </c>
      <c r="J7" s="1">
        <f t="shared" si="6"/>
        <v>11</v>
      </c>
      <c r="K7" s="1" t="str">
        <f t="shared" si="7"/>
        <v>WFRCCenters</v>
      </c>
      <c r="L7" s="1">
        <f t="shared" si="8"/>
        <v>56402</v>
      </c>
      <c r="M7" s="1">
        <f t="shared" si="9"/>
        <v>103376</v>
      </c>
    </row>
    <row r="8" spans="1:13" x14ac:dyDescent="0.25">
      <c r="A8">
        <v>1</v>
      </c>
      <c r="B8">
        <v>2019</v>
      </c>
      <c r="C8">
        <v>11</v>
      </c>
      <c r="D8" t="s">
        <v>8</v>
      </c>
      <c r="E8">
        <v>13897</v>
      </c>
      <c r="F8">
        <v>72479</v>
      </c>
      <c r="I8" s="1"/>
      <c r="J8" s="1" t="str">
        <f>G1</f>
        <v>run 2615</v>
      </c>
      <c r="K8" s="1"/>
      <c r="L8" s="1"/>
      <c r="M8" s="1"/>
    </row>
    <row r="9" spans="1:13" x14ac:dyDescent="0.25">
      <c r="A9">
        <v>15</v>
      </c>
      <c r="B9">
        <v>2020</v>
      </c>
      <c r="C9">
        <v>11</v>
      </c>
      <c r="D9" t="s">
        <v>8</v>
      </c>
      <c r="E9">
        <v>14413</v>
      </c>
      <c r="F9">
        <v>76877</v>
      </c>
      <c r="J9" s="1" t="s">
        <v>3</v>
      </c>
      <c r="K9" s="1"/>
      <c r="L9" s="2">
        <f>L7/L2</f>
        <v>4.0585737929049435</v>
      </c>
      <c r="M9" s="2">
        <f>M7/M2</f>
        <v>1.42628899405345</v>
      </c>
    </row>
    <row r="10" spans="1:13" x14ac:dyDescent="0.25">
      <c r="A10">
        <v>31</v>
      </c>
      <c r="B10">
        <v>2025</v>
      </c>
      <c r="C10">
        <v>11</v>
      </c>
      <c r="D10" t="s">
        <v>8</v>
      </c>
      <c r="E10">
        <v>22546</v>
      </c>
      <c r="F10">
        <v>93342</v>
      </c>
      <c r="J10" s="1" t="s">
        <v>4</v>
      </c>
      <c r="K10" s="1"/>
      <c r="L10" s="3">
        <f>POWER(L9,1/31)-1</f>
        <v>4.6224654120994524E-2</v>
      </c>
      <c r="M10" s="3">
        <f>POWER(M9,1/31)-1</f>
        <v>1.1519912248593611E-2</v>
      </c>
    </row>
    <row r="11" spans="1:13" x14ac:dyDescent="0.25">
      <c r="A11">
        <v>48</v>
      </c>
      <c r="B11">
        <v>2030</v>
      </c>
      <c r="C11">
        <v>11</v>
      </c>
      <c r="D11" t="s">
        <v>8</v>
      </c>
      <c r="E11">
        <v>31189</v>
      </c>
      <c r="F11">
        <v>97539</v>
      </c>
      <c r="J11" s="1" t="s">
        <v>18</v>
      </c>
      <c r="K11" s="1"/>
      <c r="L11" s="3">
        <v>1.9E-2</v>
      </c>
      <c r="M11" s="3">
        <v>1.2999999999999999E-2</v>
      </c>
    </row>
    <row r="12" spans="1:13" x14ac:dyDescent="0.25">
      <c r="A12">
        <v>65</v>
      </c>
      <c r="B12">
        <v>2040</v>
      </c>
      <c r="C12">
        <v>11</v>
      </c>
      <c r="D12" t="s">
        <v>8</v>
      </c>
      <c r="E12">
        <v>45402</v>
      </c>
      <c r="F12">
        <v>101562</v>
      </c>
    </row>
    <row r="13" spans="1:13" x14ac:dyDescent="0.25">
      <c r="A13">
        <v>82</v>
      </c>
      <c r="B13">
        <v>2050</v>
      </c>
      <c r="C13">
        <v>11</v>
      </c>
      <c r="D13" t="s">
        <v>8</v>
      </c>
      <c r="E13">
        <v>56402</v>
      </c>
      <c r="F13">
        <v>103376</v>
      </c>
    </row>
    <row r="14" spans="1:13" x14ac:dyDescent="0.25">
      <c r="A14">
        <v>2</v>
      </c>
      <c r="B14">
        <v>2019</v>
      </c>
      <c r="C14">
        <v>35</v>
      </c>
      <c r="D14" t="s">
        <v>6</v>
      </c>
      <c r="E14">
        <v>4445</v>
      </c>
      <c r="F14">
        <v>63005</v>
      </c>
    </row>
    <row r="15" spans="1:13" x14ac:dyDescent="0.25">
      <c r="A15">
        <v>16</v>
      </c>
      <c r="B15">
        <v>2020</v>
      </c>
      <c r="C15">
        <v>35</v>
      </c>
      <c r="D15" t="s">
        <v>6</v>
      </c>
      <c r="E15">
        <v>5140</v>
      </c>
      <c r="F15">
        <v>70873</v>
      </c>
    </row>
    <row r="16" spans="1:13" x14ac:dyDescent="0.25">
      <c r="A16">
        <v>32</v>
      </c>
      <c r="B16">
        <v>2025</v>
      </c>
      <c r="C16">
        <v>35</v>
      </c>
      <c r="D16" t="s">
        <v>6</v>
      </c>
      <c r="E16">
        <v>8101</v>
      </c>
      <c r="F16">
        <v>95884</v>
      </c>
    </row>
    <row r="17" spans="1:20" x14ac:dyDescent="0.25">
      <c r="A17">
        <v>49</v>
      </c>
      <c r="B17">
        <v>2030</v>
      </c>
      <c r="C17">
        <v>35</v>
      </c>
      <c r="D17" t="s">
        <v>6</v>
      </c>
      <c r="E17">
        <v>9505</v>
      </c>
      <c r="F17">
        <v>106498</v>
      </c>
      <c r="I17" s="1" t="str">
        <f>I1</f>
        <v>Year</v>
      </c>
      <c r="J17" s="1" t="str">
        <f t="shared" ref="J17:M17" si="10">J1</f>
        <v>county_id</v>
      </c>
      <c r="K17" s="1" t="str">
        <f t="shared" si="10"/>
        <v>locnote</v>
      </c>
      <c r="L17" s="1" t="str">
        <f t="shared" si="10"/>
        <v>residential_units</v>
      </c>
      <c r="M17" s="1" t="str">
        <f t="shared" si="10"/>
        <v>job_spaces</v>
      </c>
    </row>
    <row r="18" spans="1:20" x14ac:dyDescent="0.25">
      <c r="A18">
        <v>66</v>
      </c>
      <c r="B18">
        <v>2040</v>
      </c>
      <c r="C18">
        <v>35</v>
      </c>
      <c r="D18" t="s">
        <v>6</v>
      </c>
      <c r="E18">
        <v>10131</v>
      </c>
      <c r="F18">
        <v>126161</v>
      </c>
      <c r="I18" s="1">
        <f>B43</f>
        <v>2050</v>
      </c>
      <c r="J18" s="1">
        <f t="shared" ref="J18:M18" si="11">C43</f>
        <v>35</v>
      </c>
      <c r="K18" s="1" t="str">
        <f t="shared" si="11"/>
        <v>WestBenchStaging</v>
      </c>
      <c r="L18" s="1">
        <f t="shared" si="11"/>
        <v>4</v>
      </c>
      <c r="M18" s="1">
        <f t="shared" si="11"/>
        <v>57</v>
      </c>
    </row>
    <row r="19" spans="1:20" x14ac:dyDescent="0.25">
      <c r="A19">
        <v>83</v>
      </c>
      <c r="B19">
        <v>2050</v>
      </c>
      <c r="C19">
        <v>35</v>
      </c>
      <c r="D19" t="s">
        <v>6</v>
      </c>
      <c r="E19">
        <v>10682</v>
      </c>
      <c r="F19">
        <v>134096</v>
      </c>
      <c r="I19" s="1">
        <f t="shared" ref="I19:I23" si="12">B44</f>
        <v>2019</v>
      </c>
      <c r="J19" s="1">
        <f t="shared" ref="J19:J23" si="13">C44</f>
        <v>35</v>
      </c>
      <c r="K19" s="1" t="str">
        <f t="shared" ref="K19:K23" si="14">D44</f>
        <v>WFRCCenters</v>
      </c>
      <c r="L19" s="1">
        <f t="shared" ref="L19:L23" si="15">E44</f>
        <v>39648</v>
      </c>
      <c r="M19" s="1">
        <f t="shared" ref="M19:M23" si="16">F44</f>
        <v>337628</v>
      </c>
    </row>
    <row r="20" spans="1:20" x14ac:dyDescent="0.25">
      <c r="A20">
        <v>17</v>
      </c>
      <c r="B20">
        <v>2019</v>
      </c>
      <c r="C20">
        <v>35</v>
      </c>
      <c r="D20" t="s">
        <v>16</v>
      </c>
      <c r="E20">
        <v>18</v>
      </c>
      <c r="F20">
        <v>0</v>
      </c>
      <c r="I20" s="1">
        <f t="shared" si="12"/>
        <v>2020</v>
      </c>
      <c r="J20" s="1">
        <f t="shared" si="13"/>
        <v>35</v>
      </c>
      <c r="K20" s="1" t="str">
        <f t="shared" si="14"/>
        <v>WFRCCenters</v>
      </c>
      <c r="L20" s="1">
        <f t="shared" si="15"/>
        <v>41379</v>
      </c>
      <c r="M20" s="1">
        <f t="shared" si="16"/>
        <v>354102</v>
      </c>
    </row>
    <row r="21" spans="1:20" x14ac:dyDescent="0.25">
      <c r="A21">
        <v>33</v>
      </c>
      <c r="B21">
        <v>2020</v>
      </c>
      <c r="C21">
        <v>35</v>
      </c>
      <c r="D21" t="s">
        <v>16</v>
      </c>
      <c r="E21">
        <v>54</v>
      </c>
      <c r="F21">
        <v>0</v>
      </c>
      <c r="I21" s="1">
        <f t="shared" si="12"/>
        <v>2025</v>
      </c>
      <c r="J21" s="1">
        <f t="shared" si="13"/>
        <v>35</v>
      </c>
      <c r="K21" s="1" t="str">
        <f t="shared" si="14"/>
        <v>WFRCCenters</v>
      </c>
      <c r="L21" s="1">
        <f t="shared" si="15"/>
        <v>57497</v>
      </c>
      <c r="M21" s="1">
        <f t="shared" si="16"/>
        <v>413798</v>
      </c>
      <c r="T21">
        <f>628800*1.07/429041</f>
        <v>1.5681857911015498</v>
      </c>
    </row>
    <row r="22" spans="1:20" x14ac:dyDescent="0.25">
      <c r="A22">
        <v>50</v>
      </c>
      <c r="B22">
        <v>2025</v>
      </c>
      <c r="C22">
        <v>35</v>
      </c>
      <c r="D22" t="s">
        <v>16</v>
      </c>
      <c r="E22">
        <v>311</v>
      </c>
      <c r="F22">
        <v>1004</v>
      </c>
      <c r="I22" s="1">
        <f t="shared" si="12"/>
        <v>2030</v>
      </c>
      <c r="J22" s="1">
        <f t="shared" si="13"/>
        <v>35</v>
      </c>
      <c r="K22" s="1" t="str">
        <f t="shared" si="14"/>
        <v>WFRCCenters</v>
      </c>
      <c r="L22" s="1">
        <f t="shared" si="15"/>
        <v>73635</v>
      </c>
      <c r="M22" s="1">
        <f t="shared" si="16"/>
        <v>438634</v>
      </c>
      <c r="T22" s="4">
        <f>POWER(T21,1/31)</f>
        <v>1.0146193618118515</v>
      </c>
    </row>
    <row r="23" spans="1:20" x14ac:dyDescent="0.25">
      <c r="A23">
        <v>67</v>
      </c>
      <c r="B23">
        <v>2030</v>
      </c>
      <c r="C23">
        <v>35</v>
      </c>
      <c r="D23" t="s">
        <v>16</v>
      </c>
      <c r="E23">
        <v>409</v>
      </c>
      <c r="F23">
        <v>1325</v>
      </c>
      <c r="I23" s="1">
        <f t="shared" si="12"/>
        <v>2040</v>
      </c>
      <c r="J23" s="1">
        <f t="shared" si="13"/>
        <v>35</v>
      </c>
      <c r="K23" s="1" t="str">
        <f t="shared" si="14"/>
        <v>WFRCCenters</v>
      </c>
      <c r="L23" s="1">
        <f t="shared" si="15"/>
        <v>102144</v>
      </c>
      <c r="M23" s="1">
        <f t="shared" si="16"/>
        <v>464687</v>
      </c>
    </row>
    <row r="24" spans="1:20" x14ac:dyDescent="0.25">
      <c r="A24">
        <v>84</v>
      </c>
      <c r="B24">
        <v>2040</v>
      </c>
      <c r="C24">
        <v>35</v>
      </c>
      <c r="D24" t="s">
        <v>16</v>
      </c>
      <c r="E24">
        <v>1004</v>
      </c>
      <c r="F24">
        <v>1683</v>
      </c>
      <c r="J24" t="str">
        <f>G1</f>
        <v>run 2615</v>
      </c>
    </row>
    <row r="25" spans="1:20" x14ac:dyDescent="0.25">
      <c r="A25">
        <v>3</v>
      </c>
      <c r="B25">
        <v>2050</v>
      </c>
      <c r="C25">
        <v>35</v>
      </c>
      <c r="D25" t="s">
        <v>16</v>
      </c>
      <c r="E25">
        <v>1004</v>
      </c>
      <c r="F25">
        <v>1683</v>
      </c>
      <c r="J25" s="1" t="s">
        <v>3</v>
      </c>
      <c r="K25" s="1"/>
      <c r="L25" s="2">
        <f>L23/L18</f>
        <v>25536</v>
      </c>
      <c r="M25" s="2">
        <f>M23/M18</f>
        <v>8152.4035087719294</v>
      </c>
    </row>
    <row r="26" spans="1:20" x14ac:dyDescent="0.25">
      <c r="A26">
        <v>18</v>
      </c>
      <c r="B26">
        <v>2019</v>
      </c>
      <c r="C26">
        <v>35</v>
      </c>
      <c r="D26" t="s">
        <v>7</v>
      </c>
      <c r="E26">
        <v>0</v>
      </c>
      <c r="F26">
        <v>500</v>
      </c>
      <c r="J26" s="1" t="s">
        <v>4</v>
      </c>
      <c r="K26" s="1"/>
      <c r="L26" s="3">
        <f>POWER(L25,1/31)-1</f>
        <v>0.38728669652845094</v>
      </c>
      <c r="M26" s="3">
        <f>POWER(M25,1/31)-1</f>
        <v>0.33712037121945349</v>
      </c>
    </row>
    <row r="27" spans="1:20" x14ac:dyDescent="0.25">
      <c r="A27">
        <v>34</v>
      </c>
      <c r="B27">
        <v>2020</v>
      </c>
      <c r="C27">
        <v>35</v>
      </c>
      <c r="D27" t="s">
        <v>7</v>
      </c>
      <c r="E27">
        <v>0</v>
      </c>
      <c r="F27">
        <v>791</v>
      </c>
      <c r="J27" s="1" t="s">
        <v>19</v>
      </c>
      <c r="K27" s="1"/>
      <c r="L27" s="3">
        <v>1.01E-2</v>
      </c>
      <c r="M27" s="3">
        <v>1.2999999999999999E-2</v>
      </c>
    </row>
    <row r="28" spans="1:20" x14ac:dyDescent="0.25">
      <c r="A28">
        <v>51</v>
      </c>
      <c r="B28">
        <v>2025</v>
      </c>
      <c r="C28">
        <v>35</v>
      </c>
      <c r="D28" t="s">
        <v>7</v>
      </c>
      <c r="E28">
        <v>0</v>
      </c>
      <c r="F28">
        <v>1079</v>
      </c>
    </row>
    <row r="29" spans="1:20" x14ac:dyDescent="0.25">
      <c r="A29">
        <v>68</v>
      </c>
      <c r="B29">
        <v>2030</v>
      </c>
      <c r="C29">
        <v>35</v>
      </c>
      <c r="D29" t="s">
        <v>7</v>
      </c>
      <c r="E29">
        <v>0</v>
      </c>
      <c r="F29">
        <v>1079</v>
      </c>
    </row>
    <row r="30" spans="1:20" x14ac:dyDescent="0.25">
      <c r="A30">
        <v>85</v>
      </c>
      <c r="B30">
        <v>2040</v>
      </c>
      <c r="C30">
        <v>35</v>
      </c>
      <c r="D30" t="s">
        <v>7</v>
      </c>
      <c r="E30">
        <v>0</v>
      </c>
      <c r="F30">
        <v>1079</v>
      </c>
    </row>
    <row r="31" spans="1:20" x14ac:dyDescent="0.25">
      <c r="A31">
        <v>5</v>
      </c>
      <c r="B31">
        <v>2050</v>
      </c>
      <c r="C31">
        <v>35</v>
      </c>
      <c r="D31" t="s">
        <v>7</v>
      </c>
      <c r="E31">
        <v>0</v>
      </c>
      <c r="F31">
        <v>1079</v>
      </c>
    </row>
    <row r="32" spans="1:20" x14ac:dyDescent="0.25">
      <c r="A32">
        <v>20</v>
      </c>
      <c r="B32">
        <v>2019</v>
      </c>
      <c r="C32">
        <v>35</v>
      </c>
      <c r="D32" t="s">
        <v>9</v>
      </c>
      <c r="E32">
        <v>643</v>
      </c>
      <c r="F32">
        <v>13</v>
      </c>
    </row>
    <row r="33" spans="1:13" x14ac:dyDescent="0.25">
      <c r="A33">
        <v>36</v>
      </c>
      <c r="B33">
        <v>2020</v>
      </c>
      <c r="C33">
        <v>35</v>
      </c>
      <c r="D33" t="s">
        <v>9</v>
      </c>
      <c r="E33">
        <v>643</v>
      </c>
      <c r="F33">
        <v>13</v>
      </c>
      <c r="I33" s="1" t="str">
        <f>I17</f>
        <v>Year</v>
      </c>
      <c r="J33" s="1" t="str">
        <f t="shared" ref="J33:M33" si="17">J17</f>
        <v>county_id</v>
      </c>
      <c r="K33" s="1" t="str">
        <f t="shared" si="17"/>
        <v>locnote</v>
      </c>
      <c r="L33" s="1" t="str">
        <f t="shared" si="17"/>
        <v>residential_units</v>
      </c>
      <c r="M33" s="1" t="str">
        <f t="shared" si="17"/>
        <v>job_spaces</v>
      </c>
    </row>
    <row r="34" spans="1:13" x14ac:dyDescent="0.25">
      <c r="A34">
        <v>53</v>
      </c>
      <c r="B34">
        <v>2025</v>
      </c>
      <c r="C34">
        <v>35</v>
      </c>
      <c r="D34" t="s">
        <v>9</v>
      </c>
      <c r="E34">
        <v>728</v>
      </c>
      <c r="F34">
        <v>95</v>
      </c>
      <c r="I34" s="1">
        <f>B94</f>
        <v>2040</v>
      </c>
      <c r="J34" s="1">
        <f t="shared" ref="J34:M34" si="18">C94</f>
        <v>57</v>
      </c>
      <c r="K34" s="1" t="str">
        <f t="shared" si="18"/>
        <v>WestWeberStaging</v>
      </c>
      <c r="L34" s="1">
        <f t="shared" si="18"/>
        <v>129</v>
      </c>
      <c r="M34" s="1">
        <f t="shared" si="18"/>
        <v>867</v>
      </c>
    </row>
    <row r="35" spans="1:13" x14ac:dyDescent="0.25">
      <c r="A35">
        <v>70</v>
      </c>
      <c r="B35">
        <v>2030</v>
      </c>
      <c r="C35">
        <v>35</v>
      </c>
      <c r="D35" t="s">
        <v>9</v>
      </c>
      <c r="E35">
        <v>919</v>
      </c>
      <c r="F35">
        <v>173</v>
      </c>
      <c r="I35" s="1">
        <f t="shared" ref="I35:I39" si="19">B95</f>
        <v>2050</v>
      </c>
      <c r="J35" s="1">
        <f t="shared" ref="J35:J39" si="20">C95</f>
        <v>57</v>
      </c>
      <c r="K35" s="1" t="str">
        <f t="shared" ref="K35:K39" si="21">D95</f>
        <v>WestWeberStaging</v>
      </c>
      <c r="L35" s="1">
        <f t="shared" ref="L35:L39" si="22">E95</f>
        <v>182</v>
      </c>
      <c r="M35" s="1">
        <f t="shared" ref="M35:M39" si="23">F95</f>
        <v>891</v>
      </c>
    </row>
    <row r="36" spans="1:13" x14ac:dyDescent="0.25">
      <c r="A36">
        <v>87</v>
      </c>
      <c r="B36">
        <v>2040</v>
      </c>
      <c r="C36">
        <v>35</v>
      </c>
      <c r="D36" t="s">
        <v>9</v>
      </c>
      <c r="E36">
        <v>1418</v>
      </c>
      <c r="F36">
        <v>407</v>
      </c>
      <c r="I36" s="1">
        <f t="shared" si="19"/>
        <v>2019</v>
      </c>
      <c r="J36" s="1">
        <f t="shared" si="20"/>
        <v>57</v>
      </c>
      <c r="K36" s="1" t="str">
        <f t="shared" si="21"/>
        <v>WFRCCenters</v>
      </c>
      <c r="L36" s="1">
        <f t="shared" si="22"/>
        <v>7587</v>
      </c>
      <c r="M36" s="1">
        <f t="shared" si="23"/>
        <v>66658</v>
      </c>
    </row>
    <row r="37" spans="1:13" x14ac:dyDescent="0.25">
      <c r="A37">
        <v>6</v>
      </c>
      <c r="B37">
        <v>2050</v>
      </c>
      <c r="C37">
        <v>35</v>
      </c>
      <c r="D37" t="s">
        <v>9</v>
      </c>
      <c r="E37">
        <v>4637</v>
      </c>
      <c r="F37">
        <v>478</v>
      </c>
      <c r="I37" s="1">
        <f t="shared" si="19"/>
        <v>2020</v>
      </c>
      <c r="J37" s="1">
        <f t="shared" si="20"/>
        <v>57</v>
      </c>
      <c r="K37" s="1" t="str">
        <f t="shared" si="21"/>
        <v>WFRCCenters</v>
      </c>
      <c r="L37" s="1">
        <f t="shared" si="22"/>
        <v>7998</v>
      </c>
      <c r="M37" s="1">
        <f t="shared" si="23"/>
        <v>66658</v>
      </c>
    </row>
    <row r="38" spans="1:13" x14ac:dyDescent="0.25">
      <c r="A38">
        <v>21</v>
      </c>
      <c r="B38">
        <v>2019</v>
      </c>
      <c r="C38">
        <v>35</v>
      </c>
      <c r="D38" t="s">
        <v>10</v>
      </c>
      <c r="E38">
        <v>1</v>
      </c>
      <c r="F38">
        <v>0</v>
      </c>
      <c r="I38" s="1">
        <f t="shared" si="19"/>
        <v>2025</v>
      </c>
      <c r="J38" s="1">
        <f t="shared" si="20"/>
        <v>57</v>
      </c>
      <c r="K38" s="1" t="str">
        <f t="shared" si="21"/>
        <v>WFRCCenters</v>
      </c>
      <c r="L38" s="1">
        <f t="shared" si="22"/>
        <v>11750</v>
      </c>
      <c r="M38" s="1">
        <f t="shared" si="23"/>
        <v>71558</v>
      </c>
    </row>
    <row r="39" spans="1:13" x14ac:dyDescent="0.25">
      <c r="A39">
        <v>37</v>
      </c>
      <c r="B39">
        <v>2020</v>
      </c>
      <c r="C39">
        <v>35</v>
      </c>
      <c r="D39" t="s">
        <v>10</v>
      </c>
      <c r="E39">
        <v>1</v>
      </c>
      <c r="F39">
        <v>0</v>
      </c>
      <c r="I39" s="1">
        <f t="shared" si="19"/>
        <v>2030</v>
      </c>
      <c r="J39" s="1">
        <f t="shared" si="20"/>
        <v>57</v>
      </c>
      <c r="K39" s="1" t="str">
        <f t="shared" si="21"/>
        <v>WFRCCenters</v>
      </c>
      <c r="L39" s="1">
        <f t="shared" si="22"/>
        <v>15546</v>
      </c>
      <c r="M39" s="1">
        <f t="shared" si="23"/>
        <v>75297</v>
      </c>
    </row>
    <row r="40" spans="1:13" x14ac:dyDescent="0.25">
      <c r="A40">
        <v>54</v>
      </c>
      <c r="B40">
        <v>2025</v>
      </c>
      <c r="C40">
        <v>35</v>
      </c>
      <c r="D40" t="s">
        <v>10</v>
      </c>
      <c r="E40">
        <v>1</v>
      </c>
      <c r="F40">
        <v>57</v>
      </c>
      <c r="J40" t="str">
        <f>G1</f>
        <v>run 2615</v>
      </c>
    </row>
    <row r="41" spans="1:13" x14ac:dyDescent="0.25">
      <c r="A41">
        <v>71</v>
      </c>
      <c r="B41">
        <v>2030</v>
      </c>
      <c r="C41">
        <v>35</v>
      </c>
      <c r="D41" t="s">
        <v>10</v>
      </c>
      <c r="E41">
        <v>1</v>
      </c>
      <c r="F41">
        <v>57</v>
      </c>
      <c r="J41" s="1" t="s">
        <v>3</v>
      </c>
      <c r="K41" s="1"/>
      <c r="L41" s="2">
        <f>L39/L34</f>
        <v>120.51162790697674</v>
      </c>
      <c r="M41" s="2">
        <f>M39/M34</f>
        <v>86.847750865051907</v>
      </c>
    </row>
    <row r="42" spans="1:13" x14ac:dyDescent="0.25">
      <c r="A42">
        <v>88</v>
      </c>
      <c r="B42">
        <v>2040</v>
      </c>
      <c r="C42">
        <v>35</v>
      </c>
      <c r="D42" t="s">
        <v>10</v>
      </c>
      <c r="E42">
        <v>4</v>
      </c>
      <c r="F42">
        <v>57</v>
      </c>
      <c r="J42" s="1" t="s">
        <v>4</v>
      </c>
      <c r="K42" s="1"/>
      <c r="L42" s="3">
        <f>POWER(L41,1/31)-1</f>
        <v>0.16715884677496851</v>
      </c>
      <c r="M42" s="3">
        <f>POWER(M41,1/31)-1</f>
        <v>0.15488994240231202</v>
      </c>
    </row>
    <row r="43" spans="1:13" x14ac:dyDescent="0.25">
      <c r="A43">
        <v>4</v>
      </c>
      <c r="B43">
        <v>2050</v>
      </c>
      <c r="C43">
        <v>35</v>
      </c>
      <c r="D43" t="s">
        <v>10</v>
      </c>
      <c r="E43">
        <v>4</v>
      </c>
      <c r="F43">
        <v>57</v>
      </c>
      <c r="J43" s="1" t="s">
        <v>20</v>
      </c>
      <c r="K43" s="1"/>
      <c r="L43" s="3">
        <v>1.6E-2</v>
      </c>
      <c r="M43" s="3">
        <v>8.0000000000000002E-3</v>
      </c>
    </row>
    <row r="44" spans="1:13" x14ac:dyDescent="0.25">
      <c r="A44">
        <v>19</v>
      </c>
      <c r="B44">
        <v>2019</v>
      </c>
      <c r="C44">
        <v>35</v>
      </c>
      <c r="D44" t="s">
        <v>8</v>
      </c>
      <c r="E44">
        <v>39648</v>
      </c>
      <c r="F44">
        <v>337628</v>
      </c>
    </row>
    <row r="45" spans="1:13" x14ac:dyDescent="0.25">
      <c r="A45">
        <v>35</v>
      </c>
      <c r="B45">
        <v>2020</v>
      </c>
      <c r="C45">
        <v>35</v>
      </c>
      <c r="D45" t="s">
        <v>8</v>
      </c>
      <c r="E45">
        <v>41379</v>
      </c>
      <c r="F45">
        <v>354102</v>
      </c>
    </row>
    <row r="46" spans="1:13" x14ac:dyDescent="0.25">
      <c r="A46">
        <v>52</v>
      </c>
      <c r="B46">
        <v>2025</v>
      </c>
      <c r="C46">
        <v>35</v>
      </c>
      <c r="D46" t="s">
        <v>8</v>
      </c>
      <c r="E46">
        <v>57497</v>
      </c>
      <c r="F46">
        <v>413798</v>
      </c>
    </row>
    <row r="47" spans="1:13" x14ac:dyDescent="0.25">
      <c r="A47">
        <v>69</v>
      </c>
      <c r="B47">
        <v>2030</v>
      </c>
      <c r="C47">
        <v>35</v>
      </c>
      <c r="D47" t="s">
        <v>8</v>
      </c>
      <c r="E47">
        <v>73635</v>
      </c>
      <c r="F47">
        <v>438634</v>
      </c>
    </row>
    <row r="48" spans="1:13" x14ac:dyDescent="0.25">
      <c r="A48">
        <v>86</v>
      </c>
      <c r="B48">
        <v>2040</v>
      </c>
      <c r="C48">
        <v>35</v>
      </c>
      <c r="D48" t="s">
        <v>8</v>
      </c>
      <c r="E48">
        <v>102144</v>
      </c>
      <c r="F48">
        <v>464687</v>
      </c>
    </row>
    <row r="49" spans="1:13" x14ac:dyDescent="0.25">
      <c r="A49">
        <v>7</v>
      </c>
      <c r="B49">
        <v>2050</v>
      </c>
      <c r="C49">
        <v>35</v>
      </c>
      <c r="D49" t="s">
        <v>8</v>
      </c>
      <c r="E49">
        <v>109342</v>
      </c>
      <c r="F49">
        <v>503832</v>
      </c>
    </row>
    <row r="50" spans="1:13" x14ac:dyDescent="0.25">
      <c r="A50">
        <v>22</v>
      </c>
      <c r="B50">
        <v>2019</v>
      </c>
      <c r="C50">
        <v>49</v>
      </c>
      <c r="D50" t="s">
        <v>12</v>
      </c>
      <c r="E50">
        <v>1292</v>
      </c>
      <c r="F50">
        <v>14914</v>
      </c>
      <c r="I50" s="1" t="str">
        <f>I33</f>
        <v>Year</v>
      </c>
      <c r="J50" s="1" t="str">
        <f t="shared" ref="J50:M50" si="24">J33</f>
        <v>county_id</v>
      </c>
      <c r="K50" s="1" t="str">
        <f t="shared" si="24"/>
        <v>locnote</v>
      </c>
      <c r="L50" s="1" t="str">
        <f t="shared" si="24"/>
        <v>residential_units</v>
      </c>
      <c r="M50" s="1" t="str">
        <f t="shared" si="24"/>
        <v>job_spaces</v>
      </c>
    </row>
    <row r="51" spans="1:13" x14ac:dyDescent="0.25">
      <c r="A51">
        <v>38</v>
      </c>
      <c r="B51">
        <v>2020</v>
      </c>
      <c r="C51">
        <v>49</v>
      </c>
      <c r="D51" t="s">
        <v>12</v>
      </c>
      <c r="E51">
        <v>2253</v>
      </c>
      <c r="F51">
        <v>15289</v>
      </c>
      <c r="I51" s="1">
        <f>B31</f>
        <v>2050</v>
      </c>
      <c r="J51" s="1">
        <f t="shared" ref="J51:M56" si="25">C31</f>
        <v>35</v>
      </c>
      <c r="K51" s="1" t="str">
        <f t="shared" si="25"/>
        <v>Special District</v>
      </c>
      <c r="L51" s="1">
        <f t="shared" si="25"/>
        <v>0</v>
      </c>
      <c r="M51" s="1">
        <f t="shared" si="25"/>
        <v>1079</v>
      </c>
    </row>
    <row r="52" spans="1:13" x14ac:dyDescent="0.25">
      <c r="A52">
        <v>55</v>
      </c>
      <c r="B52">
        <v>2025</v>
      </c>
      <c r="C52">
        <v>49</v>
      </c>
      <c r="D52" t="s">
        <v>12</v>
      </c>
      <c r="E52">
        <v>7198</v>
      </c>
      <c r="F52">
        <v>21895</v>
      </c>
      <c r="I52" s="1">
        <f t="shared" ref="I52:I56" si="26">B32</f>
        <v>2019</v>
      </c>
      <c r="J52" s="1">
        <f t="shared" si="25"/>
        <v>35</v>
      </c>
      <c r="K52" s="1" t="str">
        <f t="shared" si="25"/>
        <v>WestBenchFutureLandUse</v>
      </c>
      <c r="L52" s="1">
        <f t="shared" si="25"/>
        <v>643</v>
      </c>
      <c r="M52" s="1">
        <f t="shared" si="25"/>
        <v>13</v>
      </c>
    </row>
    <row r="53" spans="1:13" x14ac:dyDescent="0.25">
      <c r="A53">
        <v>72</v>
      </c>
      <c r="B53">
        <v>2030</v>
      </c>
      <c r="C53">
        <v>49</v>
      </c>
      <c r="D53" t="s">
        <v>12</v>
      </c>
      <c r="E53">
        <v>9262</v>
      </c>
      <c r="F53">
        <v>22838</v>
      </c>
      <c r="I53" s="1">
        <f t="shared" si="26"/>
        <v>2020</v>
      </c>
      <c r="J53" s="1">
        <f t="shared" si="25"/>
        <v>35</v>
      </c>
      <c r="K53" s="1" t="str">
        <f t="shared" si="25"/>
        <v>WestBenchFutureLandUse</v>
      </c>
      <c r="L53" s="1">
        <f t="shared" si="25"/>
        <v>643</v>
      </c>
      <c r="M53" s="1">
        <f t="shared" si="25"/>
        <v>13</v>
      </c>
    </row>
    <row r="54" spans="1:13" x14ac:dyDescent="0.25">
      <c r="A54">
        <v>89</v>
      </c>
      <c r="B54">
        <v>2040</v>
      </c>
      <c r="C54">
        <v>49</v>
      </c>
      <c r="D54" t="s">
        <v>12</v>
      </c>
      <c r="E54">
        <v>11020</v>
      </c>
      <c r="F54">
        <v>23721</v>
      </c>
      <c r="I54" s="1">
        <f t="shared" si="26"/>
        <v>2025</v>
      </c>
      <c r="J54" s="1">
        <f t="shared" si="25"/>
        <v>35</v>
      </c>
      <c r="K54" s="1" t="str">
        <f t="shared" si="25"/>
        <v>WestBenchFutureLandUse</v>
      </c>
      <c r="L54" s="1">
        <f t="shared" si="25"/>
        <v>728</v>
      </c>
      <c r="M54" s="1">
        <f t="shared" si="25"/>
        <v>95</v>
      </c>
    </row>
    <row r="55" spans="1:13" x14ac:dyDescent="0.25">
      <c r="A55">
        <v>23</v>
      </c>
      <c r="B55">
        <v>2050</v>
      </c>
      <c r="C55">
        <v>49</v>
      </c>
      <c r="D55" t="s">
        <v>12</v>
      </c>
      <c r="E55">
        <v>11753</v>
      </c>
      <c r="F55">
        <v>24766</v>
      </c>
      <c r="I55" s="1">
        <f t="shared" si="26"/>
        <v>2030</v>
      </c>
      <c r="J55" s="1">
        <f t="shared" si="25"/>
        <v>35</v>
      </c>
      <c r="K55" s="1" t="str">
        <f t="shared" si="25"/>
        <v>WestBenchFutureLandUse</v>
      </c>
      <c r="L55" s="1">
        <f t="shared" si="25"/>
        <v>919</v>
      </c>
      <c r="M55" s="1">
        <f t="shared" si="25"/>
        <v>173</v>
      </c>
    </row>
    <row r="56" spans="1:13" x14ac:dyDescent="0.25">
      <c r="A56">
        <v>39</v>
      </c>
      <c r="B56">
        <v>2020</v>
      </c>
      <c r="C56">
        <v>49</v>
      </c>
      <c r="D56" t="s">
        <v>15</v>
      </c>
      <c r="E56">
        <v>0</v>
      </c>
      <c r="F56">
        <v>118</v>
      </c>
      <c r="I56" s="1">
        <f t="shared" si="26"/>
        <v>2040</v>
      </c>
      <c r="J56" s="1">
        <f t="shared" si="25"/>
        <v>35</v>
      </c>
      <c r="K56" s="1" t="str">
        <f t="shared" si="25"/>
        <v>WestBenchFutureLandUse</v>
      </c>
      <c r="L56" s="1">
        <f t="shared" si="25"/>
        <v>1418</v>
      </c>
      <c r="M56" s="1">
        <f t="shared" si="25"/>
        <v>407</v>
      </c>
    </row>
    <row r="57" spans="1:13" x14ac:dyDescent="0.25">
      <c r="A57">
        <v>56</v>
      </c>
      <c r="B57">
        <v>2025</v>
      </c>
      <c r="C57">
        <v>49</v>
      </c>
      <c r="D57" t="s">
        <v>15</v>
      </c>
      <c r="E57">
        <v>1317</v>
      </c>
      <c r="F57">
        <v>118</v>
      </c>
      <c r="J57" t="str">
        <f>G1</f>
        <v>run 2615</v>
      </c>
    </row>
    <row r="58" spans="1:13" x14ac:dyDescent="0.25">
      <c r="A58">
        <v>73</v>
      </c>
      <c r="B58">
        <v>2030</v>
      </c>
      <c r="C58">
        <v>49</v>
      </c>
      <c r="D58" t="s">
        <v>15</v>
      </c>
      <c r="E58">
        <v>3655</v>
      </c>
      <c r="F58">
        <v>284</v>
      </c>
      <c r="J58" s="1" t="s">
        <v>3</v>
      </c>
      <c r="K58" s="1"/>
      <c r="L58" s="2" t="e">
        <f>L56/L51</f>
        <v>#DIV/0!</v>
      </c>
      <c r="M58" s="2">
        <f>M56/M51</f>
        <v>0.37720111214087115</v>
      </c>
    </row>
    <row r="59" spans="1:13" x14ac:dyDescent="0.25">
      <c r="A59">
        <v>90</v>
      </c>
      <c r="B59">
        <v>2040</v>
      </c>
      <c r="C59">
        <v>49</v>
      </c>
      <c r="D59" t="s">
        <v>15</v>
      </c>
      <c r="E59">
        <v>4317</v>
      </c>
      <c r="F59">
        <v>284</v>
      </c>
      <c r="J59" s="1" t="s">
        <v>4</v>
      </c>
      <c r="K59" s="1"/>
      <c r="L59" s="3" t="e">
        <f>POWER(L58,1/31)-1</f>
        <v>#DIV/0!</v>
      </c>
      <c r="M59" s="3">
        <f>POWER(M58,1/31)-1</f>
        <v>-3.0961429906061544E-2</v>
      </c>
    </row>
    <row r="60" spans="1:13" x14ac:dyDescent="0.25">
      <c r="A60">
        <v>40</v>
      </c>
      <c r="B60">
        <v>2050</v>
      </c>
      <c r="C60">
        <v>49</v>
      </c>
      <c r="D60" t="s">
        <v>15</v>
      </c>
      <c r="E60">
        <v>4317</v>
      </c>
      <c r="F60">
        <v>422</v>
      </c>
    </row>
    <row r="61" spans="1:13" x14ac:dyDescent="0.25">
      <c r="A61">
        <v>57</v>
      </c>
      <c r="B61">
        <v>2020</v>
      </c>
      <c r="C61">
        <v>49</v>
      </c>
      <c r="D61" t="s">
        <v>21</v>
      </c>
      <c r="E61">
        <v>0</v>
      </c>
      <c r="F61">
        <v>150</v>
      </c>
    </row>
    <row r="62" spans="1:13" x14ac:dyDescent="0.25">
      <c r="A62">
        <v>74</v>
      </c>
      <c r="B62">
        <v>2025</v>
      </c>
      <c r="C62">
        <v>49</v>
      </c>
      <c r="D62" t="s">
        <v>21</v>
      </c>
      <c r="E62">
        <v>0</v>
      </c>
      <c r="F62">
        <v>150</v>
      </c>
    </row>
    <row r="63" spans="1:13" x14ac:dyDescent="0.25">
      <c r="A63">
        <v>91</v>
      </c>
      <c r="B63">
        <v>2030</v>
      </c>
      <c r="C63">
        <v>49</v>
      </c>
      <c r="D63" t="s">
        <v>21</v>
      </c>
      <c r="E63">
        <v>0</v>
      </c>
      <c r="F63">
        <v>150</v>
      </c>
    </row>
    <row r="64" spans="1:13" x14ac:dyDescent="0.25">
      <c r="A64">
        <v>8</v>
      </c>
      <c r="B64">
        <v>2040</v>
      </c>
      <c r="C64">
        <v>49</v>
      </c>
      <c r="D64" t="s">
        <v>21</v>
      </c>
      <c r="E64">
        <v>0</v>
      </c>
      <c r="F64">
        <v>150</v>
      </c>
    </row>
    <row r="65" spans="1:6" x14ac:dyDescent="0.25">
      <c r="A65">
        <v>24</v>
      </c>
      <c r="B65">
        <v>2050</v>
      </c>
      <c r="C65">
        <v>49</v>
      </c>
      <c r="D65" t="s">
        <v>21</v>
      </c>
      <c r="E65">
        <v>0</v>
      </c>
      <c r="F65">
        <v>150</v>
      </c>
    </row>
    <row r="66" spans="1:6" x14ac:dyDescent="0.25">
      <c r="A66">
        <v>41</v>
      </c>
      <c r="B66">
        <v>2019</v>
      </c>
      <c r="C66">
        <v>49</v>
      </c>
      <c r="D66" t="s">
        <v>13</v>
      </c>
      <c r="E66">
        <v>695</v>
      </c>
      <c r="F66">
        <v>318</v>
      </c>
    </row>
    <row r="67" spans="1:6" x14ac:dyDescent="0.25">
      <c r="A67">
        <v>58</v>
      </c>
      <c r="B67">
        <v>2020</v>
      </c>
      <c r="C67">
        <v>49</v>
      </c>
      <c r="D67" t="s">
        <v>13</v>
      </c>
      <c r="E67">
        <v>695</v>
      </c>
      <c r="F67">
        <v>318</v>
      </c>
    </row>
    <row r="68" spans="1:6" x14ac:dyDescent="0.25">
      <c r="A68">
        <v>75</v>
      </c>
      <c r="B68">
        <v>2025</v>
      </c>
      <c r="C68">
        <v>49</v>
      </c>
      <c r="D68" t="s">
        <v>13</v>
      </c>
      <c r="E68">
        <v>697</v>
      </c>
      <c r="F68">
        <v>464</v>
      </c>
    </row>
    <row r="69" spans="1:6" x14ac:dyDescent="0.25">
      <c r="A69">
        <v>92</v>
      </c>
      <c r="B69">
        <v>2030</v>
      </c>
      <c r="C69">
        <v>49</v>
      </c>
      <c r="D69" t="s">
        <v>13</v>
      </c>
      <c r="E69">
        <v>1519</v>
      </c>
      <c r="F69">
        <v>464</v>
      </c>
    </row>
    <row r="70" spans="1:6" x14ac:dyDescent="0.25">
      <c r="A70">
        <v>9</v>
      </c>
      <c r="B70">
        <v>2040</v>
      </c>
      <c r="C70">
        <v>49</v>
      </c>
      <c r="D70" t="s">
        <v>13</v>
      </c>
      <c r="E70">
        <v>9610</v>
      </c>
      <c r="F70">
        <v>591</v>
      </c>
    </row>
    <row r="71" spans="1:6" x14ac:dyDescent="0.25">
      <c r="A71">
        <v>25</v>
      </c>
      <c r="B71">
        <v>2050</v>
      </c>
      <c r="C71">
        <v>49</v>
      </c>
      <c r="D71" t="s">
        <v>13</v>
      </c>
      <c r="E71">
        <v>40356</v>
      </c>
      <c r="F71">
        <v>4744</v>
      </c>
    </row>
    <row r="72" spans="1:6" x14ac:dyDescent="0.25">
      <c r="A72">
        <v>42</v>
      </c>
      <c r="B72">
        <v>2019</v>
      </c>
      <c r="C72">
        <v>49</v>
      </c>
      <c r="D72" t="s">
        <v>14</v>
      </c>
      <c r="E72">
        <v>142</v>
      </c>
      <c r="F72">
        <v>125</v>
      </c>
    </row>
    <row r="73" spans="1:6" x14ac:dyDescent="0.25">
      <c r="A73">
        <v>59</v>
      </c>
      <c r="B73">
        <v>2020</v>
      </c>
      <c r="C73">
        <v>49</v>
      </c>
      <c r="D73" t="s">
        <v>14</v>
      </c>
      <c r="E73">
        <v>142</v>
      </c>
      <c r="F73">
        <v>125</v>
      </c>
    </row>
    <row r="74" spans="1:6" x14ac:dyDescent="0.25">
      <c r="A74">
        <v>76</v>
      </c>
      <c r="B74">
        <v>2025</v>
      </c>
      <c r="C74">
        <v>49</v>
      </c>
      <c r="D74" t="s">
        <v>14</v>
      </c>
      <c r="E74">
        <v>142</v>
      </c>
      <c r="F74">
        <v>125</v>
      </c>
    </row>
    <row r="75" spans="1:6" x14ac:dyDescent="0.25">
      <c r="A75">
        <v>93</v>
      </c>
      <c r="B75">
        <v>2030</v>
      </c>
      <c r="C75">
        <v>49</v>
      </c>
      <c r="D75" t="s">
        <v>14</v>
      </c>
      <c r="E75">
        <v>142</v>
      </c>
      <c r="F75">
        <v>125</v>
      </c>
    </row>
    <row r="76" spans="1:6" x14ac:dyDescent="0.25">
      <c r="A76">
        <v>10</v>
      </c>
      <c r="B76">
        <v>2040</v>
      </c>
      <c r="C76">
        <v>49</v>
      </c>
      <c r="D76" t="s">
        <v>14</v>
      </c>
      <c r="E76">
        <v>547</v>
      </c>
      <c r="F76">
        <v>125</v>
      </c>
    </row>
    <row r="77" spans="1:6" x14ac:dyDescent="0.25">
      <c r="A77">
        <v>26</v>
      </c>
      <c r="B77">
        <v>2050</v>
      </c>
      <c r="C77">
        <v>49</v>
      </c>
      <c r="D77" t="s">
        <v>14</v>
      </c>
      <c r="E77">
        <v>3512</v>
      </c>
      <c r="F77">
        <v>125</v>
      </c>
    </row>
    <row r="78" spans="1:6" x14ac:dyDescent="0.25">
      <c r="A78">
        <v>43</v>
      </c>
      <c r="B78">
        <v>2019</v>
      </c>
      <c r="C78">
        <v>57</v>
      </c>
      <c r="D78" t="s">
        <v>6</v>
      </c>
      <c r="E78">
        <v>2451</v>
      </c>
      <c r="F78">
        <v>12924</v>
      </c>
    </row>
    <row r="79" spans="1:6" x14ac:dyDescent="0.25">
      <c r="A79">
        <v>60</v>
      </c>
      <c r="B79">
        <v>2020</v>
      </c>
      <c r="C79">
        <v>57</v>
      </c>
      <c r="D79" t="s">
        <v>6</v>
      </c>
      <c r="E79">
        <v>2514</v>
      </c>
      <c r="F79">
        <v>13469</v>
      </c>
    </row>
    <row r="80" spans="1:6" x14ac:dyDescent="0.25">
      <c r="A80">
        <v>77</v>
      </c>
      <c r="B80">
        <v>2025</v>
      </c>
      <c r="C80">
        <v>57</v>
      </c>
      <c r="D80" t="s">
        <v>6</v>
      </c>
      <c r="E80">
        <v>2610</v>
      </c>
      <c r="F80">
        <v>15419</v>
      </c>
    </row>
    <row r="81" spans="1:6" x14ac:dyDescent="0.25">
      <c r="A81">
        <v>94</v>
      </c>
      <c r="B81">
        <v>2030</v>
      </c>
      <c r="C81">
        <v>57</v>
      </c>
      <c r="D81" t="s">
        <v>6</v>
      </c>
      <c r="E81">
        <v>3211</v>
      </c>
      <c r="F81">
        <v>16717</v>
      </c>
    </row>
    <row r="82" spans="1:6" x14ac:dyDescent="0.25">
      <c r="A82">
        <v>11</v>
      </c>
      <c r="B82">
        <v>2040</v>
      </c>
      <c r="C82">
        <v>57</v>
      </c>
      <c r="D82" t="s">
        <v>6</v>
      </c>
      <c r="E82">
        <v>4771</v>
      </c>
      <c r="F82">
        <v>18421</v>
      </c>
    </row>
    <row r="83" spans="1:6" x14ac:dyDescent="0.25">
      <c r="A83">
        <v>27</v>
      </c>
      <c r="B83">
        <v>2050</v>
      </c>
      <c r="C83">
        <v>57</v>
      </c>
      <c r="D83" t="s">
        <v>6</v>
      </c>
      <c r="E83">
        <v>7449</v>
      </c>
      <c r="F83">
        <v>20888</v>
      </c>
    </row>
    <row r="84" spans="1:6" x14ac:dyDescent="0.25">
      <c r="A84">
        <v>44</v>
      </c>
      <c r="B84">
        <v>2019</v>
      </c>
      <c r="C84">
        <v>57</v>
      </c>
      <c r="D84" t="s">
        <v>7</v>
      </c>
      <c r="E84">
        <v>148</v>
      </c>
      <c r="F84">
        <v>3245</v>
      </c>
    </row>
    <row r="85" spans="1:6" x14ac:dyDescent="0.25">
      <c r="A85">
        <v>61</v>
      </c>
      <c r="B85">
        <v>2020</v>
      </c>
      <c r="C85">
        <v>57</v>
      </c>
      <c r="D85" t="s">
        <v>7</v>
      </c>
      <c r="E85">
        <v>148</v>
      </c>
      <c r="F85">
        <v>3245</v>
      </c>
    </row>
    <row r="86" spans="1:6" x14ac:dyDescent="0.25">
      <c r="A86">
        <v>78</v>
      </c>
      <c r="B86">
        <v>2025</v>
      </c>
      <c r="C86">
        <v>57</v>
      </c>
      <c r="D86" t="s">
        <v>7</v>
      </c>
      <c r="E86">
        <v>148</v>
      </c>
      <c r="F86">
        <v>3245</v>
      </c>
    </row>
    <row r="87" spans="1:6" x14ac:dyDescent="0.25">
      <c r="A87">
        <v>95</v>
      </c>
      <c r="B87">
        <v>2030</v>
      </c>
      <c r="C87">
        <v>57</v>
      </c>
      <c r="D87" t="s">
        <v>7</v>
      </c>
      <c r="E87">
        <v>148</v>
      </c>
      <c r="F87">
        <v>3245</v>
      </c>
    </row>
    <row r="88" spans="1:6" x14ac:dyDescent="0.25">
      <c r="A88">
        <v>13</v>
      </c>
      <c r="B88">
        <v>2040</v>
      </c>
      <c r="C88">
        <v>57</v>
      </c>
      <c r="D88" t="s">
        <v>7</v>
      </c>
      <c r="E88">
        <v>148</v>
      </c>
      <c r="F88">
        <v>3245</v>
      </c>
    </row>
    <row r="89" spans="1:6" x14ac:dyDescent="0.25">
      <c r="A89">
        <v>29</v>
      </c>
      <c r="B89">
        <v>2050</v>
      </c>
      <c r="C89">
        <v>57</v>
      </c>
      <c r="D89" t="s">
        <v>7</v>
      </c>
      <c r="E89">
        <v>148</v>
      </c>
      <c r="F89">
        <v>3245</v>
      </c>
    </row>
    <row r="90" spans="1:6" x14ac:dyDescent="0.25">
      <c r="A90">
        <v>46</v>
      </c>
      <c r="B90">
        <v>2019</v>
      </c>
      <c r="C90">
        <v>57</v>
      </c>
      <c r="D90" t="s">
        <v>11</v>
      </c>
      <c r="E90">
        <v>12</v>
      </c>
      <c r="F90">
        <v>353</v>
      </c>
    </row>
    <row r="91" spans="1:6" x14ac:dyDescent="0.25">
      <c r="A91">
        <v>63</v>
      </c>
      <c r="B91">
        <v>2020</v>
      </c>
      <c r="C91">
        <v>57</v>
      </c>
      <c r="D91" t="s">
        <v>11</v>
      </c>
      <c r="E91">
        <v>12</v>
      </c>
      <c r="F91">
        <v>353</v>
      </c>
    </row>
    <row r="92" spans="1:6" x14ac:dyDescent="0.25">
      <c r="A92">
        <v>80</v>
      </c>
      <c r="B92">
        <v>2025</v>
      </c>
      <c r="C92">
        <v>57</v>
      </c>
      <c r="D92" t="s">
        <v>11</v>
      </c>
      <c r="E92">
        <v>62</v>
      </c>
      <c r="F92">
        <v>740</v>
      </c>
    </row>
    <row r="93" spans="1:6" x14ac:dyDescent="0.25">
      <c r="A93">
        <v>97</v>
      </c>
      <c r="B93">
        <v>2030</v>
      </c>
      <c r="C93">
        <v>57</v>
      </c>
      <c r="D93" t="s">
        <v>11</v>
      </c>
      <c r="E93">
        <v>113</v>
      </c>
      <c r="F93">
        <v>850</v>
      </c>
    </row>
    <row r="94" spans="1:6" x14ac:dyDescent="0.25">
      <c r="A94">
        <v>12</v>
      </c>
      <c r="B94">
        <v>2040</v>
      </c>
      <c r="C94">
        <v>57</v>
      </c>
      <c r="D94" t="s">
        <v>11</v>
      </c>
      <c r="E94">
        <v>129</v>
      </c>
      <c r="F94">
        <v>867</v>
      </c>
    </row>
    <row r="95" spans="1:6" x14ac:dyDescent="0.25">
      <c r="A95">
        <v>28</v>
      </c>
      <c r="B95">
        <v>2050</v>
      </c>
      <c r="C95">
        <v>57</v>
      </c>
      <c r="D95" t="s">
        <v>11</v>
      </c>
      <c r="E95">
        <v>182</v>
      </c>
      <c r="F95">
        <v>891</v>
      </c>
    </row>
    <row r="96" spans="1:6" x14ac:dyDescent="0.25">
      <c r="A96">
        <v>45</v>
      </c>
      <c r="B96">
        <v>2019</v>
      </c>
      <c r="C96">
        <v>57</v>
      </c>
      <c r="D96" t="s">
        <v>8</v>
      </c>
      <c r="E96">
        <v>7587</v>
      </c>
      <c r="F96">
        <v>66658</v>
      </c>
    </row>
    <row r="97" spans="1:6" x14ac:dyDescent="0.25">
      <c r="A97">
        <v>62</v>
      </c>
      <c r="B97">
        <v>2020</v>
      </c>
      <c r="C97">
        <v>57</v>
      </c>
      <c r="D97" t="s">
        <v>8</v>
      </c>
      <c r="E97">
        <v>7998</v>
      </c>
      <c r="F97">
        <v>66658</v>
      </c>
    </row>
    <row r="98" spans="1:6" x14ac:dyDescent="0.25">
      <c r="A98">
        <v>79</v>
      </c>
      <c r="B98">
        <v>2025</v>
      </c>
      <c r="C98">
        <v>57</v>
      </c>
      <c r="D98" t="s">
        <v>8</v>
      </c>
      <c r="E98">
        <v>11750</v>
      </c>
      <c r="F98">
        <v>71558</v>
      </c>
    </row>
    <row r="99" spans="1:6" x14ac:dyDescent="0.25">
      <c r="A99">
        <v>96</v>
      </c>
      <c r="B99">
        <v>2030</v>
      </c>
      <c r="C99">
        <v>57</v>
      </c>
      <c r="D99" t="s">
        <v>8</v>
      </c>
      <c r="E99">
        <v>15546</v>
      </c>
      <c r="F99">
        <v>75297</v>
      </c>
    </row>
    <row r="100" spans="1:6" x14ac:dyDescent="0.25">
      <c r="B100">
        <v>2040</v>
      </c>
      <c r="C100">
        <v>57</v>
      </c>
      <c r="D100" t="s">
        <v>8</v>
      </c>
      <c r="E100">
        <v>23646</v>
      </c>
      <c r="F100">
        <v>78957</v>
      </c>
    </row>
    <row r="101" spans="1:6" x14ac:dyDescent="0.25">
      <c r="B101">
        <v>2050</v>
      </c>
      <c r="C101">
        <v>57</v>
      </c>
      <c r="D101" t="s">
        <v>8</v>
      </c>
      <c r="E101">
        <v>30324</v>
      </c>
      <c r="F101">
        <v>84854</v>
      </c>
    </row>
  </sheetData>
  <sortState xmlns:xlrd2="http://schemas.microsoft.com/office/spreadsheetml/2017/richdata2" ref="B2:E1209">
    <sortCondition ref="C2:C1209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DU_JSbyPolicyAreaNameYear_2442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</dc:creator>
  <cp:lastModifiedBy>Josh Reynolds</cp:lastModifiedBy>
  <dcterms:created xsi:type="dcterms:W3CDTF">2022-09-01T17:39:39Z</dcterms:created>
  <dcterms:modified xsi:type="dcterms:W3CDTF">2022-09-16T20:52:03Z</dcterms:modified>
</cp:coreProperties>
</file>