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13_ncr:1_{06B77160-F078-4B12-8FCF-4C6C8A57EB3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unty Totals Formatted" sheetId="6" r:id="rId1"/>
    <sheet name="Class Totals Formatted" sheetId="3" r:id="rId2"/>
    <sheet name="SummaryTable_Class_wTotals" sheetId="7" r:id="rId3"/>
    <sheet name="AnalysisAreas_byDevCategory" sheetId="2" r:id="rId4"/>
    <sheet name="SummaryTable_AreaClass_wTotals" sheetId="4" r:id="rId5"/>
  </sheets>
  <definedNames>
    <definedName name="_xlnm._FilterDatabase" localSheetId="3" hidden="1">AnalysisAreas_byDevCategory!$A$1:$M$2452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6" i="6"/>
  <c r="M5" i="6"/>
  <c r="S41" i="3"/>
  <c r="T119" i="3"/>
  <c r="T117" i="3"/>
  <c r="T116" i="3"/>
  <c r="T115" i="3"/>
  <c r="T114" i="3"/>
  <c r="T113" i="3"/>
  <c r="T112" i="3"/>
  <c r="T111" i="3"/>
  <c r="T110" i="3"/>
  <c r="T103" i="3"/>
  <c r="T101" i="3"/>
  <c r="T100" i="3"/>
  <c r="T99" i="3"/>
  <c r="T98" i="3"/>
  <c r="T97" i="3"/>
  <c r="T96" i="3"/>
  <c r="T95" i="3"/>
  <c r="T94" i="3"/>
  <c r="T87" i="3"/>
  <c r="T85" i="3"/>
  <c r="T84" i="3"/>
  <c r="T83" i="3"/>
  <c r="T82" i="3"/>
  <c r="T81" i="3"/>
  <c r="T80" i="3"/>
  <c r="T79" i="3"/>
  <c r="T78" i="3"/>
  <c r="T71" i="3"/>
  <c r="T69" i="3"/>
  <c r="T68" i="3"/>
  <c r="T67" i="3"/>
  <c r="T66" i="3"/>
  <c r="T65" i="3"/>
  <c r="T64" i="3"/>
  <c r="T63" i="3"/>
  <c r="T62" i="3"/>
  <c r="T47" i="3"/>
  <c r="T48" i="3"/>
  <c r="T49" i="3"/>
  <c r="T50" i="3"/>
  <c r="T51" i="3"/>
  <c r="T52" i="3"/>
  <c r="T53" i="3"/>
  <c r="T55" i="3"/>
  <c r="R69" i="3"/>
  <c r="Q69" i="3"/>
  <c r="P69" i="3"/>
  <c r="N69" i="3"/>
  <c r="M69" i="3"/>
  <c r="I69" i="3"/>
  <c r="H69" i="3"/>
  <c r="G69" i="3"/>
  <c r="F69" i="3"/>
  <c r="D69" i="3"/>
  <c r="R68" i="3"/>
  <c r="Q68" i="3"/>
  <c r="P68" i="3"/>
  <c r="N68" i="3"/>
  <c r="M68" i="3"/>
  <c r="I68" i="3"/>
  <c r="H68" i="3"/>
  <c r="G68" i="3"/>
  <c r="F68" i="3"/>
  <c r="D68" i="3"/>
  <c r="R67" i="3"/>
  <c r="Q67" i="3"/>
  <c r="P67" i="3"/>
  <c r="N67" i="3"/>
  <c r="M67" i="3"/>
  <c r="I67" i="3"/>
  <c r="H67" i="3"/>
  <c r="G67" i="3"/>
  <c r="F67" i="3"/>
  <c r="D67" i="3"/>
  <c r="R66" i="3"/>
  <c r="Q66" i="3"/>
  <c r="P66" i="3"/>
  <c r="N66" i="3"/>
  <c r="M66" i="3"/>
  <c r="I66" i="3"/>
  <c r="H66" i="3"/>
  <c r="G66" i="3"/>
  <c r="F66" i="3"/>
  <c r="D66" i="3"/>
  <c r="R65" i="3"/>
  <c r="Q65" i="3"/>
  <c r="P65" i="3"/>
  <c r="N65" i="3"/>
  <c r="M65" i="3"/>
  <c r="I65" i="3"/>
  <c r="H65" i="3"/>
  <c r="G65" i="3"/>
  <c r="F65" i="3"/>
  <c r="D65" i="3"/>
  <c r="R64" i="3"/>
  <c r="Q64" i="3"/>
  <c r="P64" i="3"/>
  <c r="N64" i="3"/>
  <c r="M64" i="3"/>
  <c r="I64" i="3"/>
  <c r="H64" i="3"/>
  <c r="G64" i="3"/>
  <c r="F64" i="3"/>
  <c r="D64" i="3"/>
  <c r="R63" i="3"/>
  <c r="Q63" i="3"/>
  <c r="P63" i="3"/>
  <c r="N63" i="3"/>
  <c r="M63" i="3"/>
  <c r="I63" i="3"/>
  <c r="H63" i="3"/>
  <c r="G63" i="3"/>
  <c r="F63" i="3"/>
  <c r="D63" i="3"/>
  <c r="R62" i="3"/>
  <c r="Q62" i="3"/>
  <c r="P62" i="3"/>
  <c r="N62" i="3"/>
  <c r="M62" i="3"/>
  <c r="I62" i="3"/>
  <c r="H62" i="3"/>
  <c r="G62" i="3"/>
  <c r="F62" i="3"/>
  <c r="D62" i="3"/>
  <c r="B57" i="3"/>
  <c r="B73" i="3"/>
  <c r="R85" i="3"/>
  <c r="Q85" i="3"/>
  <c r="P85" i="3"/>
  <c r="N85" i="3"/>
  <c r="M85" i="3"/>
  <c r="I85" i="3"/>
  <c r="H85" i="3"/>
  <c r="G85" i="3"/>
  <c r="F85" i="3"/>
  <c r="D85" i="3"/>
  <c r="R84" i="3"/>
  <c r="Q84" i="3"/>
  <c r="P84" i="3"/>
  <c r="N84" i="3"/>
  <c r="M84" i="3"/>
  <c r="I84" i="3"/>
  <c r="H84" i="3"/>
  <c r="G84" i="3"/>
  <c r="F84" i="3"/>
  <c r="D84" i="3"/>
  <c r="R83" i="3"/>
  <c r="Q83" i="3"/>
  <c r="P83" i="3"/>
  <c r="N83" i="3"/>
  <c r="M83" i="3"/>
  <c r="I83" i="3"/>
  <c r="H83" i="3"/>
  <c r="G83" i="3"/>
  <c r="F83" i="3"/>
  <c r="D83" i="3"/>
  <c r="R82" i="3"/>
  <c r="Q82" i="3"/>
  <c r="P82" i="3"/>
  <c r="N82" i="3"/>
  <c r="M82" i="3"/>
  <c r="I82" i="3"/>
  <c r="H82" i="3"/>
  <c r="G82" i="3"/>
  <c r="F82" i="3"/>
  <c r="D82" i="3"/>
  <c r="R81" i="3"/>
  <c r="Q81" i="3"/>
  <c r="P81" i="3"/>
  <c r="N81" i="3"/>
  <c r="M81" i="3"/>
  <c r="I81" i="3"/>
  <c r="H81" i="3"/>
  <c r="G81" i="3"/>
  <c r="F81" i="3"/>
  <c r="D81" i="3"/>
  <c r="R80" i="3"/>
  <c r="Q80" i="3"/>
  <c r="P80" i="3"/>
  <c r="N80" i="3"/>
  <c r="M80" i="3"/>
  <c r="I80" i="3"/>
  <c r="H80" i="3"/>
  <c r="G80" i="3"/>
  <c r="F80" i="3"/>
  <c r="D80" i="3"/>
  <c r="R79" i="3"/>
  <c r="Q79" i="3"/>
  <c r="P79" i="3"/>
  <c r="N79" i="3"/>
  <c r="M79" i="3"/>
  <c r="I79" i="3"/>
  <c r="H79" i="3"/>
  <c r="G79" i="3"/>
  <c r="F79" i="3"/>
  <c r="D79" i="3"/>
  <c r="R78" i="3"/>
  <c r="Q78" i="3"/>
  <c r="P78" i="3"/>
  <c r="N78" i="3"/>
  <c r="M78" i="3"/>
  <c r="I78" i="3"/>
  <c r="H78" i="3"/>
  <c r="G78" i="3"/>
  <c r="F78" i="3"/>
  <c r="D78" i="3"/>
  <c r="R101" i="3"/>
  <c r="Q101" i="3"/>
  <c r="P101" i="3"/>
  <c r="N101" i="3"/>
  <c r="M101" i="3"/>
  <c r="I101" i="3"/>
  <c r="H101" i="3"/>
  <c r="G101" i="3"/>
  <c r="F101" i="3"/>
  <c r="D101" i="3"/>
  <c r="R100" i="3"/>
  <c r="Q100" i="3"/>
  <c r="P100" i="3"/>
  <c r="N100" i="3"/>
  <c r="M100" i="3"/>
  <c r="I100" i="3"/>
  <c r="H100" i="3"/>
  <c r="G100" i="3"/>
  <c r="F100" i="3"/>
  <c r="D100" i="3"/>
  <c r="R99" i="3"/>
  <c r="Q99" i="3"/>
  <c r="P99" i="3"/>
  <c r="N99" i="3"/>
  <c r="M99" i="3"/>
  <c r="I99" i="3"/>
  <c r="H99" i="3"/>
  <c r="G99" i="3"/>
  <c r="F99" i="3"/>
  <c r="D99" i="3"/>
  <c r="R98" i="3"/>
  <c r="Q98" i="3"/>
  <c r="P98" i="3"/>
  <c r="N98" i="3"/>
  <c r="M98" i="3"/>
  <c r="I98" i="3"/>
  <c r="H98" i="3"/>
  <c r="G98" i="3"/>
  <c r="F98" i="3"/>
  <c r="D98" i="3"/>
  <c r="R97" i="3"/>
  <c r="Q97" i="3"/>
  <c r="P97" i="3"/>
  <c r="N97" i="3"/>
  <c r="M97" i="3"/>
  <c r="I97" i="3"/>
  <c r="H97" i="3"/>
  <c r="G97" i="3"/>
  <c r="F97" i="3"/>
  <c r="D97" i="3"/>
  <c r="R96" i="3"/>
  <c r="Q96" i="3"/>
  <c r="P96" i="3"/>
  <c r="N96" i="3"/>
  <c r="M96" i="3"/>
  <c r="I96" i="3"/>
  <c r="H96" i="3"/>
  <c r="G96" i="3"/>
  <c r="F96" i="3"/>
  <c r="D96" i="3"/>
  <c r="R95" i="3"/>
  <c r="Q95" i="3"/>
  <c r="P95" i="3"/>
  <c r="N95" i="3"/>
  <c r="M95" i="3"/>
  <c r="I95" i="3"/>
  <c r="H95" i="3"/>
  <c r="G95" i="3"/>
  <c r="F95" i="3"/>
  <c r="D95" i="3"/>
  <c r="R94" i="3"/>
  <c r="Q94" i="3"/>
  <c r="P94" i="3"/>
  <c r="N94" i="3"/>
  <c r="M94" i="3"/>
  <c r="I94" i="3"/>
  <c r="H94" i="3"/>
  <c r="G94" i="3"/>
  <c r="F94" i="3"/>
  <c r="D94" i="3"/>
  <c r="B89" i="3"/>
  <c r="O66" i="3" l="1"/>
  <c r="S66" i="3" s="1"/>
  <c r="V66" i="3" s="1"/>
  <c r="U69" i="3"/>
  <c r="O68" i="3"/>
  <c r="S68" i="3" s="1"/>
  <c r="V68" i="3" s="1"/>
  <c r="K66" i="3"/>
  <c r="U101" i="3"/>
  <c r="K68" i="3"/>
  <c r="J62" i="3"/>
  <c r="K65" i="3"/>
  <c r="J66" i="3"/>
  <c r="K69" i="3"/>
  <c r="K99" i="3"/>
  <c r="O100" i="3"/>
  <c r="S100" i="3" s="1"/>
  <c r="V100" i="3" s="1"/>
  <c r="K62" i="3"/>
  <c r="O65" i="3"/>
  <c r="S65" i="3" s="1"/>
  <c r="V65" i="3" s="1"/>
  <c r="O80" i="3"/>
  <c r="S80" i="3" s="1"/>
  <c r="V80" i="3" s="1"/>
  <c r="K81" i="3"/>
  <c r="O84" i="3"/>
  <c r="S84" i="3" s="1"/>
  <c r="V84" i="3" s="1"/>
  <c r="K85" i="3"/>
  <c r="N71" i="3"/>
  <c r="H71" i="3"/>
  <c r="D71" i="3"/>
  <c r="C5" i="6" s="1"/>
  <c r="O63" i="3"/>
  <c r="S63" i="3" s="1"/>
  <c r="V63" i="3" s="1"/>
  <c r="U65" i="3"/>
  <c r="K67" i="3"/>
  <c r="J68" i="3"/>
  <c r="U64" i="3"/>
  <c r="J63" i="3"/>
  <c r="M71" i="3"/>
  <c r="O67" i="3"/>
  <c r="S67" i="3" s="1"/>
  <c r="V67" i="3" s="1"/>
  <c r="U63" i="3"/>
  <c r="U68" i="3"/>
  <c r="O69" i="3"/>
  <c r="S69" i="3" s="1"/>
  <c r="V69" i="3" s="1"/>
  <c r="J69" i="3"/>
  <c r="U62" i="3"/>
  <c r="K64" i="3"/>
  <c r="J65" i="3"/>
  <c r="J64" i="3"/>
  <c r="I71" i="3"/>
  <c r="R71" i="3"/>
  <c r="K5" i="6" s="1"/>
  <c r="U67" i="3"/>
  <c r="F71" i="3"/>
  <c r="O62" i="3"/>
  <c r="O79" i="3"/>
  <c r="S79" i="3" s="1"/>
  <c r="V79" i="3" s="1"/>
  <c r="O83" i="3"/>
  <c r="S83" i="3" s="1"/>
  <c r="V83" i="3" s="1"/>
  <c r="P71" i="3"/>
  <c r="O64" i="3"/>
  <c r="S64" i="3" s="1"/>
  <c r="V64" i="3" s="1"/>
  <c r="J67" i="3"/>
  <c r="U66" i="3"/>
  <c r="Q71" i="3"/>
  <c r="J5" i="6" s="1"/>
  <c r="H87" i="3"/>
  <c r="O81" i="3"/>
  <c r="S81" i="3" s="1"/>
  <c r="V81" i="3" s="1"/>
  <c r="O85" i="3"/>
  <c r="S85" i="3" s="1"/>
  <c r="V85" i="3" s="1"/>
  <c r="K63" i="3"/>
  <c r="G71" i="3"/>
  <c r="U82" i="3"/>
  <c r="M87" i="3"/>
  <c r="U85" i="3"/>
  <c r="J82" i="3"/>
  <c r="J96" i="3"/>
  <c r="U97" i="3"/>
  <c r="O98" i="3"/>
  <c r="S98" i="3" s="1"/>
  <c r="V98" i="3" s="1"/>
  <c r="J100" i="3"/>
  <c r="K78" i="3"/>
  <c r="J79" i="3"/>
  <c r="U80" i="3"/>
  <c r="N87" i="3"/>
  <c r="U84" i="3"/>
  <c r="O96" i="3"/>
  <c r="S96" i="3" s="1"/>
  <c r="V96" i="3" s="1"/>
  <c r="P87" i="3"/>
  <c r="K79" i="3"/>
  <c r="K82" i="3"/>
  <c r="K84" i="3"/>
  <c r="I87" i="3"/>
  <c r="U79" i="3"/>
  <c r="J84" i="3"/>
  <c r="O95" i="3"/>
  <c r="S95" i="3" s="1"/>
  <c r="V95" i="3" s="1"/>
  <c r="R103" i="3"/>
  <c r="K7" i="6" s="1"/>
  <c r="D87" i="3"/>
  <c r="J80" i="3"/>
  <c r="U83" i="3"/>
  <c r="O99" i="3"/>
  <c r="S99" i="3" s="1"/>
  <c r="V99" i="3" s="1"/>
  <c r="J78" i="3"/>
  <c r="Q87" i="3"/>
  <c r="J6" i="6" s="1"/>
  <c r="K80" i="3"/>
  <c r="U81" i="3"/>
  <c r="J83" i="3"/>
  <c r="J85" i="3"/>
  <c r="U96" i="3"/>
  <c r="O97" i="3"/>
  <c r="S97" i="3" s="1"/>
  <c r="V97" i="3" s="1"/>
  <c r="O101" i="3"/>
  <c r="S101" i="3" s="1"/>
  <c r="V101" i="3" s="1"/>
  <c r="G87" i="3"/>
  <c r="R87" i="3"/>
  <c r="K6" i="6" s="1"/>
  <c r="J81" i="3"/>
  <c r="O82" i="3"/>
  <c r="S82" i="3" s="1"/>
  <c r="V82" i="3" s="1"/>
  <c r="K83" i="3"/>
  <c r="F87" i="3"/>
  <c r="G103" i="3"/>
  <c r="K101" i="3"/>
  <c r="U78" i="3"/>
  <c r="K97" i="3"/>
  <c r="U100" i="3"/>
  <c r="O78" i="3"/>
  <c r="I103" i="3"/>
  <c r="K96" i="3"/>
  <c r="K100" i="3"/>
  <c r="J98" i="3"/>
  <c r="D103" i="3"/>
  <c r="C7" i="6" s="1"/>
  <c r="U95" i="3"/>
  <c r="K94" i="3"/>
  <c r="J99" i="3"/>
  <c r="U98" i="3"/>
  <c r="J94" i="3"/>
  <c r="J95" i="3"/>
  <c r="U99" i="3"/>
  <c r="K98" i="3"/>
  <c r="N103" i="3"/>
  <c r="P103" i="3"/>
  <c r="M103" i="3"/>
  <c r="J97" i="3"/>
  <c r="J101" i="3"/>
  <c r="H103" i="3"/>
  <c r="F103" i="3"/>
  <c r="U94" i="3"/>
  <c r="Q103" i="3"/>
  <c r="J7" i="6" s="1"/>
  <c r="K95" i="3"/>
  <c r="O94" i="3"/>
  <c r="F117" i="3"/>
  <c r="O127" i="3"/>
  <c r="G117" i="3"/>
  <c r="H117" i="3"/>
  <c r="I117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B105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F111" i="3"/>
  <c r="F112" i="3"/>
  <c r="F113" i="3"/>
  <c r="F114" i="3"/>
  <c r="F115" i="3"/>
  <c r="F116" i="3"/>
  <c r="F110" i="3"/>
  <c r="D47" i="3"/>
  <c r="D48" i="3"/>
  <c r="D49" i="3"/>
  <c r="D50" i="3"/>
  <c r="D51" i="3"/>
  <c r="D52" i="3"/>
  <c r="D53" i="3"/>
  <c r="D46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K53" i="3" s="1"/>
  <c r="I53" i="3"/>
  <c r="F47" i="3"/>
  <c r="F48" i="3"/>
  <c r="F49" i="3"/>
  <c r="F50" i="3"/>
  <c r="F51" i="3"/>
  <c r="F52" i="3"/>
  <c r="F53" i="3"/>
  <c r="F46" i="3"/>
  <c r="B38" i="3"/>
  <c r="F38" i="3" s="1"/>
  <c r="B37" i="3"/>
  <c r="F37" i="3" s="1"/>
  <c r="B36" i="3"/>
  <c r="A36" i="3" s="1"/>
  <c r="B35" i="3"/>
  <c r="I35" i="3" s="1"/>
  <c r="B34" i="3"/>
  <c r="F34" i="3" s="1"/>
  <c r="B33" i="3"/>
  <c r="I33" i="3" s="1"/>
  <c r="B32" i="3"/>
  <c r="H32" i="3" s="1"/>
  <c r="B31" i="3"/>
  <c r="I31" i="3" s="1"/>
  <c r="B30" i="3"/>
  <c r="F30" i="3" s="1"/>
  <c r="B29" i="3"/>
  <c r="F29" i="3" s="1"/>
  <c r="B28" i="3"/>
  <c r="A28" i="3" s="1"/>
  <c r="B27" i="3"/>
  <c r="I27" i="3" s="1"/>
  <c r="B26" i="3"/>
  <c r="I26" i="3" s="1"/>
  <c r="B25" i="3"/>
  <c r="I25" i="3" s="1"/>
  <c r="B24" i="3"/>
  <c r="H24" i="3" s="1"/>
  <c r="B23" i="3"/>
  <c r="I23" i="3" s="1"/>
  <c r="B22" i="3"/>
  <c r="F22" i="3" s="1"/>
  <c r="B21" i="3"/>
  <c r="F21" i="3" s="1"/>
  <c r="B20" i="3"/>
  <c r="A20" i="3" s="1"/>
  <c r="B19" i="3"/>
  <c r="I19" i="3" s="1"/>
  <c r="B18" i="3"/>
  <c r="F18" i="3" s="1"/>
  <c r="B17" i="3"/>
  <c r="I17" i="3" s="1"/>
  <c r="B16" i="3"/>
  <c r="H16" i="3" s="1"/>
  <c r="B15" i="3"/>
  <c r="I15" i="3" s="1"/>
  <c r="B14" i="3"/>
  <c r="F14" i="3" s="1"/>
  <c r="B13" i="3"/>
  <c r="F13" i="3" s="1"/>
  <c r="B12" i="3"/>
  <c r="A12" i="3" s="1"/>
  <c r="B11" i="3"/>
  <c r="I11" i="3" s="1"/>
  <c r="B10" i="3"/>
  <c r="G10" i="3" s="1"/>
  <c r="B9" i="3"/>
  <c r="I9" i="3" s="1"/>
  <c r="B8" i="3"/>
  <c r="H8" i="3" s="1"/>
  <c r="B7" i="3"/>
  <c r="I7" i="3" s="1"/>
  <c r="B6" i="3"/>
  <c r="F6" i="3" s="1"/>
  <c r="B5" i="3"/>
  <c r="F5" i="3" s="1"/>
  <c r="B3" i="3"/>
  <c r="I3" i="3" s="1"/>
  <c r="B4" i="3"/>
  <c r="A4" i="3" s="1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C13" i="6"/>
  <c r="C14" i="6"/>
  <c r="C15" i="6"/>
  <c r="J36" i="6"/>
  <c r="I36" i="6"/>
  <c r="C36" i="6"/>
  <c r="J35" i="6"/>
  <c r="I35" i="6"/>
  <c r="C35" i="6"/>
  <c r="J34" i="6"/>
  <c r="I34" i="6"/>
  <c r="C34" i="6"/>
  <c r="J33" i="6"/>
  <c r="I33" i="6"/>
  <c r="C33" i="6"/>
  <c r="C12" i="6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L68" i="3" l="1"/>
  <c r="L66" i="3"/>
  <c r="L69" i="3"/>
  <c r="L81" i="3"/>
  <c r="L65" i="3"/>
  <c r="L62" i="3"/>
  <c r="L85" i="3"/>
  <c r="L99" i="3"/>
  <c r="K87" i="3"/>
  <c r="F6" i="6" s="1"/>
  <c r="C6" i="6"/>
  <c r="I5" i="6"/>
  <c r="H5" i="6" s="1"/>
  <c r="D12" i="6"/>
  <c r="D14" i="6"/>
  <c r="E14" i="6" s="1"/>
  <c r="I7" i="6"/>
  <c r="H7" i="6" s="1"/>
  <c r="D13" i="6"/>
  <c r="E13" i="6" s="1"/>
  <c r="I6" i="6"/>
  <c r="H6" i="6" s="1"/>
  <c r="K103" i="3"/>
  <c r="F7" i="6" s="1"/>
  <c r="L100" i="3"/>
  <c r="O70" i="3"/>
  <c r="S70" i="3" s="1"/>
  <c r="V70" i="3" s="1"/>
  <c r="S62" i="3"/>
  <c r="V62" i="3" s="1"/>
  <c r="K71" i="3"/>
  <c r="F5" i="6" s="1"/>
  <c r="J71" i="3"/>
  <c r="E5" i="6" s="1"/>
  <c r="L63" i="3"/>
  <c r="L67" i="3"/>
  <c r="O86" i="3"/>
  <c r="S86" i="3" s="1"/>
  <c r="V86" i="3" s="1"/>
  <c r="L78" i="3"/>
  <c r="L79" i="3"/>
  <c r="U71" i="3"/>
  <c r="N5" i="6" s="1"/>
  <c r="L64" i="3"/>
  <c r="L96" i="3"/>
  <c r="L82" i="3"/>
  <c r="L80" i="3"/>
  <c r="L84" i="3"/>
  <c r="U87" i="3"/>
  <c r="N6" i="6" s="1"/>
  <c r="J103" i="3"/>
  <c r="J87" i="3"/>
  <c r="O102" i="3"/>
  <c r="S102" i="3" s="1"/>
  <c r="V102" i="3" s="1"/>
  <c r="L83" i="3"/>
  <c r="L101" i="3"/>
  <c r="S78" i="3"/>
  <c r="V78" i="3" s="1"/>
  <c r="L95" i="3"/>
  <c r="L97" i="3"/>
  <c r="L94" i="3"/>
  <c r="U103" i="3"/>
  <c r="N7" i="6" s="1"/>
  <c r="L98" i="3"/>
  <c r="S94" i="3"/>
  <c r="V94" i="3" s="1"/>
  <c r="C16" i="6"/>
  <c r="F119" i="3"/>
  <c r="G119" i="3"/>
  <c r="I119" i="3"/>
  <c r="H119" i="3"/>
  <c r="N119" i="3"/>
  <c r="M119" i="3"/>
  <c r="C37" i="6"/>
  <c r="H34" i="6"/>
  <c r="F20" i="3"/>
  <c r="D10" i="3"/>
  <c r="G31" i="3"/>
  <c r="J48" i="3"/>
  <c r="G23" i="3"/>
  <c r="J47" i="3"/>
  <c r="G26" i="3"/>
  <c r="F10" i="3"/>
  <c r="I10" i="3"/>
  <c r="A34" i="3"/>
  <c r="H25" i="3"/>
  <c r="F12" i="3"/>
  <c r="I12" i="3"/>
  <c r="I34" i="3"/>
  <c r="G7" i="3"/>
  <c r="A26" i="3"/>
  <c r="F26" i="3"/>
  <c r="G17" i="3"/>
  <c r="H34" i="3"/>
  <c r="D34" i="3"/>
  <c r="G34" i="3"/>
  <c r="H3" i="3"/>
  <c r="J51" i="3"/>
  <c r="A11" i="3"/>
  <c r="H26" i="3"/>
  <c r="D26" i="3"/>
  <c r="L26" i="3" s="1"/>
  <c r="H10" i="3"/>
  <c r="A10" i="3"/>
  <c r="D8" i="3"/>
  <c r="K8" i="3" s="1"/>
  <c r="A25" i="3"/>
  <c r="K51" i="3"/>
  <c r="A19" i="3"/>
  <c r="D16" i="3"/>
  <c r="K16" i="3" s="1"/>
  <c r="I8" i="3"/>
  <c r="I32" i="3"/>
  <c r="D18" i="3"/>
  <c r="I36" i="3"/>
  <c r="G27" i="3"/>
  <c r="I18" i="3"/>
  <c r="H17" i="3"/>
  <c r="A18" i="3"/>
  <c r="D25" i="3"/>
  <c r="F3" i="3"/>
  <c r="I20" i="3"/>
  <c r="G11" i="3"/>
  <c r="H9" i="3"/>
  <c r="D24" i="3"/>
  <c r="F36" i="3"/>
  <c r="F4" i="3"/>
  <c r="I28" i="3"/>
  <c r="G19" i="3"/>
  <c r="D3" i="3"/>
  <c r="D17" i="3"/>
  <c r="L17" i="3" s="1"/>
  <c r="F28" i="3"/>
  <c r="G35" i="3"/>
  <c r="G18" i="3"/>
  <c r="G9" i="3"/>
  <c r="H18" i="3"/>
  <c r="J53" i="3"/>
  <c r="L53" i="3" s="1"/>
  <c r="A35" i="3"/>
  <c r="A17" i="3"/>
  <c r="D33" i="3"/>
  <c r="L33" i="3" s="1"/>
  <c r="G25" i="3"/>
  <c r="I16" i="3"/>
  <c r="A33" i="3"/>
  <c r="D32" i="3"/>
  <c r="K32" i="3" s="1"/>
  <c r="D9" i="3"/>
  <c r="L9" i="3" s="1"/>
  <c r="G33" i="3"/>
  <c r="I24" i="3"/>
  <c r="G15" i="3"/>
  <c r="G3" i="3"/>
  <c r="H33" i="3"/>
  <c r="K52" i="3"/>
  <c r="A27" i="3"/>
  <c r="A9" i="3"/>
  <c r="D31" i="3"/>
  <c r="L31" i="3" s="1"/>
  <c r="D23" i="3"/>
  <c r="L23" i="3" s="1"/>
  <c r="D15" i="3"/>
  <c r="L15" i="3" s="1"/>
  <c r="D7" i="3"/>
  <c r="L7" i="3" s="1"/>
  <c r="F35" i="3"/>
  <c r="F27" i="3"/>
  <c r="F19" i="3"/>
  <c r="F11" i="3"/>
  <c r="I38" i="3"/>
  <c r="I22" i="3"/>
  <c r="I6" i="3"/>
  <c r="D38" i="3"/>
  <c r="D30" i="3"/>
  <c r="D22" i="3"/>
  <c r="D14" i="3"/>
  <c r="D6" i="3"/>
  <c r="G38" i="3"/>
  <c r="G22" i="3"/>
  <c r="G6" i="3"/>
  <c r="H4" i="3"/>
  <c r="H12" i="3"/>
  <c r="H20" i="3"/>
  <c r="H28" i="3"/>
  <c r="H36" i="3"/>
  <c r="K48" i="3"/>
  <c r="D37" i="3"/>
  <c r="D29" i="3"/>
  <c r="D21" i="3"/>
  <c r="D13" i="3"/>
  <c r="D5" i="3"/>
  <c r="F33" i="3"/>
  <c r="F25" i="3"/>
  <c r="F17" i="3"/>
  <c r="F9" i="3"/>
  <c r="I37" i="3"/>
  <c r="I29" i="3"/>
  <c r="I21" i="3"/>
  <c r="I13" i="3"/>
  <c r="I5" i="3"/>
  <c r="H5" i="3"/>
  <c r="H13" i="3"/>
  <c r="H21" i="3"/>
  <c r="H29" i="3"/>
  <c r="K29" i="3" s="1"/>
  <c r="H37" i="3"/>
  <c r="A32" i="3"/>
  <c r="A24" i="3"/>
  <c r="A16" i="3"/>
  <c r="A8" i="3"/>
  <c r="I30" i="3"/>
  <c r="I14" i="3"/>
  <c r="H11" i="3"/>
  <c r="H19" i="3"/>
  <c r="H27" i="3"/>
  <c r="H35" i="3"/>
  <c r="G30" i="3"/>
  <c r="G14" i="3"/>
  <c r="F55" i="3"/>
  <c r="D36" i="3"/>
  <c r="D28" i="3"/>
  <c r="D20" i="3"/>
  <c r="D12" i="3"/>
  <c r="D4" i="3"/>
  <c r="F32" i="3"/>
  <c r="F24" i="3"/>
  <c r="F16" i="3"/>
  <c r="F8" i="3"/>
  <c r="G37" i="3"/>
  <c r="G29" i="3"/>
  <c r="G21" i="3"/>
  <c r="G13" i="3"/>
  <c r="G5" i="3"/>
  <c r="H6" i="3"/>
  <c r="H14" i="3"/>
  <c r="H22" i="3"/>
  <c r="H30" i="3"/>
  <c r="H38" i="3"/>
  <c r="K50" i="3"/>
  <c r="A3" i="3"/>
  <c r="A31" i="3"/>
  <c r="A23" i="3"/>
  <c r="A15" i="3"/>
  <c r="A7" i="3"/>
  <c r="D35" i="3"/>
  <c r="L35" i="3" s="1"/>
  <c r="D27" i="3"/>
  <c r="L27" i="3" s="1"/>
  <c r="D19" i="3"/>
  <c r="D11" i="3"/>
  <c r="A38" i="3"/>
  <c r="A30" i="3"/>
  <c r="A22" i="3"/>
  <c r="A14" i="3"/>
  <c r="A6" i="3"/>
  <c r="G36" i="3"/>
  <c r="G32" i="3"/>
  <c r="G28" i="3"/>
  <c r="G24" i="3"/>
  <c r="G20" i="3"/>
  <c r="G16" i="3"/>
  <c r="G12" i="3"/>
  <c r="G8" i="3"/>
  <c r="G4" i="3"/>
  <c r="G55" i="3"/>
  <c r="A37" i="3"/>
  <c r="A29" i="3"/>
  <c r="A21" i="3"/>
  <c r="A13" i="3"/>
  <c r="A5" i="3"/>
  <c r="F31" i="3"/>
  <c r="F23" i="3"/>
  <c r="F15" i="3"/>
  <c r="F7" i="3"/>
  <c r="I4" i="3"/>
  <c r="H7" i="3"/>
  <c r="H15" i="3"/>
  <c r="H23" i="3"/>
  <c r="H31" i="3"/>
  <c r="J50" i="3"/>
  <c r="J49" i="3"/>
  <c r="J52" i="3"/>
  <c r="L52" i="3" s="1"/>
  <c r="H55" i="3"/>
  <c r="I55" i="3"/>
  <c r="K49" i="3"/>
  <c r="K47" i="3"/>
  <c r="J46" i="3"/>
  <c r="K46" i="3"/>
  <c r="O3" i="3"/>
  <c r="S3" i="3" s="1"/>
  <c r="V3" i="3" s="1"/>
  <c r="O11" i="3"/>
  <c r="S11" i="3" s="1"/>
  <c r="V11" i="3" s="1"/>
  <c r="O19" i="3"/>
  <c r="S19" i="3" s="1"/>
  <c r="V19" i="3" s="1"/>
  <c r="O27" i="3"/>
  <c r="S27" i="3" s="1"/>
  <c r="V27" i="3" s="1"/>
  <c r="O35" i="3"/>
  <c r="S35" i="3" s="1"/>
  <c r="V35" i="3" s="1"/>
  <c r="O36" i="3"/>
  <c r="S36" i="3" s="1"/>
  <c r="V36" i="3" s="1"/>
  <c r="O28" i="3"/>
  <c r="S28" i="3" s="1"/>
  <c r="V28" i="3" s="1"/>
  <c r="O20" i="3"/>
  <c r="S20" i="3" s="1"/>
  <c r="V20" i="3" s="1"/>
  <c r="H33" i="6"/>
  <c r="I37" i="6"/>
  <c r="H36" i="6"/>
  <c r="J37" i="6"/>
  <c r="H35" i="6"/>
  <c r="O9" i="3"/>
  <c r="S9" i="3" s="1"/>
  <c r="V9" i="3" s="1"/>
  <c r="O17" i="3"/>
  <c r="S17" i="3" s="1"/>
  <c r="V17" i="3" s="1"/>
  <c r="O25" i="3"/>
  <c r="S25" i="3" s="1"/>
  <c r="V25" i="3" s="1"/>
  <c r="O33" i="3"/>
  <c r="S33" i="3" s="1"/>
  <c r="V33" i="3" s="1"/>
  <c r="O18" i="3"/>
  <c r="S18" i="3" s="1"/>
  <c r="V18" i="3" s="1"/>
  <c r="O34" i="3"/>
  <c r="S34" i="3" s="1"/>
  <c r="V34" i="3" s="1"/>
  <c r="O12" i="3"/>
  <c r="S12" i="3" s="1"/>
  <c r="V12" i="3" s="1"/>
  <c r="O4" i="3"/>
  <c r="S4" i="3" s="1"/>
  <c r="V4" i="3" s="1"/>
  <c r="O10" i="3"/>
  <c r="S10" i="3" s="1"/>
  <c r="V10" i="3" s="1"/>
  <c r="O26" i="3"/>
  <c r="S26" i="3" s="1"/>
  <c r="V26" i="3" s="1"/>
  <c r="O8" i="3"/>
  <c r="S8" i="3" s="1"/>
  <c r="V8" i="3" s="1"/>
  <c r="O16" i="3"/>
  <c r="S16" i="3" s="1"/>
  <c r="V16" i="3" s="1"/>
  <c r="O24" i="3"/>
  <c r="S24" i="3" s="1"/>
  <c r="V24" i="3" s="1"/>
  <c r="O32" i="3"/>
  <c r="S32" i="3" s="1"/>
  <c r="V32" i="3" s="1"/>
  <c r="O37" i="3"/>
  <c r="S37" i="3" s="1"/>
  <c r="V37" i="3" s="1"/>
  <c r="O29" i="3"/>
  <c r="S29" i="3" s="1"/>
  <c r="V29" i="3" s="1"/>
  <c r="O21" i="3"/>
  <c r="S21" i="3" s="1"/>
  <c r="V21" i="3" s="1"/>
  <c r="O13" i="3"/>
  <c r="S13" i="3" s="1"/>
  <c r="V13" i="3" s="1"/>
  <c r="O5" i="3"/>
  <c r="S5" i="3" s="1"/>
  <c r="V5" i="3" s="1"/>
  <c r="O6" i="3"/>
  <c r="S6" i="3" s="1"/>
  <c r="V6" i="3" s="1"/>
  <c r="O14" i="3"/>
  <c r="S14" i="3" s="1"/>
  <c r="V14" i="3" s="1"/>
  <c r="O22" i="3"/>
  <c r="S22" i="3" s="1"/>
  <c r="V22" i="3" s="1"/>
  <c r="O30" i="3"/>
  <c r="S30" i="3" s="1"/>
  <c r="V30" i="3" s="1"/>
  <c r="O38" i="3"/>
  <c r="S38" i="3" s="1"/>
  <c r="V38" i="3" s="1"/>
  <c r="O7" i="3"/>
  <c r="S7" i="3" s="1"/>
  <c r="V7" i="3" s="1"/>
  <c r="O15" i="3"/>
  <c r="S15" i="3" s="1"/>
  <c r="V15" i="3" s="1"/>
  <c r="O23" i="3"/>
  <c r="S23" i="3" s="1"/>
  <c r="V23" i="3" s="1"/>
  <c r="O31" i="3"/>
  <c r="S31" i="3" s="1"/>
  <c r="V31" i="3" s="1"/>
  <c r="Q116" i="3"/>
  <c r="A3" i="4"/>
  <c r="A4" i="4"/>
  <c r="Q113" i="3" s="1"/>
  <c r="A5" i="4"/>
  <c r="R113" i="3" s="1"/>
  <c r="A6" i="4"/>
  <c r="R111" i="3" s="1"/>
  <c r="A7" i="4"/>
  <c r="P115" i="3" s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2" i="4"/>
  <c r="Q112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1" i="2"/>
  <c r="A32" i="2"/>
  <c r="A33" i="2"/>
  <c r="A34" i="2"/>
  <c r="A35" i="2"/>
  <c r="A36" i="2"/>
  <c r="A37" i="2"/>
  <c r="A38" i="2"/>
  <c r="A39" i="2"/>
  <c r="A40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3" i="2"/>
  <c r="A134" i="2"/>
  <c r="A135" i="2"/>
  <c r="A136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7" i="2"/>
  <c r="A248" i="2"/>
  <c r="A249" i="2"/>
  <c r="A250" i="2"/>
  <c r="A251" i="2"/>
  <c r="A252" i="2"/>
  <c r="A253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7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3" i="2"/>
  <c r="A414" i="2"/>
  <c r="A415" i="2"/>
  <c r="A416" i="2"/>
  <c r="A417" i="2"/>
  <c r="A418" i="2"/>
  <c r="A419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7" i="2"/>
  <c r="A478" i="2"/>
  <c r="A479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7" i="2"/>
  <c r="A1278" i="2"/>
  <c r="A1279" i="2"/>
  <c r="A1280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8" i="2"/>
  <c r="A1369" i="2"/>
  <c r="A1370" i="2"/>
  <c r="A1371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4" i="2"/>
  <c r="A1415" i="2"/>
  <c r="A1416" i="2"/>
  <c r="A1417" i="2"/>
  <c r="A1418" i="2"/>
  <c r="A1419" i="2"/>
  <c r="A1421" i="2"/>
  <c r="A1422" i="2"/>
  <c r="A1423" i="2"/>
  <c r="A1424" i="2"/>
  <c r="A1427" i="2"/>
  <c r="A1428" i="2"/>
  <c r="A1429" i="2"/>
  <c r="A1430" i="2"/>
  <c r="A1433" i="2"/>
  <c r="A1434" i="2"/>
  <c r="A1435" i="2"/>
  <c r="A1436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4" i="2"/>
  <c r="A1515" i="2"/>
  <c r="A1516" i="2"/>
  <c r="A1517" i="2"/>
  <c r="A1518" i="2"/>
  <c r="A1519" i="2"/>
  <c r="A1520" i="2"/>
  <c r="A1521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800" i="2"/>
  <c r="A1801" i="2"/>
  <c r="A1802" i="2"/>
  <c r="A1803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1" i="2"/>
  <c r="A1822" i="2"/>
  <c r="A1823" i="2"/>
  <c r="A1824" i="2"/>
  <c r="A1826" i="2"/>
  <c r="A1827" i="2"/>
  <c r="A1828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L49" i="3" l="1"/>
  <c r="L87" i="3"/>
  <c r="G6" i="6" s="1"/>
  <c r="E6" i="6"/>
  <c r="E12" i="6"/>
  <c r="L103" i="3"/>
  <c r="G7" i="6" s="1"/>
  <c r="E7" i="6"/>
  <c r="L71" i="3"/>
  <c r="G5" i="6" s="1"/>
  <c r="O71" i="3"/>
  <c r="O87" i="3"/>
  <c r="L10" i="3"/>
  <c r="O103" i="3"/>
  <c r="M48" i="3"/>
  <c r="M52" i="3"/>
  <c r="R46" i="3"/>
  <c r="Q46" i="3"/>
  <c r="P46" i="3"/>
  <c r="O46" i="3"/>
  <c r="N46" i="3"/>
  <c r="N50" i="3"/>
  <c r="R51" i="3"/>
  <c r="Q49" i="3"/>
  <c r="P51" i="3"/>
  <c r="O49" i="3"/>
  <c r="M47" i="3"/>
  <c r="M51" i="3"/>
  <c r="R52" i="3"/>
  <c r="P52" i="3"/>
  <c r="O48" i="3"/>
  <c r="N48" i="3"/>
  <c r="N52" i="3"/>
  <c r="R47" i="3"/>
  <c r="Q53" i="3"/>
  <c r="P47" i="3"/>
  <c r="O53" i="3"/>
  <c r="N47" i="3"/>
  <c r="N51" i="3"/>
  <c r="R53" i="3"/>
  <c r="Q47" i="3"/>
  <c r="O47" i="3"/>
  <c r="M49" i="3"/>
  <c r="M53" i="3"/>
  <c r="R48" i="3"/>
  <c r="Q52" i="3"/>
  <c r="P48" i="3"/>
  <c r="O52" i="3"/>
  <c r="P53" i="3"/>
  <c r="N49" i="3"/>
  <c r="N53" i="3"/>
  <c r="R49" i="3"/>
  <c r="Q51" i="3"/>
  <c r="P49" i="3"/>
  <c r="O51" i="3"/>
  <c r="M46" i="3"/>
  <c r="M50" i="3"/>
  <c r="R50" i="3"/>
  <c r="Q50" i="3"/>
  <c r="P50" i="3"/>
  <c r="O50" i="3"/>
  <c r="Q48" i="3"/>
  <c r="L50" i="3"/>
  <c r="L51" i="3"/>
  <c r="L47" i="3"/>
  <c r="L46" i="3"/>
  <c r="L16" i="3"/>
  <c r="L48" i="3"/>
  <c r="L20" i="3"/>
  <c r="K26" i="3"/>
  <c r="L5" i="3"/>
  <c r="K3" i="3"/>
  <c r="K13" i="3"/>
  <c r="J17" i="3"/>
  <c r="J22" i="3"/>
  <c r="K33" i="3"/>
  <c r="K10" i="3"/>
  <c r="J11" i="3"/>
  <c r="J10" i="3"/>
  <c r="L12" i="3"/>
  <c r="K27" i="3"/>
  <c r="J18" i="3"/>
  <c r="J3" i="3"/>
  <c r="K18" i="3"/>
  <c r="L28" i="3"/>
  <c r="K25" i="3"/>
  <c r="L34" i="3"/>
  <c r="K5" i="3"/>
  <c r="J25" i="3"/>
  <c r="J38" i="3"/>
  <c r="J34" i="3"/>
  <c r="K38" i="3"/>
  <c r="K34" i="3"/>
  <c r="J31" i="3"/>
  <c r="L29" i="3"/>
  <c r="L36" i="3"/>
  <c r="J26" i="3"/>
  <c r="L3" i="3"/>
  <c r="K14" i="3"/>
  <c r="L24" i="3"/>
  <c r="L32" i="3"/>
  <c r="L25" i="3"/>
  <c r="J14" i="3"/>
  <c r="J9" i="3"/>
  <c r="K9" i="3"/>
  <c r="L8" i="3"/>
  <c r="K31" i="3"/>
  <c r="J23" i="3"/>
  <c r="K35" i="3"/>
  <c r="K24" i="3"/>
  <c r="J33" i="3"/>
  <c r="K36" i="3"/>
  <c r="K17" i="3"/>
  <c r="J4" i="3"/>
  <c r="I39" i="3"/>
  <c r="J19" i="3"/>
  <c r="L19" i="3"/>
  <c r="J27" i="3"/>
  <c r="L13" i="3"/>
  <c r="L18" i="3"/>
  <c r="K22" i="3"/>
  <c r="K37" i="3"/>
  <c r="L30" i="3"/>
  <c r="J35" i="3"/>
  <c r="L37" i="3"/>
  <c r="K19" i="3"/>
  <c r="J7" i="3"/>
  <c r="K30" i="3"/>
  <c r="J28" i="3"/>
  <c r="K11" i="3"/>
  <c r="J5" i="3"/>
  <c r="K28" i="3"/>
  <c r="L14" i="3"/>
  <c r="J20" i="3"/>
  <c r="L6" i="3"/>
  <c r="K23" i="3"/>
  <c r="K15" i="3"/>
  <c r="J15" i="3"/>
  <c r="J8" i="3"/>
  <c r="J36" i="3"/>
  <c r="H39" i="3"/>
  <c r="L21" i="3"/>
  <c r="J13" i="3"/>
  <c r="K20" i="3"/>
  <c r="L22" i="3"/>
  <c r="K7" i="3"/>
  <c r="J16" i="3"/>
  <c r="K12" i="3"/>
  <c r="K6" i="3"/>
  <c r="J24" i="3"/>
  <c r="J29" i="3"/>
  <c r="K4" i="3"/>
  <c r="L38" i="3"/>
  <c r="J12" i="3"/>
  <c r="J21" i="3"/>
  <c r="L4" i="3"/>
  <c r="G39" i="3"/>
  <c r="L11" i="3"/>
  <c r="F39" i="3"/>
  <c r="J32" i="3"/>
  <c r="J30" i="3"/>
  <c r="K21" i="3"/>
  <c r="J37" i="3"/>
  <c r="J6" i="3"/>
  <c r="S47" i="3"/>
  <c r="S48" i="3"/>
  <c r="S52" i="3"/>
  <c r="H37" i="6"/>
  <c r="O39" i="3"/>
  <c r="S39" i="3" s="1"/>
  <c r="V39" i="3" s="1"/>
  <c r="S50" i="3"/>
  <c r="S46" i="3"/>
  <c r="Q115" i="3"/>
  <c r="Q111" i="3"/>
  <c r="O112" i="3"/>
  <c r="P112" i="3"/>
  <c r="R114" i="3"/>
  <c r="R110" i="3"/>
  <c r="P111" i="3"/>
  <c r="Q114" i="3"/>
  <c r="Q110" i="3"/>
  <c r="P114" i="3"/>
  <c r="R115" i="3"/>
  <c r="P113" i="3"/>
  <c r="P110" i="3"/>
  <c r="R117" i="3"/>
  <c r="P117" i="3"/>
  <c r="Q117" i="3"/>
  <c r="P116" i="3"/>
  <c r="R116" i="3"/>
  <c r="R112" i="3"/>
  <c r="D113" i="3"/>
  <c r="J113" i="3" s="1"/>
  <c r="D114" i="3"/>
  <c r="J114" i="3" s="1"/>
  <c r="D115" i="3"/>
  <c r="J115" i="3" s="1"/>
  <c r="D116" i="3"/>
  <c r="J116" i="3" s="1"/>
  <c r="D117" i="3"/>
  <c r="J117" i="3" s="1"/>
  <c r="D110" i="3"/>
  <c r="J110" i="3" s="1"/>
  <c r="D111" i="3"/>
  <c r="J111" i="3" s="1"/>
  <c r="D112" i="3"/>
  <c r="J112" i="3" s="1"/>
  <c r="D39" i="3"/>
  <c r="S71" i="3" l="1"/>
  <c r="S73" i="3"/>
  <c r="S103" i="3"/>
  <c r="S105" i="3"/>
  <c r="S87" i="3"/>
  <c r="V87" i="3" s="1"/>
  <c r="O6" i="6" s="1"/>
  <c r="S89" i="3"/>
  <c r="T46" i="3"/>
  <c r="V48" i="3"/>
  <c r="V52" i="3"/>
  <c r="V103" i="3"/>
  <c r="O7" i="6" s="1"/>
  <c r="L7" i="6"/>
  <c r="L6" i="6"/>
  <c r="V71" i="3"/>
  <c r="O5" i="6" s="1"/>
  <c r="L5" i="6"/>
  <c r="V47" i="3"/>
  <c r="V46" i="3"/>
  <c r="V50" i="3"/>
  <c r="U48" i="3"/>
  <c r="S112" i="3"/>
  <c r="V112" i="3" s="1"/>
  <c r="U49" i="3"/>
  <c r="U51" i="3"/>
  <c r="U46" i="3"/>
  <c r="U50" i="3"/>
  <c r="U52" i="3"/>
  <c r="U47" i="3"/>
  <c r="U53" i="3"/>
  <c r="U117" i="3"/>
  <c r="U116" i="3"/>
  <c r="U114" i="3"/>
  <c r="U112" i="3"/>
  <c r="U111" i="3"/>
  <c r="U113" i="3"/>
  <c r="U110" i="3"/>
  <c r="U115" i="3"/>
  <c r="Q119" i="3"/>
  <c r="J8" i="6" s="1"/>
  <c r="P119" i="3"/>
  <c r="R119" i="3"/>
  <c r="K8" i="6" s="1"/>
  <c r="D119" i="3"/>
  <c r="C8" i="6" s="1"/>
  <c r="K115" i="3"/>
  <c r="L115" i="3" s="1"/>
  <c r="K114" i="3"/>
  <c r="L114" i="3" s="1"/>
  <c r="K116" i="3"/>
  <c r="L116" i="3" s="1"/>
  <c r="K113" i="3"/>
  <c r="L113" i="3" s="1"/>
  <c r="K112" i="3"/>
  <c r="L112" i="3" s="1"/>
  <c r="K111" i="3"/>
  <c r="L111" i="3" s="1"/>
  <c r="K117" i="3"/>
  <c r="L117" i="3" s="1"/>
  <c r="K110" i="3"/>
  <c r="L110" i="3" s="1"/>
  <c r="S53" i="3"/>
  <c r="V53" i="3" s="1"/>
  <c r="E9" i="3"/>
  <c r="K39" i="3"/>
  <c r="J39" i="3"/>
  <c r="L39" i="3"/>
  <c r="O114" i="3"/>
  <c r="S114" i="3" s="1"/>
  <c r="V114" i="3" s="1"/>
  <c r="O110" i="3"/>
  <c r="S110" i="3" s="1"/>
  <c r="V110" i="3" s="1"/>
  <c r="S51" i="3"/>
  <c r="V51" i="3" s="1"/>
  <c r="S49" i="3"/>
  <c r="V49" i="3" s="1"/>
  <c r="O113" i="3"/>
  <c r="S113" i="3" s="1"/>
  <c r="V113" i="3" s="1"/>
  <c r="O111" i="3"/>
  <c r="S111" i="3" s="1"/>
  <c r="V111" i="3" s="1"/>
  <c r="O115" i="3"/>
  <c r="S115" i="3" s="1"/>
  <c r="V115" i="3" s="1"/>
  <c r="O117" i="3"/>
  <c r="S117" i="3" s="1"/>
  <c r="V117" i="3" s="1"/>
  <c r="O116" i="3"/>
  <c r="S116" i="3" s="1"/>
  <c r="V116" i="3" s="1"/>
  <c r="E35" i="3"/>
  <c r="E3" i="3"/>
  <c r="E12" i="3"/>
  <c r="E27" i="3"/>
  <c r="E32" i="3"/>
  <c r="E23" i="3"/>
  <c r="E6" i="3"/>
  <c r="E29" i="3"/>
  <c r="E38" i="3"/>
  <c r="E10" i="3"/>
  <c r="E24" i="3"/>
  <c r="E37" i="3"/>
  <c r="E20" i="3"/>
  <c r="E8" i="3"/>
  <c r="E17" i="3"/>
  <c r="E28" i="3"/>
  <c r="E7" i="3"/>
  <c r="E34" i="3"/>
  <c r="E18" i="3"/>
  <c r="E36" i="3"/>
  <c r="E30" i="3"/>
  <c r="E15" i="3"/>
  <c r="E39" i="3"/>
  <c r="E5" i="3"/>
  <c r="E33" i="3"/>
  <c r="E31" i="3"/>
  <c r="E4" i="3"/>
  <c r="E19" i="3"/>
  <c r="E14" i="3"/>
  <c r="E25" i="3"/>
  <c r="E21" i="3"/>
  <c r="E16" i="3"/>
  <c r="E11" i="3"/>
  <c r="E26" i="3"/>
  <c r="E22" i="3"/>
  <c r="E13" i="3"/>
  <c r="P55" i="3"/>
  <c r="I9" i="6" s="1"/>
  <c r="R55" i="3"/>
  <c r="K9" i="6" s="1"/>
  <c r="D15" i="6" l="1"/>
  <c r="I8" i="6"/>
  <c r="H8" i="6" s="1"/>
  <c r="H9" i="6" s="1"/>
  <c r="E67" i="3"/>
  <c r="E63" i="3"/>
  <c r="E64" i="3"/>
  <c r="E68" i="3"/>
  <c r="E69" i="3"/>
  <c r="E65" i="3"/>
  <c r="E66" i="3"/>
  <c r="E62" i="3"/>
  <c r="E81" i="3"/>
  <c r="E85" i="3"/>
  <c r="E84" i="3"/>
  <c r="E80" i="3"/>
  <c r="E83" i="3"/>
  <c r="E79" i="3"/>
  <c r="E78" i="3"/>
  <c r="E82" i="3"/>
  <c r="J119" i="3"/>
  <c r="E8" i="6" s="1"/>
  <c r="E101" i="3"/>
  <c r="E97" i="3"/>
  <c r="E100" i="3"/>
  <c r="E96" i="3"/>
  <c r="E95" i="3"/>
  <c r="E94" i="3"/>
  <c r="E98" i="3"/>
  <c r="E99" i="3"/>
  <c r="O118" i="3"/>
  <c r="S118" i="3" s="1"/>
  <c r="V118" i="3" s="1"/>
  <c r="U119" i="3"/>
  <c r="N8" i="6" s="1"/>
  <c r="E113" i="3"/>
  <c r="Q55" i="3"/>
  <c r="D55" i="3"/>
  <c r="C9" i="6" s="1"/>
  <c r="E15" i="6" l="1"/>
  <c r="D16" i="6"/>
  <c r="E16" i="6" s="1"/>
  <c r="O54" i="3" s="1"/>
  <c r="D9" i="6"/>
  <c r="D7" i="6"/>
  <c r="D5" i="6"/>
  <c r="D6" i="6"/>
  <c r="U55" i="3"/>
  <c r="N9" i="6" s="1"/>
  <c r="J9" i="6"/>
  <c r="D8" i="6"/>
  <c r="E71" i="3"/>
  <c r="E87" i="3"/>
  <c r="E103" i="3"/>
  <c r="O119" i="3"/>
  <c r="K55" i="3"/>
  <c r="F9" i="6" s="1"/>
  <c r="J55" i="3"/>
  <c r="E49" i="3"/>
  <c r="E51" i="3"/>
  <c r="E52" i="3"/>
  <c r="E48" i="3"/>
  <c r="E50" i="3"/>
  <c r="E46" i="3"/>
  <c r="E55" i="3"/>
  <c r="E53" i="3"/>
  <c r="E47" i="3"/>
  <c r="S119" i="3" l="1"/>
  <c r="S121" i="3"/>
  <c r="L55" i="3"/>
  <c r="G9" i="6" s="1"/>
  <c r="E9" i="6"/>
  <c r="V119" i="3"/>
  <c r="O8" i="6" s="1"/>
  <c r="L8" i="6"/>
  <c r="K119" i="3"/>
  <c r="E112" i="3"/>
  <c r="E110" i="3"/>
  <c r="E117" i="3"/>
  <c r="E111" i="3"/>
  <c r="E116" i="3"/>
  <c r="E114" i="3"/>
  <c r="E115" i="3"/>
  <c r="L119" i="3" l="1"/>
  <c r="G8" i="6" s="1"/>
  <c r="F8" i="6"/>
  <c r="E119" i="3"/>
  <c r="O55" i="3"/>
  <c r="S57" i="3" s="1"/>
  <c r="S54" i="3"/>
  <c r="V54" i="3" s="1"/>
  <c r="S55" i="3" l="1"/>
  <c r="V55" i="3" l="1"/>
  <c r="O9" i="6" s="1"/>
  <c r="L9" i="6"/>
</calcChain>
</file>

<file path=xl/sharedStrings.xml><?xml version="1.0" encoding="utf-8"?>
<sst xmlns="http://schemas.openxmlformats.org/spreadsheetml/2006/main" count="6720" uniqueCount="176">
  <si>
    <t>Acres</t>
  </si>
  <si>
    <t>Weber</t>
  </si>
  <si>
    <t>Davis</t>
  </si>
  <si>
    <t>Salt Lake</t>
  </si>
  <si>
    <t>Utah</t>
  </si>
  <si>
    <t>County</t>
  </si>
  <si>
    <t>Developable</t>
  </si>
  <si>
    <t>Remain</t>
  </si>
  <si>
    <t>Undevelopable</t>
  </si>
  <si>
    <t>Total</t>
  </si>
  <si>
    <t>Unchanged</t>
  </si>
  <si>
    <t>Residential Units</t>
  </si>
  <si>
    <t>g2</t>
  </si>
  <si>
    <t>Redevelopable</t>
  </si>
  <si>
    <t>f2</t>
  </si>
  <si>
    <t>d2</t>
  </si>
  <si>
    <t>d1</t>
  </si>
  <si>
    <t>a3</t>
  </si>
  <si>
    <t>a2</t>
  </si>
  <si>
    <t>a1</t>
  </si>
  <si>
    <t>e3</t>
  </si>
  <si>
    <t>d4</t>
  </si>
  <si>
    <t>d3</t>
  </si>
  <si>
    <t>b4</t>
  </si>
  <si>
    <t>a5</t>
  </si>
  <si>
    <t>h1</t>
  </si>
  <si>
    <t>g3</t>
  </si>
  <si>
    <t>f3</t>
  </si>
  <si>
    <t>d5</t>
  </si>
  <si>
    <t>c5</t>
  </si>
  <si>
    <t>c4</t>
  </si>
  <si>
    <t>c3</t>
  </si>
  <si>
    <t>c2</t>
  </si>
  <si>
    <t>c1</t>
  </si>
  <si>
    <t>b3</t>
  </si>
  <si>
    <t>e1</t>
  </si>
  <si>
    <t>b2</t>
  </si>
  <si>
    <t>f1</t>
  </si>
  <si>
    <t>g1</t>
  </si>
  <si>
    <t>b1</t>
  </si>
  <si>
    <t>a4</t>
  </si>
  <si>
    <t>h2</t>
  </si>
  <si>
    <t>f4</t>
  </si>
  <si>
    <t>e2</t>
  </si>
  <si>
    <t>e5</t>
  </si>
  <si>
    <t>e4</t>
  </si>
  <si>
    <t>b5</t>
  </si>
  <si>
    <t>h3</t>
  </si>
  <si>
    <t>g4</t>
  </si>
  <si>
    <t>acres_com</t>
  </si>
  <si>
    <t>acres_res</t>
  </si>
  <si>
    <t>sf_com</t>
  </si>
  <si>
    <t>sf_res</t>
  </si>
  <si>
    <t>resunits</t>
  </si>
  <si>
    <t>job_spaces</t>
  </si>
  <si>
    <t>parcel_id</t>
  </si>
  <si>
    <t>DevCategory</t>
  </si>
  <si>
    <t>county_id</t>
  </si>
  <si>
    <t>ClassID</t>
  </si>
  <si>
    <t>AreaID</t>
  </si>
  <si>
    <t>Unchaged</t>
  </si>
  <si>
    <t>Analysis Area Acres</t>
  </si>
  <si>
    <t>% Total Acres</t>
  </si>
  <si>
    <t>% Acres</t>
  </si>
  <si>
    <t>Redevelop</t>
  </si>
  <si>
    <t>Redevelop
Base</t>
  </si>
  <si>
    <t>Redevelop
at Capacity</t>
  </si>
  <si>
    <t>Mixed Residential</t>
  </si>
  <si>
    <t>H</t>
  </si>
  <si>
    <t>Mixed Use</t>
  </si>
  <si>
    <t>G</t>
  </si>
  <si>
    <t>Multi-Family Only</t>
  </si>
  <si>
    <t>F</t>
  </si>
  <si>
    <t>SF, High Intensity</t>
  </si>
  <si>
    <t>E</t>
  </si>
  <si>
    <t>SF, Medium Intensity</t>
  </si>
  <si>
    <t>D</t>
  </si>
  <si>
    <t>SF, Traditional</t>
  </si>
  <si>
    <t>C</t>
  </si>
  <si>
    <t>SF, Low Density</t>
  </si>
  <si>
    <t>B</t>
  </si>
  <si>
    <t>SF, Estate</t>
  </si>
  <si>
    <t>A</t>
  </si>
  <si>
    <t>Category</t>
  </si>
  <si>
    <t>Mixed Residential City/TOD</t>
  </si>
  <si>
    <t>Mixed Residential Suburban</t>
  </si>
  <si>
    <t>Mixed Residential Single Story</t>
  </si>
  <si>
    <t>Mixed-Use Metro</t>
  </si>
  <si>
    <t>Mixed-Use City/TOD</t>
  </si>
  <si>
    <t>Mixed-Use Suburban</t>
  </si>
  <si>
    <t>Mixed-Use Single Story</t>
  </si>
  <si>
    <t>Multifamily Metro</t>
  </si>
  <si>
    <t>Multifamily City/TOD</t>
  </si>
  <si>
    <t>Multifamily Suburban</t>
  </si>
  <si>
    <t>Multifamily Single Story</t>
  </si>
  <si>
    <t>Single Family E5</t>
  </si>
  <si>
    <t>Single Family E4</t>
  </si>
  <si>
    <t>Single Family E3</t>
  </si>
  <si>
    <t>Single Family E2</t>
  </si>
  <si>
    <t>Single Family E1</t>
  </si>
  <si>
    <t>Single Family D5</t>
  </si>
  <si>
    <t>Single Family D4</t>
  </si>
  <si>
    <t>Single Family D3</t>
  </si>
  <si>
    <t>Single Family D2</t>
  </si>
  <si>
    <t>Single Family D1</t>
  </si>
  <si>
    <t>Single Family C5</t>
  </si>
  <si>
    <t>Single Family C4</t>
  </si>
  <si>
    <t>Single Family C3</t>
  </si>
  <si>
    <t>Single Family C2</t>
  </si>
  <si>
    <t>Single Family C1</t>
  </si>
  <si>
    <t>Single Family B5</t>
  </si>
  <si>
    <t>Single Family B4</t>
  </si>
  <si>
    <t>Single Family B3</t>
  </si>
  <si>
    <t>Single Family B2</t>
  </si>
  <si>
    <t>Single Family B1</t>
  </si>
  <si>
    <t>Single Family A5</t>
  </si>
  <si>
    <t>Single Family A4</t>
  </si>
  <si>
    <t>Single Family A3</t>
  </si>
  <si>
    <t>Single Family A2</t>
  </si>
  <si>
    <t>Single Family A1</t>
  </si>
  <si>
    <t>resunits_dev_percentadd</t>
  </si>
  <si>
    <t>resunits_redev_percentadd</t>
  </si>
  <si>
    <t>job_spaces_dev_percentadd</t>
  </si>
  <si>
    <t>job_spaces_redev_percentadd</t>
  </si>
  <si>
    <t>density_hhemp_change</t>
  </si>
  <si>
    <t>density_hhemp_new</t>
  </si>
  <si>
    <t>density_hhemp_orig</t>
  </si>
  <si>
    <t>resunits_change</t>
  </si>
  <si>
    <t>resunits_new</t>
  </si>
  <si>
    <t>resunits_orig</t>
  </si>
  <si>
    <t>job_spaces_change</t>
  </si>
  <si>
    <t>job_spaces_new</t>
  </si>
  <si>
    <t>job_spaces_orig</t>
  </si>
  <si>
    <t>ClassDescription</t>
  </si>
  <si>
    <t>Multifamily City/TOD F3</t>
  </si>
  <si>
    <t>Multifamily Suburban F2</t>
  </si>
  <si>
    <t>Multifamily Single Story F1</t>
  </si>
  <si>
    <t>Multifamily Metro F4</t>
  </si>
  <si>
    <t>Mixed-Use Single Story G1</t>
  </si>
  <si>
    <t>Mixed-Use Suburban G2</t>
  </si>
  <si>
    <t>Mixed-Use City/TOD G3</t>
  </si>
  <si>
    <t>Mixed-Use Metro G4</t>
  </si>
  <si>
    <t>Mixed Residential Single Story H1</t>
  </si>
  <si>
    <t>Mixed Residential Suburban H2</t>
  </si>
  <si>
    <t>Mixed Residential City/TOD H3</t>
  </si>
  <si>
    <t>resunits_developed</t>
  </si>
  <si>
    <t>resunits_redeveloped_new</t>
  </si>
  <si>
    <t>resunits_redeveloped_orig</t>
  </si>
  <si>
    <t>resunits_remain</t>
  </si>
  <si>
    <t>resunits_undevelopable</t>
  </si>
  <si>
    <t>job_spaces_developed</t>
  </si>
  <si>
    <t>job_spaces_redeveloped_new</t>
  </si>
  <si>
    <t>job_spaces_redeveloped_orig</t>
  </si>
  <si>
    <t>job_spaces_remain</t>
  </si>
  <si>
    <t>job_spaces_undevelopable</t>
  </si>
  <si>
    <t>acres_developable</t>
  </si>
  <si>
    <t>acres_redevelopable</t>
  </si>
  <si>
    <t>ClassOrder</t>
  </si>
  <si>
    <t>Greenfield
at Capacity</t>
  </si>
  <si>
    <t>Total
at Capacity</t>
  </si>
  <si>
    <t>Unchanged
Base</t>
  </si>
  <si>
    <t>Acres_Dev_Percent</t>
  </si>
  <si>
    <t>Acres_Redev_Percent</t>
  </si>
  <si>
    <t>Acres_Unchanged_Percent</t>
  </si>
  <si>
    <t>Greenfield</t>
  </si>
  <si>
    <t>Unclassified</t>
  </si>
  <si>
    <t>Total
Base*</t>
  </si>
  <si>
    <t>*taken from total parcel layer for county</t>
  </si>
  <si>
    <t>Region</t>
  </si>
  <si>
    <t>% of Additional is Redevelop</t>
  </si>
  <si>
    <t>Acres*</t>
  </si>
  <si>
    <t>% Total 
Acres</t>
  </si>
  <si>
    <t>*only includes acreage within areas classified for analysis</t>
  </si>
  <si>
    <t>Total Capacity
/Base
Ratio</t>
  </si>
  <si>
    <t>Undevelopable and Remain</t>
  </si>
  <si>
    <t>Total 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</si>
</sst>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&quot;-&quot;"/>
    <numFmt numFmtId="165" formatCode="0%;\-0%;&quot;-&quot;"/>
    <numFmt numFmtId="166" formatCode="0.00;\-0.00;&quot;-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3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/>
    </xf>
    <xf numFmtId="3" fontId="0" fillId="35" borderId="12" xfId="0" applyNumberFormat="1" applyFill="1" applyBorder="1" applyAlignment="1">
      <alignment vertical="center"/>
    </xf>
    <xf numFmtId="3" fontId="0" fillId="35" borderId="11" xfId="0" applyNumberFormat="1" applyFill="1" applyBorder="1" applyAlignment="1">
      <alignment vertical="center"/>
    </xf>
    <xf numFmtId="3" fontId="0" fillId="35" borderId="0" xfId="0" applyNumberFormat="1" applyFill="1" applyBorder="1" applyAlignment="1">
      <alignment vertical="center"/>
    </xf>
    <xf numFmtId="3" fontId="0" fillId="35" borderId="16" xfId="0" applyNumberForma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3" fontId="0" fillId="34" borderId="12" xfId="0" applyNumberFormat="1" applyFill="1" applyBorder="1" applyAlignment="1">
      <alignment vertical="center"/>
    </xf>
    <xf numFmtId="3" fontId="0" fillId="34" borderId="11" xfId="0" applyNumberFormat="1" applyFill="1" applyBorder="1" applyAlignment="1">
      <alignment vertical="center"/>
    </xf>
    <xf numFmtId="3" fontId="0" fillId="34" borderId="0" xfId="0" applyNumberFormat="1" applyFill="1" applyBorder="1" applyAlignment="1">
      <alignment vertical="center"/>
    </xf>
    <xf numFmtId="3" fontId="0" fillId="34" borderId="16" xfId="0" applyNumberFormat="1" applyFill="1" applyBorder="1" applyAlignment="1">
      <alignment vertical="center"/>
    </xf>
    <xf numFmtId="2" fontId="16" fillId="33" borderId="10" xfId="0" applyNumberFormat="1" applyFont="1" applyFill="1" applyBorder="1" applyAlignment="1">
      <alignment horizontal="center" vertical="center" wrapText="1"/>
    </xf>
    <xf numFmtId="2" fontId="0" fillId="35" borderId="16" xfId="1" applyNumberFormat="1" applyFont="1" applyFill="1" applyBorder="1" applyAlignment="1">
      <alignment vertical="center"/>
    </xf>
    <xf numFmtId="2" fontId="0" fillId="34" borderId="16" xfId="1" applyNumberFormat="1" applyFont="1" applyFill="1" applyBorder="1" applyAlignment="1">
      <alignment vertical="center"/>
    </xf>
    <xf numFmtId="0" fontId="0" fillId="35" borderId="0" xfId="0" applyFill="1"/>
    <xf numFmtId="0" fontId="16" fillId="36" borderId="13" xfId="0" applyFont="1" applyFill="1" applyBorder="1" applyAlignment="1">
      <alignment vertical="center"/>
    </xf>
    <xf numFmtId="3" fontId="16" fillId="36" borderId="14" xfId="0" applyNumberFormat="1" applyFont="1" applyFill="1" applyBorder="1" applyAlignment="1">
      <alignment vertical="center"/>
    </xf>
    <xf numFmtId="3" fontId="16" fillId="36" borderId="13" xfId="0" applyNumberFormat="1" applyFont="1" applyFill="1" applyBorder="1" applyAlignment="1">
      <alignment vertical="center"/>
    </xf>
    <xf numFmtId="3" fontId="16" fillId="36" borderId="15" xfId="0" applyNumberFormat="1" applyFont="1" applyFill="1" applyBorder="1" applyAlignment="1">
      <alignment vertical="center"/>
    </xf>
    <xf numFmtId="3" fontId="16" fillId="36" borderId="10" xfId="0" applyNumberFormat="1" applyFont="1" applyFill="1" applyBorder="1" applyAlignment="1">
      <alignment vertical="center"/>
    </xf>
    <xf numFmtId="2" fontId="16" fillId="36" borderId="10" xfId="1" applyNumberFormat="1" applyFont="1" applyFill="1" applyBorder="1" applyAlignment="1">
      <alignment vertical="center"/>
    </xf>
    <xf numFmtId="11" fontId="0" fillId="0" borderId="0" xfId="0" applyNumberFormat="1"/>
    <xf numFmtId="2" fontId="16" fillId="33" borderId="13" xfId="0" applyNumberFormat="1" applyFont="1" applyFill="1" applyBorder="1" applyAlignment="1">
      <alignment horizontal="center" vertical="center" wrapText="1"/>
    </xf>
    <xf numFmtId="3" fontId="16" fillId="36" borderId="19" xfId="0" applyNumberFormat="1" applyFont="1" applyFill="1" applyBorder="1" applyAlignment="1">
      <alignment vertical="center"/>
    </xf>
    <xf numFmtId="3" fontId="0" fillId="35" borderId="17" xfId="0" applyNumberFormat="1" applyFill="1" applyBorder="1" applyAlignment="1">
      <alignment vertical="center"/>
    </xf>
    <xf numFmtId="3" fontId="0" fillId="34" borderId="19" xfId="0" applyNumberFormat="1" applyFill="1" applyBorder="1" applyAlignment="1">
      <alignment vertical="center"/>
    </xf>
    <xf numFmtId="9" fontId="0" fillId="35" borderId="18" xfId="1" applyFont="1" applyFill="1" applyBorder="1" applyAlignment="1">
      <alignment vertical="center"/>
    </xf>
    <xf numFmtId="9" fontId="0" fillId="34" borderId="12" xfId="1" applyFont="1" applyFill="1" applyBorder="1" applyAlignment="1">
      <alignment vertical="center"/>
    </xf>
    <xf numFmtId="9" fontId="0" fillId="35" borderId="12" xfId="1" applyFont="1" applyFill="1" applyBorder="1" applyAlignment="1">
      <alignment vertical="center"/>
    </xf>
    <xf numFmtId="9" fontId="0" fillId="34" borderId="20" xfId="1" applyFont="1" applyFill="1" applyBorder="1" applyAlignment="1">
      <alignment vertical="center"/>
    </xf>
    <xf numFmtId="9" fontId="16" fillId="36" borderId="20" xfId="1" applyFont="1" applyFill="1" applyBorder="1" applyAlignment="1">
      <alignment vertical="center"/>
    </xf>
    <xf numFmtId="9" fontId="0" fillId="35" borderId="11" xfId="1" applyFont="1" applyFill="1" applyBorder="1" applyAlignment="1">
      <alignment horizontal="center" vertical="center"/>
    </xf>
    <xf numFmtId="9" fontId="0" fillId="35" borderId="0" xfId="1" applyFont="1" applyFill="1" applyBorder="1" applyAlignment="1">
      <alignment horizontal="center" vertical="center"/>
    </xf>
    <xf numFmtId="9" fontId="0" fillId="35" borderId="12" xfId="1" applyFont="1" applyFill="1" applyBorder="1" applyAlignment="1">
      <alignment horizontal="center" vertical="center"/>
    </xf>
    <xf numFmtId="9" fontId="0" fillId="34" borderId="11" xfId="1" applyFont="1" applyFill="1" applyBorder="1" applyAlignment="1">
      <alignment horizontal="center" vertical="center"/>
    </xf>
    <xf numFmtId="9" fontId="0" fillId="34" borderId="0" xfId="1" applyFont="1" applyFill="1" applyBorder="1" applyAlignment="1">
      <alignment horizontal="center" vertical="center"/>
    </xf>
    <xf numFmtId="9" fontId="0" fillId="34" borderId="12" xfId="1" applyFont="1" applyFill="1" applyBorder="1" applyAlignment="1">
      <alignment horizontal="center" vertical="center"/>
    </xf>
    <xf numFmtId="9" fontId="16" fillId="36" borderId="13" xfId="1" applyFont="1" applyFill="1" applyBorder="1" applyAlignment="1">
      <alignment horizontal="center" vertical="center"/>
    </xf>
    <xf numFmtId="9" fontId="16" fillId="36" borderId="15" xfId="1" applyFont="1" applyFill="1" applyBorder="1" applyAlignment="1">
      <alignment horizontal="center" vertical="center"/>
    </xf>
    <xf numFmtId="9" fontId="16" fillId="36" borderId="14" xfId="1" applyFont="1" applyFill="1" applyBorder="1" applyAlignment="1">
      <alignment horizontal="center" vertical="center"/>
    </xf>
    <xf numFmtId="9" fontId="0" fillId="35" borderId="0" xfId="1" applyFont="1" applyFill="1" applyBorder="1"/>
    <xf numFmtId="3" fontId="16" fillId="36" borderId="15" xfId="0" applyNumberFormat="1" applyFont="1" applyFill="1" applyBorder="1"/>
    <xf numFmtId="3" fontId="16" fillId="36" borderId="13" xfId="0" applyNumberFormat="1" applyFont="1" applyFill="1" applyBorder="1"/>
    <xf numFmtId="9" fontId="16" fillId="36" borderId="14" xfId="1" applyFont="1" applyFill="1" applyBorder="1" applyAlignment="1">
      <alignment horizontal="center"/>
    </xf>
    <xf numFmtId="9" fontId="16" fillId="36" borderId="15" xfId="1" applyFont="1" applyFill="1" applyBorder="1" applyAlignment="1">
      <alignment horizontal="center"/>
    </xf>
    <xf numFmtId="9" fontId="16" fillId="36" borderId="13" xfId="1" applyFont="1" applyFill="1" applyBorder="1" applyAlignment="1">
      <alignment horizontal="center"/>
    </xf>
    <xf numFmtId="0" fontId="16" fillId="36" borderId="14" xfId="0" applyFont="1" applyFill="1" applyBorder="1"/>
    <xf numFmtId="0" fontId="16" fillId="36" borderId="13" xfId="0" applyFont="1" applyFill="1" applyBorder="1" applyAlignment="1">
      <alignment horizontal="center"/>
    </xf>
    <xf numFmtId="3" fontId="0" fillId="34" borderId="20" xfId="0" applyNumberFormat="1" applyFill="1" applyBorder="1" applyAlignment="1">
      <alignment vertical="center"/>
    </xf>
    <xf numFmtId="3" fontId="0" fillId="34" borderId="21" xfId="0" applyNumberFormat="1" applyFill="1" applyBorder="1" applyAlignment="1">
      <alignment vertical="center"/>
    </xf>
    <xf numFmtId="3" fontId="0" fillId="34" borderId="0" xfId="0" applyNumberFormat="1" applyFill="1" applyAlignment="1">
      <alignment vertical="center"/>
    </xf>
    <xf numFmtId="9" fontId="0" fillId="34" borderId="12" xfId="1" applyFont="1" applyFill="1" applyBorder="1" applyAlignment="1">
      <alignment horizontal="center"/>
    </xf>
    <xf numFmtId="9" fontId="0" fillId="34" borderId="0" xfId="1" applyFont="1" applyFill="1" applyBorder="1" applyAlignment="1">
      <alignment horizontal="center"/>
    </xf>
    <xf numFmtId="9" fontId="0" fillId="34" borderId="11" xfId="1" applyFont="1" applyFill="1" applyBorder="1" applyAlignment="1">
      <alignment horizontal="center"/>
    </xf>
    <xf numFmtId="9" fontId="0" fillId="34" borderId="0" xfId="1" applyFont="1" applyFill="1" applyBorder="1"/>
    <xf numFmtId="3" fontId="0" fillId="34" borderId="0" xfId="0" applyNumberFormat="1" applyFill="1"/>
    <xf numFmtId="0" fontId="0" fillId="34" borderId="12" xfId="0" applyFill="1" applyBorder="1"/>
    <xf numFmtId="0" fontId="0" fillId="34" borderId="11" xfId="0" applyFill="1" applyBorder="1" applyAlignment="1">
      <alignment horizontal="center"/>
    </xf>
    <xf numFmtId="3" fontId="0" fillId="35" borderId="0" xfId="0" applyNumberFormat="1" applyFill="1" applyAlignment="1">
      <alignment vertical="center"/>
    </xf>
    <xf numFmtId="9" fontId="0" fillId="35" borderId="12" xfId="1" applyFont="1" applyFill="1" applyBorder="1" applyAlignment="1">
      <alignment horizontal="center"/>
    </xf>
    <xf numFmtId="9" fontId="0" fillId="35" borderId="0" xfId="1" applyFont="1" applyFill="1" applyBorder="1" applyAlignment="1">
      <alignment horizontal="center"/>
    </xf>
    <xf numFmtId="9" fontId="0" fillId="35" borderId="11" xfId="1" applyFont="1" applyFill="1" applyBorder="1" applyAlignment="1">
      <alignment horizontal="center"/>
    </xf>
    <xf numFmtId="3" fontId="0" fillId="35" borderId="0" xfId="0" applyNumberFormat="1" applyFill="1"/>
    <xf numFmtId="0" fontId="0" fillId="35" borderId="12" xfId="0" applyFill="1" applyBorder="1"/>
    <xf numFmtId="0" fontId="0" fillId="35" borderId="11" xfId="0" applyFill="1" applyBorder="1" applyAlignment="1">
      <alignment horizontal="center"/>
    </xf>
    <xf numFmtId="3" fontId="0" fillId="35" borderId="22" xfId="0" applyNumberFormat="1" applyFill="1" applyBorder="1" applyAlignment="1">
      <alignment vertical="center"/>
    </xf>
    <xf numFmtId="2" fontId="16" fillId="33" borderId="12" xfId="0" applyNumberFormat="1" applyFont="1" applyFill="1" applyBorder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/>
    </xf>
    <xf numFmtId="0" fontId="0" fillId="0" borderId="15" xfId="0" applyBorder="1"/>
    <xf numFmtId="9" fontId="16" fillId="36" borderId="14" xfId="1" applyFont="1" applyFill="1" applyBorder="1" applyAlignment="1">
      <alignment vertical="center"/>
    </xf>
    <xf numFmtId="9" fontId="16" fillId="36" borderId="15" xfId="1" applyFont="1" applyFill="1" applyBorder="1" applyAlignment="1">
      <alignment vertical="center"/>
    </xf>
    <xf numFmtId="9" fontId="16" fillId="36" borderId="13" xfId="1" applyFont="1" applyFill="1" applyBorder="1" applyAlignment="1">
      <alignment vertical="center"/>
    </xf>
    <xf numFmtId="2" fontId="0" fillId="34" borderId="23" xfId="1" applyNumberFormat="1" applyFont="1" applyFill="1" applyBorder="1" applyAlignment="1">
      <alignment vertical="center"/>
    </xf>
    <xf numFmtId="3" fontId="0" fillId="34" borderId="23" xfId="0" applyNumberFormat="1" applyFill="1" applyBorder="1" applyAlignment="1">
      <alignment vertical="center"/>
    </xf>
    <xf numFmtId="0" fontId="0" fillId="0" borderId="21" xfId="0" applyBorder="1"/>
    <xf numFmtId="9" fontId="0" fillId="34" borderId="21" xfId="1" applyFont="1" applyFill="1" applyBorder="1" applyAlignment="1">
      <alignment vertical="center"/>
    </xf>
    <xf numFmtId="9" fontId="0" fillId="34" borderId="19" xfId="1" applyFont="1" applyFill="1" applyBorder="1" applyAlignment="1">
      <alignment vertical="center"/>
    </xf>
    <xf numFmtId="9" fontId="0" fillId="35" borderId="0" xfId="1" applyFont="1" applyFill="1" applyBorder="1" applyAlignment="1">
      <alignment vertical="center"/>
    </xf>
    <xf numFmtId="9" fontId="0" fillId="35" borderId="11" xfId="1" applyFont="1" applyFill="1" applyBorder="1" applyAlignment="1">
      <alignment vertical="center"/>
    </xf>
    <xf numFmtId="2" fontId="0" fillId="34" borderId="24" xfId="1" applyNumberFormat="1" applyFont="1" applyFill="1" applyBorder="1" applyAlignment="1">
      <alignment vertical="center"/>
    </xf>
    <xf numFmtId="3" fontId="0" fillId="34" borderId="24" xfId="0" applyNumberFormat="1" applyFill="1" applyBorder="1" applyAlignment="1">
      <alignment vertical="center"/>
    </xf>
    <xf numFmtId="3" fontId="0" fillId="34" borderId="22" xfId="0" applyNumberFormat="1" applyFill="1" applyBorder="1" applyAlignment="1">
      <alignment vertical="center"/>
    </xf>
    <xf numFmtId="3" fontId="0" fillId="34" borderId="17" xfId="0" applyNumberFormat="1" applyFill="1" applyBorder="1" applyAlignment="1">
      <alignment vertical="center"/>
    </xf>
    <xf numFmtId="3" fontId="0" fillId="34" borderId="18" xfId="0" applyNumberFormat="1" applyFill="1" applyBorder="1" applyAlignment="1">
      <alignment vertical="center"/>
    </xf>
    <xf numFmtId="0" fontId="0" fillId="0" borderId="22" xfId="0" applyBorder="1"/>
    <xf numFmtId="9" fontId="0" fillId="34" borderId="18" xfId="1" applyFont="1" applyFill="1" applyBorder="1" applyAlignment="1">
      <alignment vertical="center"/>
    </xf>
    <xf numFmtId="9" fontId="0" fillId="34" borderId="22" xfId="1" applyFont="1" applyFill="1" applyBorder="1" applyAlignment="1">
      <alignment vertical="center"/>
    </xf>
    <xf numFmtId="9" fontId="0" fillId="34" borderId="17" xfId="1" applyFont="1" applyFill="1" applyBorder="1" applyAlignment="1">
      <alignment vertical="center"/>
    </xf>
    <xf numFmtId="2" fontId="0" fillId="35" borderId="23" xfId="1" applyNumberFormat="1" applyFont="1" applyFill="1" applyBorder="1" applyAlignment="1">
      <alignment vertical="center"/>
    </xf>
    <xf numFmtId="3" fontId="0" fillId="35" borderId="23" xfId="0" applyNumberFormat="1" applyFill="1" applyBorder="1" applyAlignment="1">
      <alignment vertical="center"/>
    </xf>
    <xf numFmtId="3" fontId="0" fillId="35" borderId="21" xfId="0" applyNumberFormat="1" applyFill="1" applyBorder="1" applyAlignment="1">
      <alignment vertical="center"/>
    </xf>
    <xf numFmtId="3" fontId="0" fillId="35" borderId="19" xfId="0" applyNumberFormat="1" applyFill="1" applyBorder="1" applyAlignment="1">
      <alignment vertical="center"/>
    </xf>
    <xf numFmtId="3" fontId="0" fillId="35" borderId="20" xfId="0" applyNumberFormat="1" applyFill="1" applyBorder="1" applyAlignment="1">
      <alignment vertical="center"/>
    </xf>
    <xf numFmtId="9" fontId="0" fillId="35" borderId="20" xfId="1" applyFont="1" applyFill="1" applyBorder="1" applyAlignment="1">
      <alignment vertical="center"/>
    </xf>
    <xf numFmtId="9" fontId="0" fillId="35" borderId="21" xfId="1" applyFont="1" applyFill="1" applyBorder="1" applyAlignment="1">
      <alignment vertical="center"/>
    </xf>
    <xf numFmtId="9" fontId="0" fillId="35" borderId="19" xfId="1" applyFont="1" applyFill="1" applyBorder="1" applyAlignment="1">
      <alignment vertical="center"/>
    </xf>
    <xf numFmtId="9" fontId="0" fillId="34" borderId="0" xfId="1" applyFont="1" applyFill="1" applyBorder="1" applyAlignment="1">
      <alignment vertical="center"/>
    </xf>
    <xf numFmtId="9" fontId="0" fillId="34" borderId="11" xfId="1" applyFont="1" applyFill="1" applyBorder="1" applyAlignment="1">
      <alignment vertical="center"/>
    </xf>
    <xf numFmtId="2" fontId="0" fillId="35" borderId="24" xfId="1" applyNumberFormat="1" applyFont="1" applyFill="1" applyBorder="1" applyAlignment="1">
      <alignment vertical="center"/>
    </xf>
    <xf numFmtId="3" fontId="0" fillId="35" borderId="24" xfId="0" applyNumberFormat="1" applyFill="1" applyBorder="1" applyAlignment="1">
      <alignment vertical="center"/>
    </xf>
    <xf numFmtId="3" fontId="0" fillId="35" borderId="18" xfId="0" applyNumberFormat="1" applyFill="1" applyBorder="1" applyAlignment="1">
      <alignment vertical="center"/>
    </xf>
    <xf numFmtId="9" fontId="0" fillId="35" borderId="22" xfId="1" applyFont="1" applyFill="1" applyBorder="1" applyAlignment="1">
      <alignment vertical="center"/>
    </xf>
    <xf numFmtId="9" fontId="0" fillId="35" borderId="17" xfId="1" applyFont="1" applyFill="1" applyBorder="1" applyAlignment="1">
      <alignment vertical="center"/>
    </xf>
    <xf numFmtId="164" fontId="0" fillId="35" borderId="17" xfId="0" applyNumberFormat="1" applyFill="1" applyBorder="1" applyAlignment="1">
      <alignment vertical="center"/>
    </xf>
    <xf numFmtId="164" fontId="0" fillId="35" borderId="22" xfId="0" applyNumberFormat="1" applyFill="1" applyBorder="1" applyAlignment="1">
      <alignment vertical="center"/>
    </xf>
    <xf numFmtId="164" fontId="0" fillId="34" borderId="11" xfId="0" applyNumberFormat="1" applyFill="1" applyBorder="1" applyAlignment="1">
      <alignment vertical="center"/>
    </xf>
    <xf numFmtId="164" fontId="0" fillId="34" borderId="0" xfId="0" applyNumberFormat="1" applyFill="1" applyAlignment="1">
      <alignment vertical="center"/>
    </xf>
    <xf numFmtId="164" fontId="0" fillId="35" borderId="11" xfId="0" applyNumberFormat="1" applyFill="1" applyBorder="1" applyAlignment="1">
      <alignment vertical="center"/>
    </xf>
    <xf numFmtId="164" fontId="0" fillId="35" borderId="0" xfId="0" applyNumberFormat="1" applyFill="1" applyAlignment="1">
      <alignment vertical="center"/>
    </xf>
    <xf numFmtId="164" fontId="16" fillId="36" borderId="13" xfId="0" applyNumberFormat="1" applyFont="1" applyFill="1" applyBorder="1"/>
    <xf numFmtId="164" fontId="16" fillId="36" borderId="15" xfId="0" applyNumberFormat="1" applyFont="1" applyFill="1" applyBorder="1"/>
    <xf numFmtId="165" fontId="0" fillId="35" borderId="0" xfId="1" applyNumberFormat="1" applyFont="1" applyFill="1" applyBorder="1"/>
    <xf numFmtId="165" fontId="0" fillId="34" borderId="0" xfId="1" applyNumberFormat="1" applyFont="1" applyFill="1" applyBorder="1"/>
    <xf numFmtId="165" fontId="16" fillId="36" borderId="14" xfId="1" applyNumberFormat="1" applyFont="1" applyFill="1" applyBorder="1"/>
    <xf numFmtId="165" fontId="0" fillId="35" borderId="11" xfId="1" applyNumberFormat="1" applyFont="1" applyFill="1" applyBorder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35" borderId="12" xfId="1" applyNumberFormat="1" applyFont="1" applyFill="1" applyBorder="1" applyAlignment="1">
      <alignment horizontal="center"/>
    </xf>
    <xf numFmtId="165" fontId="0" fillId="34" borderId="11" xfId="1" applyNumberFormat="1" applyFont="1" applyFill="1" applyBorder="1" applyAlignment="1">
      <alignment horizontal="center"/>
    </xf>
    <xf numFmtId="165" fontId="0" fillId="34" borderId="0" xfId="1" applyNumberFormat="1" applyFont="1" applyFill="1" applyBorder="1" applyAlignment="1">
      <alignment horizontal="center"/>
    </xf>
    <xf numFmtId="165" fontId="0" fillId="34" borderId="12" xfId="1" applyNumberFormat="1" applyFont="1" applyFill="1" applyBorder="1" applyAlignment="1">
      <alignment horizontal="center"/>
    </xf>
    <xf numFmtId="165" fontId="0" fillId="35" borderId="0" xfId="1" applyNumberFormat="1" applyFont="1" applyFill="1" applyBorder="1" applyAlignment="1">
      <alignment horizontal="center"/>
    </xf>
    <xf numFmtId="165" fontId="16" fillId="36" borderId="13" xfId="1" applyNumberFormat="1" applyFont="1" applyFill="1" applyBorder="1" applyAlignment="1">
      <alignment horizontal="center"/>
    </xf>
    <xf numFmtId="165" fontId="16" fillId="36" borderId="15" xfId="1" applyNumberFormat="1" applyFont="1" applyFill="1" applyBorder="1" applyAlignment="1">
      <alignment horizontal="center"/>
    </xf>
    <xf numFmtId="165" fontId="16" fillId="36" borderId="14" xfId="1" applyNumberFormat="1" applyFont="1" applyFill="1" applyBorder="1" applyAlignment="1">
      <alignment horizontal="center"/>
    </xf>
    <xf numFmtId="0" fontId="16" fillId="37" borderId="0" xfId="0" applyFont="1" applyFill="1"/>
    <xf numFmtId="0" fontId="16" fillId="0" borderId="0" xfId="0" applyFont="1"/>
    <xf numFmtId="165" fontId="0" fillId="34" borderId="16" xfId="1" applyNumberFormat="1" applyFont="1" applyFill="1" applyBorder="1" applyAlignment="1">
      <alignment vertical="center"/>
    </xf>
    <xf numFmtId="165" fontId="0" fillId="35" borderId="16" xfId="1" applyNumberFormat="1" applyFont="1" applyFill="1" applyBorder="1" applyAlignment="1">
      <alignment vertical="center"/>
    </xf>
    <xf numFmtId="9" fontId="16" fillId="36" borderId="15" xfId="1" applyFont="1" applyFill="1" applyBorder="1"/>
    <xf numFmtId="3" fontId="16" fillId="36" borderId="0" xfId="0" applyNumberFormat="1" applyFont="1" applyFill="1" applyBorder="1"/>
    <xf numFmtId="3" fontId="0" fillId="0" borderId="0" xfId="0" applyNumberFormat="1" applyBorder="1"/>
    <xf numFmtId="2" fontId="16" fillId="36" borderId="20" xfId="1" applyNumberFormat="1" applyFont="1" applyFill="1" applyBorder="1" applyAlignment="1">
      <alignment vertical="center"/>
    </xf>
    <xf numFmtId="2" fontId="16" fillId="33" borderId="13" xfId="0" applyNumberFormat="1" applyFont="1" applyFill="1" applyBorder="1" applyAlignment="1">
      <alignment vertical="center"/>
    </xf>
    <xf numFmtId="166" fontId="0" fillId="35" borderId="24" xfId="1" applyNumberFormat="1" applyFont="1" applyFill="1" applyBorder="1" applyAlignment="1">
      <alignment vertical="center"/>
    </xf>
    <xf numFmtId="166" fontId="0" fillId="34" borderId="16" xfId="1" applyNumberFormat="1" applyFont="1" applyFill="1" applyBorder="1" applyAlignment="1">
      <alignment vertical="center"/>
    </xf>
    <xf numFmtId="166" fontId="0" fillId="35" borderId="16" xfId="1" applyNumberFormat="1" applyFont="1" applyFill="1" applyBorder="1" applyAlignment="1">
      <alignment vertical="center"/>
    </xf>
    <xf numFmtId="166" fontId="0" fillId="35" borderId="23" xfId="1" applyNumberFormat="1" applyFont="1" applyFill="1" applyBorder="1" applyAlignment="1">
      <alignment vertical="center"/>
    </xf>
    <xf numFmtId="0" fontId="16" fillId="35" borderId="0" xfId="0" applyFont="1" applyFill="1"/>
    <xf numFmtId="2" fontId="16" fillId="33" borderId="0" xfId="0" applyNumberFormat="1" applyFont="1" applyFill="1" applyBorder="1" applyAlignment="1">
      <alignment horizontal="center" vertical="center" wrapText="1"/>
    </xf>
    <xf numFmtId="3" fontId="16" fillId="36" borderId="23" xfId="0" applyNumberFormat="1" applyFont="1" applyFill="1" applyBorder="1"/>
    <xf numFmtId="165" fontId="0" fillId="35" borderId="24" xfId="1" applyNumberFormat="1" applyFont="1" applyFill="1" applyBorder="1" applyAlignment="1">
      <alignment vertical="center"/>
    </xf>
    <xf numFmtId="165" fontId="16" fillId="36" borderId="10" xfId="1" applyNumberFormat="1" applyFont="1" applyFill="1" applyBorder="1"/>
    <xf numFmtId="164" fontId="0" fillId="38" borderId="11" xfId="0" applyNumberFormat="1" applyFill="1" applyBorder="1" applyAlignment="1">
      <alignment vertical="center"/>
    </xf>
    <xf numFmtId="165" fontId="0" fillId="38" borderId="0" xfId="1" applyNumberFormat="1" applyFont="1" applyFill="1" applyBorder="1"/>
    <xf numFmtId="3" fontId="0" fillId="38" borderId="0" xfId="0" applyNumberFormat="1" applyFill="1" applyBorder="1"/>
    <xf numFmtId="165" fontId="0" fillId="38" borderId="11" xfId="1" applyNumberFormat="1" applyFont="1" applyFill="1" applyBorder="1" applyAlignment="1">
      <alignment horizontal="center"/>
    </xf>
    <xf numFmtId="165" fontId="0" fillId="38" borderId="0" xfId="1" applyNumberFormat="1" applyFont="1" applyFill="1" applyBorder="1" applyAlignment="1">
      <alignment horizontal="center"/>
    </xf>
    <xf numFmtId="165" fontId="0" fillId="38" borderId="12" xfId="1" applyNumberFormat="1" applyFont="1" applyFill="1" applyBorder="1" applyAlignment="1">
      <alignment horizontal="center"/>
    </xf>
    <xf numFmtId="164" fontId="0" fillId="38" borderId="0" xfId="0" applyNumberFormat="1" applyFill="1" applyAlignment="1">
      <alignment vertical="center"/>
    </xf>
    <xf numFmtId="165" fontId="0" fillId="38" borderId="16" xfId="1" applyNumberFormat="1" applyFont="1" applyFill="1" applyBorder="1" applyAlignment="1">
      <alignment vertical="center"/>
    </xf>
    <xf numFmtId="0" fontId="16" fillId="33" borderId="13" xfId="0" applyFont="1" applyFill="1" applyBorder="1" applyAlignment="1"/>
    <xf numFmtId="0" fontId="16" fillId="33" borderId="15" xfId="0" applyFont="1" applyFill="1" applyBorder="1" applyAlignment="1"/>
    <xf numFmtId="0" fontId="16" fillId="33" borderId="22" xfId="0" applyFont="1" applyFill="1" applyBorder="1" applyAlignment="1"/>
    <xf numFmtId="0" fontId="16" fillId="33" borderId="14" xfId="0" applyFont="1" applyFill="1" applyBorder="1" applyAlignment="1"/>
    <xf numFmtId="3" fontId="16" fillId="35" borderId="12" xfId="0" applyNumberFormat="1" applyFont="1" applyFill="1" applyBorder="1" applyAlignment="1">
      <alignment vertical="center"/>
    </xf>
    <xf numFmtId="3" fontId="16" fillId="34" borderId="12" xfId="0" applyNumberFormat="1" applyFont="1" applyFill="1" applyBorder="1" applyAlignment="1">
      <alignment vertical="center"/>
    </xf>
    <xf numFmtId="0" fontId="18" fillId="35" borderId="0" xfId="0" applyFont="1" applyFill="1" applyAlignment="1">
      <alignment vertical="top"/>
    </xf>
    <xf numFmtId="3" fontId="16" fillId="35" borderId="24" xfId="0" applyNumberFormat="1" applyFont="1" applyFill="1" applyBorder="1" applyAlignment="1">
      <alignment vertical="center"/>
    </xf>
    <xf numFmtId="3" fontId="16" fillId="34" borderId="16" xfId="0" applyNumberFormat="1" applyFont="1" applyFill="1" applyBorder="1" applyAlignment="1">
      <alignment vertical="center"/>
    </xf>
    <xf numFmtId="3" fontId="16" fillId="35" borderId="16" xfId="0" applyNumberFormat="1" applyFont="1" applyFill="1" applyBorder="1" applyAlignment="1">
      <alignment vertical="center"/>
    </xf>
    <xf numFmtId="3" fontId="16" fillId="35" borderId="23" xfId="0" applyNumberFormat="1" applyFont="1" applyFill="1" applyBorder="1" applyAlignment="1">
      <alignment vertical="center"/>
    </xf>
    <xf numFmtId="164" fontId="16" fillId="36" borderId="23" xfId="0" applyNumberFormat="1" applyFont="1" applyFill="1" applyBorder="1"/>
    <xf numFmtId="164" fontId="16" fillId="35" borderId="24" xfId="0" applyNumberFormat="1" applyFont="1" applyFill="1" applyBorder="1" applyAlignment="1">
      <alignment vertical="center"/>
    </xf>
    <xf numFmtId="164" fontId="16" fillId="34" borderId="16" xfId="0" applyNumberFormat="1" applyFont="1" applyFill="1" applyBorder="1" applyAlignment="1">
      <alignment vertical="center"/>
    </xf>
    <xf numFmtId="164" fontId="16" fillId="35" borderId="16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 vertical="center"/>
    </xf>
    <xf numFmtId="2" fontId="16" fillId="33" borderId="19" xfId="0" applyNumberFormat="1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left"/>
    </xf>
    <xf numFmtId="2" fontId="16" fillId="33" borderId="11" xfId="0" applyNumberFormat="1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2" fontId="16" fillId="33" borderId="22" xfId="0" applyNumberFormat="1" applyFont="1" applyFill="1" applyBorder="1" applyAlignment="1">
      <alignment horizontal="center" vertical="center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2" fontId="19" fillId="33" borderId="19" xfId="0" applyNumberFormat="1" applyFont="1" applyFill="1" applyBorder="1" applyAlignment="1">
      <alignment horizontal="center" vertical="top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20" xfId="0" applyNumberFormat="1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2" fontId="16" fillId="33" borderId="24" xfId="0" applyNumberFormat="1" applyFont="1" applyFill="1" applyBorder="1" applyAlignment="1">
      <alignment horizontal="center" vertical="center" wrapText="1"/>
    </xf>
    <xf numFmtId="2" fontId="16" fillId="33" borderId="23" xfId="0" applyNumberFormat="1" applyFont="1" applyFill="1" applyBorder="1" applyAlignment="1">
      <alignment horizontal="center" vertical="center" wrapText="1"/>
    </xf>
    <xf numFmtId="3" fontId="0" fillId="35" borderId="24" xfId="0" applyNumberFormat="1" applyFont="1" applyFill="1" applyBorder="1" applyAlignment="1">
      <alignment vertical="center"/>
    </xf>
    <xf numFmtId="3" fontId="16" fillId="36" borderId="10" xfId="0" applyNumberFormat="1" applyFont="1" applyFill="1" applyBorder="1"/>
    <xf numFmtId="3" fontId="0" fillId="34" borderId="16" xfId="0" applyNumberFormat="1" applyFont="1" applyFill="1" applyBorder="1" applyAlignment="1">
      <alignment vertical="center"/>
    </xf>
    <xf numFmtId="3" fontId="0" fillId="35" borderId="16" xfId="0" applyNumberFormat="1" applyFont="1" applyFill="1" applyBorder="1" applyAlignment="1">
      <alignment vertical="center"/>
    </xf>
    <xf numFmtId="164" fontId="0" fillId="38" borderId="0" xfId="0" applyNumberFormat="1" applyFont="1" applyFill="1" applyAlignment="1">
      <alignment vertical="center"/>
    </xf>
    <xf numFmtId="0" fontId="0" fillId="35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95-A9FE-4DD5-8237-748369A930DD}">
  <dimension ref="A1:P37"/>
  <sheetViews>
    <sheetView zoomScale="140" zoomScaleNormal="140" workbookViewId="0">
      <selection activeCell="L12" sqref="L12"/>
    </sheetView>
  </sheetViews>
  <sheetFormatPr defaultRowHeight="15" x14ac:dyDescent="0.25"/>
  <cols>
    <col min="3" max="3" width="9.28515625" customWidth="1"/>
    <col min="4" max="13" width="10.7109375" customWidth="1"/>
    <col min="14" max="14" width="11.85546875" customWidth="1"/>
    <col min="15" max="15" width="8.7109375" customWidth="1"/>
  </cols>
  <sheetData>
    <row r="1" spans="1:1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5" customHeight="1" x14ac:dyDescent="0.25">
      <c r="A2" s="19"/>
      <c r="B2" s="175" t="s">
        <v>5</v>
      </c>
      <c r="C2" s="177" t="s">
        <v>170</v>
      </c>
      <c r="D2" s="179" t="s">
        <v>171</v>
      </c>
      <c r="E2" s="194" t="s">
        <v>63</v>
      </c>
      <c r="F2" s="195"/>
      <c r="G2" s="196"/>
      <c r="H2" s="172" t="s">
        <v>11</v>
      </c>
      <c r="I2" s="173"/>
      <c r="J2" s="173"/>
      <c r="K2" s="173"/>
      <c r="L2" s="173"/>
      <c r="M2" s="173"/>
      <c r="N2" s="173"/>
      <c r="O2" s="174"/>
      <c r="P2" s="19"/>
    </row>
    <row r="3" spans="1:16" ht="30" customHeight="1" x14ac:dyDescent="0.25">
      <c r="A3" s="19"/>
      <c r="B3" s="186"/>
      <c r="C3" s="187"/>
      <c r="D3" s="192"/>
      <c r="E3" s="197" t="s">
        <v>10</v>
      </c>
      <c r="F3" s="198" t="s">
        <v>64</v>
      </c>
      <c r="G3" s="199" t="s">
        <v>164</v>
      </c>
      <c r="H3" s="188" t="s">
        <v>160</v>
      </c>
      <c r="I3" s="188" t="s">
        <v>65</v>
      </c>
      <c r="J3" s="188" t="s">
        <v>66</v>
      </c>
      <c r="K3" s="188" t="s">
        <v>158</v>
      </c>
      <c r="L3" s="191" t="s">
        <v>159</v>
      </c>
      <c r="M3" s="205" t="s">
        <v>175</v>
      </c>
      <c r="N3" s="190" t="s">
        <v>169</v>
      </c>
      <c r="O3" s="191" t="s">
        <v>173</v>
      </c>
      <c r="P3" s="19"/>
    </row>
    <row r="4" spans="1:16" ht="30" customHeight="1" x14ac:dyDescent="0.25">
      <c r="A4" s="19"/>
      <c r="B4" s="176"/>
      <c r="C4" s="178"/>
      <c r="D4" s="193"/>
      <c r="E4" s="200" t="s">
        <v>174</v>
      </c>
      <c r="F4" s="201"/>
      <c r="G4" s="202"/>
      <c r="H4" s="189"/>
      <c r="I4" s="189"/>
      <c r="J4" s="189"/>
      <c r="K4" s="189"/>
      <c r="L4" s="191"/>
      <c r="M4" s="206"/>
      <c r="N4" s="190"/>
      <c r="O4" s="191"/>
      <c r="P4" s="19"/>
    </row>
    <row r="5" spans="1:16" ht="19.5" customHeight="1" x14ac:dyDescent="0.25">
      <c r="A5" s="19"/>
      <c r="B5" s="6" t="s">
        <v>1</v>
      </c>
      <c r="C5" s="29">
        <f>'Class Totals Formatted'!D71</f>
        <v>60710</v>
      </c>
      <c r="D5" s="31">
        <f>C5/$C$9</f>
        <v>0.19256053452428162</v>
      </c>
      <c r="E5" s="36">
        <f>'Class Totals Formatted'!J71</f>
        <v>0.76442111740634289</v>
      </c>
      <c r="F5" s="37">
        <f>'Class Totals Formatted'!K71</f>
        <v>3.191340474203367E-2</v>
      </c>
      <c r="G5" s="38">
        <f>'Class Totals Formatted'!L71</f>
        <v>0.21</v>
      </c>
      <c r="H5" s="29">
        <f>C12-I5</f>
        <v>91050</v>
      </c>
      <c r="I5" s="70">
        <f>'Class Totals Formatted'!P71</f>
        <v>3450</v>
      </c>
      <c r="J5" s="70">
        <f>'Class Totals Formatted'!Q71</f>
        <v>11870</v>
      </c>
      <c r="K5" s="106">
        <f>'Class Totals Formatted'!R71</f>
        <v>51190</v>
      </c>
      <c r="L5" s="160">
        <f>'Class Totals Formatted'!S71</f>
        <v>154110</v>
      </c>
      <c r="M5" s="207">
        <f>K5+J5-I5</f>
        <v>59610</v>
      </c>
      <c r="N5" s="107">
        <f>'Class Totals Formatted'!U71</f>
        <v>0.1412514678745177</v>
      </c>
      <c r="O5" s="104">
        <f>'Class Totals Formatted'!V71</f>
        <v>1.6307936507936507</v>
      </c>
      <c r="P5" s="19"/>
    </row>
    <row r="6" spans="1:16" ht="19.5" customHeight="1" x14ac:dyDescent="0.25">
      <c r="A6" s="19"/>
      <c r="B6" s="11" t="s">
        <v>2</v>
      </c>
      <c r="C6" s="13">
        <f>'Class Totals Formatted'!D87</f>
        <v>41697</v>
      </c>
      <c r="D6" s="32">
        <f t="shared" ref="D6:D9" si="0">C6/$C$9</f>
        <v>0.13225492683345366</v>
      </c>
      <c r="E6" s="39">
        <f>'Class Totals Formatted'!J87</f>
        <v>0.68718299476223976</v>
      </c>
      <c r="F6" s="40">
        <f>'Class Totals Formatted'!K87</f>
        <v>5.0824954144944104E-2</v>
      </c>
      <c r="G6" s="41">
        <f>'Class Totals Formatted'!L87</f>
        <v>0.26000000000000006</v>
      </c>
      <c r="H6" s="13">
        <f>C13-I6</f>
        <v>104290</v>
      </c>
      <c r="I6" s="14">
        <f>'Class Totals Formatted'!P87</f>
        <v>2110</v>
      </c>
      <c r="J6" s="14">
        <f>'Class Totals Formatted'!Q87</f>
        <v>21720</v>
      </c>
      <c r="K6" s="12">
        <f>'Class Totals Formatted'!R87</f>
        <v>62710</v>
      </c>
      <c r="L6" s="161">
        <f>'Class Totals Formatted'!S87</f>
        <v>188720</v>
      </c>
      <c r="M6" s="209">
        <f t="shared" ref="M6:M9" si="1">K6+J6-I6</f>
        <v>82320</v>
      </c>
      <c r="N6" s="102">
        <f>'Class Totals Formatted'!U87</f>
        <v>0.23821671525753157</v>
      </c>
      <c r="O6" s="18">
        <f>'Class Totals Formatted'!V87</f>
        <v>1.7736842105263158</v>
      </c>
      <c r="P6" s="19"/>
    </row>
    <row r="7" spans="1:16" ht="19.5" customHeight="1" x14ac:dyDescent="0.25">
      <c r="A7" s="19"/>
      <c r="B7" s="6" t="s">
        <v>3</v>
      </c>
      <c r="C7" s="8">
        <f>'Class Totals Formatted'!D103</f>
        <v>93878</v>
      </c>
      <c r="D7" s="33">
        <f t="shared" si="0"/>
        <v>0.29776310097299474</v>
      </c>
      <c r="E7" s="36">
        <f>'Class Totals Formatted'!J103</f>
        <v>0.73969420117208895</v>
      </c>
      <c r="F7" s="37">
        <f>'Class Totals Formatted'!K103</f>
        <v>8.8470581113109126E-2</v>
      </c>
      <c r="G7" s="38">
        <f>'Class Totals Formatted'!L103</f>
        <v>0.17</v>
      </c>
      <c r="H7" s="8">
        <f>C14-I7</f>
        <v>375070</v>
      </c>
      <c r="I7" s="9">
        <f>'Class Totals Formatted'!P103</f>
        <v>18730</v>
      </c>
      <c r="J7" s="9">
        <f>'Class Totals Formatted'!Q103</f>
        <v>114250</v>
      </c>
      <c r="K7" s="7">
        <f>'Class Totals Formatted'!R103</f>
        <v>155760</v>
      </c>
      <c r="L7" s="160">
        <f>'Class Totals Formatted'!S103</f>
        <v>645080</v>
      </c>
      <c r="M7" s="210">
        <f t="shared" si="1"/>
        <v>251280</v>
      </c>
      <c r="N7" s="83">
        <f>'Class Totals Formatted'!U103</f>
        <v>0.38013371537726837</v>
      </c>
      <c r="O7" s="17">
        <f>'Class Totals Formatted'!V103</f>
        <v>1.6380904012188928</v>
      </c>
      <c r="P7" s="19"/>
    </row>
    <row r="8" spans="1:16" ht="19.5" customHeight="1" x14ac:dyDescent="0.25">
      <c r="A8" s="19"/>
      <c r="B8" s="11" t="s">
        <v>4</v>
      </c>
      <c r="C8" s="30">
        <f>'Class Totals Formatted'!D119</f>
        <v>118992</v>
      </c>
      <c r="D8" s="34">
        <f t="shared" si="0"/>
        <v>0.37741991639125877</v>
      </c>
      <c r="E8" s="39">
        <f>'Class Totals Formatted'!J119</f>
        <v>0.49642380422915156</v>
      </c>
      <c r="F8" s="40">
        <f>'Class Totals Formatted'!K119</f>
        <v>2.8001839690291647E-2</v>
      </c>
      <c r="G8" s="41">
        <f>'Class Totals Formatted'!L119</f>
        <v>0.47</v>
      </c>
      <c r="H8" s="30">
        <f>C15-I8</f>
        <v>163130</v>
      </c>
      <c r="I8" s="54">
        <f>'Class Totals Formatted'!P119</f>
        <v>3470</v>
      </c>
      <c r="J8" s="54">
        <f>'Class Totals Formatted'!Q119</f>
        <v>16800</v>
      </c>
      <c r="K8" s="53">
        <f>'Class Totals Formatted'!R119</f>
        <v>266290</v>
      </c>
      <c r="L8" s="161">
        <f>'Class Totals Formatted'!S119</f>
        <v>446220</v>
      </c>
      <c r="M8" s="209">
        <f t="shared" si="1"/>
        <v>279620</v>
      </c>
      <c r="N8" s="102">
        <f>'Class Totals Formatted'!U119</f>
        <v>4.7671840354767181E-2</v>
      </c>
      <c r="O8" s="78">
        <f>'Class Totals Formatted'!V119</f>
        <v>2.6783913565426172</v>
      </c>
      <c r="P8" s="19"/>
    </row>
    <row r="9" spans="1:16" ht="19.5" customHeight="1" x14ac:dyDescent="0.25">
      <c r="A9" s="19"/>
      <c r="B9" s="20" t="s">
        <v>9</v>
      </c>
      <c r="C9" s="28">
        <f>'Class Totals Formatted'!D55</f>
        <v>315277.47962469718</v>
      </c>
      <c r="D9" s="35">
        <f t="shared" si="0"/>
        <v>1</v>
      </c>
      <c r="E9" s="42">
        <f>'Class Totals Formatted'!J55</f>
        <v>0.64569454546242788</v>
      </c>
      <c r="F9" s="43">
        <f>'Class Totals Formatted'!K55</f>
        <v>4.9778839439202499E-2</v>
      </c>
      <c r="G9" s="44">
        <f>'Class Totals Formatted'!L55</f>
        <v>0.3</v>
      </c>
      <c r="H9" s="23">
        <f t="shared" ref="H9" si="2">SUM(H5:H8)</f>
        <v>733540</v>
      </c>
      <c r="I9" s="23">
        <f>'Class Totals Formatted'!P55</f>
        <v>27770</v>
      </c>
      <c r="J9" s="23">
        <f>'Class Totals Formatted'!Q55</f>
        <v>164630</v>
      </c>
      <c r="K9" s="21">
        <f>'Class Totals Formatted'!R55</f>
        <v>536010</v>
      </c>
      <c r="L9" s="21">
        <f>'Class Totals Formatted'!S55</f>
        <v>1434170</v>
      </c>
      <c r="M9" s="24">
        <f t="shared" si="1"/>
        <v>672870</v>
      </c>
      <c r="N9" s="76">
        <f>'Class Totals Formatted'!U55</f>
        <v>0.20339738731107049</v>
      </c>
      <c r="O9" s="25">
        <f>'Class Totals Formatted'!V55</f>
        <v>1.8838186809578228</v>
      </c>
      <c r="P9" s="19"/>
    </row>
    <row r="10" spans="1:16" ht="25.5" customHeight="1" x14ac:dyDescent="0.25">
      <c r="A10" s="19"/>
      <c r="B10" s="162" t="s">
        <v>172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12"/>
      <c r="N10" s="19"/>
      <c r="O10" s="19"/>
      <c r="P10" s="19"/>
    </row>
    <row r="11" spans="1:16" ht="30" x14ac:dyDescent="0.25">
      <c r="A11" s="19" t="s">
        <v>57</v>
      </c>
      <c r="B11" s="138" t="s">
        <v>5</v>
      </c>
      <c r="C11" s="16" t="s">
        <v>166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ht="19.5" customHeight="1" x14ac:dyDescent="0.25">
      <c r="A12" s="19">
        <v>3</v>
      </c>
      <c r="B12" s="6" t="s">
        <v>1</v>
      </c>
      <c r="C12" s="10">
        <f>ROUND(94525,-2)</f>
        <v>94500</v>
      </c>
      <c r="D12" s="67">
        <f>'Class Totals Formatted'!P71</f>
        <v>3450</v>
      </c>
      <c r="E12" s="67">
        <f>C12-D12</f>
        <v>91050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9.5" customHeight="1" x14ac:dyDescent="0.25">
      <c r="A13" s="19">
        <v>1</v>
      </c>
      <c r="B13" s="11" t="s">
        <v>2</v>
      </c>
      <c r="C13" s="15">
        <f>ROUND(106419,-2)</f>
        <v>106400</v>
      </c>
      <c r="D13" s="19">
        <f>'Class Totals Formatted'!P87</f>
        <v>2110</v>
      </c>
      <c r="E13" s="67">
        <f t="shared" ref="E13:E16" si="3">C13-D13</f>
        <v>104290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ht="19.5" customHeight="1" x14ac:dyDescent="0.25">
      <c r="A14" s="19">
        <v>2</v>
      </c>
      <c r="B14" s="6" t="s">
        <v>3</v>
      </c>
      <c r="C14" s="10">
        <f>ROUND(393768,-2)</f>
        <v>393800</v>
      </c>
      <c r="D14" s="19">
        <f>'Class Totals Formatted'!P103</f>
        <v>18730</v>
      </c>
      <c r="E14" s="67">
        <f t="shared" si="3"/>
        <v>375070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ht="19.5" customHeight="1" x14ac:dyDescent="0.25">
      <c r="A15" s="19">
        <v>4</v>
      </c>
      <c r="B15" s="11" t="s">
        <v>4</v>
      </c>
      <c r="C15" s="79">
        <f>ROUND(166554,-2)</f>
        <v>166600</v>
      </c>
      <c r="D15" s="19">
        <f>'Class Totals Formatted'!P119</f>
        <v>3470</v>
      </c>
      <c r="E15" s="67">
        <f t="shared" si="3"/>
        <v>163130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ht="19.5" customHeight="1" x14ac:dyDescent="0.25">
      <c r="A16" s="19"/>
      <c r="B16" s="20" t="s">
        <v>9</v>
      </c>
      <c r="C16" s="24">
        <f>SUM(C12:C15)</f>
        <v>761300</v>
      </c>
      <c r="D16" s="24">
        <f>SUM(D12:D15)</f>
        <v>27760</v>
      </c>
      <c r="E16" s="67">
        <f t="shared" si="3"/>
        <v>733540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ht="25.5" customHeight="1" x14ac:dyDescent="0.25">
      <c r="A17" s="19"/>
      <c r="B17" s="19" t="s">
        <v>167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22" spans="1:16" x14ac:dyDescent="0.25">
      <c r="H22" s="171"/>
      <c r="I22" s="171"/>
      <c r="J22" s="171"/>
    </row>
    <row r="23" spans="1:16" x14ac:dyDescent="0.25">
      <c r="B23" s="2"/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/>
    </row>
    <row r="24" spans="1:16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32" spans="1:16" ht="30" x14ac:dyDescent="0.25">
      <c r="B32" s="2" t="s">
        <v>5</v>
      </c>
      <c r="C32" s="2" t="s">
        <v>0</v>
      </c>
      <c r="D32" s="2"/>
      <c r="E32" s="2"/>
      <c r="F32" s="2"/>
      <c r="G32" s="2"/>
      <c r="H32" s="2" t="s">
        <v>60</v>
      </c>
      <c r="I32" s="3" t="s">
        <v>13</v>
      </c>
      <c r="J32" t="s">
        <v>6</v>
      </c>
    </row>
    <row r="33" spans="1:10" x14ac:dyDescent="0.25">
      <c r="A33">
        <v>3</v>
      </c>
      <c r="B33" t="s">
        <v>1</v>
      </c>
      <c r="C33" s="1">
        <f>SUMIFS(AnalysisAreas_byDevCategory!$I:$I,AnalysisAreas_byDevCategory!$D:$D,'County Totals Formatted'!$A33)</f>
        <v>60710.576487135186</v>
      </c>
      <c r="D33" s="1"/>
      <c r="E33" s="1"/>
      <c r="F33" s="1"/>
      <c r="G33" s="1"/>
      <c r="H33" s="1" t="e">
        <f>#REF!+#REF!</f>
        <v>#REF!</v>
      </c>
      <c r="I33" s="1">
        <f>SUMIFS(AnalysisAreas_byDevCategory!$I:$I,AnalysisAreas_byDevCategory!$D:$D,'County Totals Formatted'!$A33,AnalysisAreas_byDevCategory!$E:$E,'County Totals Formatted'!I$32)</f>
        <v>1937.4628018888645</v>
      </c>
      <c r="J33" s="1">
        <f>SUMIFS(AnalysisAreas_byDevCategory!$I:$I,AnalysisAreas_byDevCategory!$D:$D,'County Totals Formatted'!$A33,AnalysisAreas_byDevCategory!$E:$E,'County Totals Formatted'!J$32)</f>
        <v>12365.107647507166</v>
      </c>
    </row>
    <row r="34" spans="1:10" x14ac:dyDescent="0.25">
      <c r="A34">
        <v>1</v>
      </c>
      <c r="B34" t="s">
        <v>2</v>
      </c>
      <c r="C34" s="1">
        <f>SUMIFS(AnalysisAreas_byDevCategory!$I:$I,AnalysisAreas_byDevCategory!$D:$D,'County Totals Formatted'!$A34)</f>
        <v>41697.325948086662</v>
      </c>
      <c r="D34" s="1"/>
      <c r="E34" s="1"/>
      <c r="F34" s="1"/>
      <c r="G34" s="1"/>
      <c r="H34" s="1" t="e">
        <f>#REF!+#REF!</f>
        <v>#REF!</v>
      </c>
      <c r="I34" s="1">
        <f>SUMIFS(AnalysisAreas_byDevCategory!$I:$I,AnalysisAreas_byDevCategory!$D:$D,'County Totals Formatted'!$A34,AnalysisAreas_byDevCategory!$E:$E,'County Totals Formatted'!I$32)</f>
        <v>2119.2481129817338</v>
      </c>
      <c r="J34" s="1">
        <f>SUMIFS(AnalysisAreas_byDevCategory!$I:$I,AnalysisAreas_byDevCategory!$D:$D,'County Totals Formatted'!$A34,AnalysisAreas_byDevCategory!$E:$E,'County Totals Formatted'!J$32)</f>
        <v>10924.608502503856</v>
      </c>
    </row>
    <row r="35" spans="1:10" x14ac:dyDescent="0.25">
      <c r="A35">
        <v>2</v>
      </c>
      <c r="B35" t="s">
        <v>3</v>
      </c>
      <c r="C35" s="1">
        <f>SUMIFS(AnalysisAreas_byDevCategory!$I:$I,AnalysisAreas_byDevCategory!$D:$D,'County Totals Formatted'!$A35)</f>
        <v>93878.344963705938</v>
      </c>
      <c r="D35" s="1"/>
      <c r="E35" s="1"/>
      <c r="F35" s="1"/>
      <c r="G35" s="1"/>
      <c r="H35" s="1" t="e">
        <f>#REF!+#REF!</f>
        <v>#REF!</v>
      </c>
      <c r="I35" s="1">
        <f>SUMIFS(AnalysisAreas_byDevCategory!$I:$I,AnalysisAreas_byDevCategory!$D:$D,'County Totals Formatted'!$A35,AnalysisAreas_byDevCategory!$E:$E,'County Totals Formatted'!I$32)</f>
        <v>8305.4412137364598</v>
      </c>
      <c r="J35" s="1">
        <f>SUMIFS(AnalysisAreas_byDevCategory!$I:$I,AnalysisAreas_byDevCategory!$D:$D,'County Totals Formatted'!$A35,AnalysisAreas_byDevCategory!$E:$E,'County Totals Formatted'!J$32)</f>
        <v>16131.891532336213</v>
      </c>
    </row>
    <row r="36" spans="1:10" x14ac:dyDescent="0.25">
      <c r="A36">
        <v>4</v>
      </c>
      <c r="B36" t="s">
        <v>4</v>
      </c>
      <c r="C36" s="1">
        <f>SUMIFS(AnalysisAreas_byDevCategory!$I:$I,AnalysisAreas_byDevCategory!$D:$D,'County Totals Formatted'!$A36)</f>
        <v>118991.23222576917</v>
      </c>
      <c r="D36" s="1"/>
      <c r="E36" s="1"/>
      <c r="F36" s="1"/>
      <c r="G36" s="1"/>
      <c r="H36" s="1" t="e">
        <f>#REF!+#REF!</f>
        <v>#REF!</v>
      </c>
      <c r="I36" s="1">
        <f>SUMIFS(AnalysisAreas_byDevCategory!$I:$I,AnalysisAreas_byDevCategory!$D:$D,'County Totals Formatted'!$A36,AnalysisAreas_byDevCategory!$E:$E,'County Totals Formatted'!I$32)</f>
        <v>3331.9949084271852</v>
      </c>
      <c r="J36" s="1">
        <f>SUMIFS(AnalysisAreas_byDevCategory!$I:$I,AnalysisAreas_byDevCategory!$D:$D,'County Totals Formatted'!$A36,AnalysisAreas_byDevCategory!$E:$E,'County Totals Formatted'!J$32)</f>
        <v>56588.776004506857</v>
      </c>
    </row>
    <row r="37" spans="1:10" x14ac:dyDescent="0.25">
      <c r="C37" s="1">
        <f>SUM(C33:C36)</f>
        <v>315277.47962469701</v>
      </c>
      <c r="D37" s="1"/>
      <c r="E37" s="1"/>
      <c r="F37" s="1"/>
      <c r="G37" s="1"/>
      <c r="H37" s="1" t="e">
        <f>#REF!+#REF!</f>
        <v>#REF!</v>
      </c>
      <c r="I37" s="1">
        <f>SUM(I33:I36)</f>
        <v>15694.147037034243</v>
      </c>
      <c r="J37" s="1">
        <f>SUM(J33:J36)</f>
        <v>96010.383686854097</v>
      </c>
    </row>
  </sheetData>
  <mergeCells count="14">
    <mergeCell ref="H22:J22"/>
    <mergeCell ref="H2:O2"/>
    <mergeCell ref="B2:B4"/>
    <mergeCell ref="C2:C4"/>
    <mergeCell ref="D2:D4"/>
    <mergeCell ref="E2:G2"/>
    <mergeCell ref="H3:H4"/>
    <mergeCell ref="I3:I4"/>
    <mergeCell ref="J3:J4"/>
    <mergeCell ref="K3:K4"/>
    <mergeCell ref="L3:L4"/>
    <mergeCell ref="N3:N4"/>
    <mergeCell ref="O3:O4"/>
    <mergeCell ref="M3:M4"/>
  </mergeCells>
  <conditionalFormatting sqref="E5:G9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{4FDC4584-3259-48D4-A0E3-AD57519C34EB}</x14:id>
        </ext>
      </extLst>
    </cfRule>
  </conditionalFormatting>
  <pageMargins left="0.7" right="0.7" top="0.75" bottom="0.75" header="0.3" footer="0.3"/>
  <pageSetup orientation="portrait" r:id="rId1"/>
  <ignoredErrors>
    <ignoredError sqref="I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C4584-3259-48D4-A0E3-AD57519C34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E5:G9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3683-66A3-47A4-BEDA-E1152E99E5EE}">
  <dimension ref="A1:W127"/>
  <sheetViews>
    <sheetView tabSelected="1" topLeftCell="A100" zoomScale="140" zoomScaleNormal="140" workbookViewId="0">
      <selection activeCell="T44" sqref="T44:T47"/>
    </sheetView>
  </sheetViews>
  <sheetFormatPr defaultRowHeight="15" x14ac:dyDescent="0.25"/>
  <cols>
    <col min="2" max="2" width="2.85546875" customWidth="1"/>
    <col min="3" max="3" width="19.28515625" customWidth="1"/>
    <col min="4" max="5" width="10.7109375" customWidth="1"/>
    <col min="6" max="6" width="14.7109375" hidden="1" customWidth="1"/>
    <col min="7" max="7" width="13.28515625" hidden="1" customWidth="1"/>
    <col min="8" max="8" width="14.5703125" hidden="1" customWidth="1"/>
    <col min="9" max="9" width="13.28515625" hidden="1" customWidth="1"/>
    <col min="10" max="12" width="10.7109375" customWidth="1"/>
    <col min="13" max="13" width="23" hidden="1" customWidth="1"/>
    <col min="14" max="14" width="15.5703125" hidden="1" customWidth="1"/>
    <col min="15" max="20" width="10.7109375" customWidth="1"/>
    <col min="21" max="21" width="12.140625" customWidth="1"/>
    <col min="22" max="22" width="8.85546875" customWidth="1"/>
  </cols>
  <sheetData>
    <row r="1" spans="1:22" x14ac:dyDescent="0.25">
      <c r="B1" s="181" t="s">
        <v>83</v>
      </c>
      <c r="C1" s="182"/>
      <c r="D1" s="177" t="s">
        <v>61</v>
      </c>
      <c r="E1" s="179" t="s">
        <v>62</v>
      </c>
      <c r="J1" s="172" t="s">
        <v>63</v>
      </c>
      <c r="K1" s="173"/>
      <c r="L1" s="174"/>
      <c r="M1" s="19"/>
      <c r="N1" s="19"/>
      <c r="O1" s="156" t="s">
        <v>11</v>
      </c>
      <c r="P1" s="157"/>
      <c r="Q1" s="157"/>
      <c r="R1" s="157"/>
      <c r="S1" s="158"/>
      <c r="T1" s="158"/>
      <c r="U1" s="158"/>
      <c r="V1" s="159"/>
    </row>
    <row r="2" spans="1:22" ht="60" x14ac:dyDescent="0.25">
      <c r="B2" s="183"/>
      <c r="C2" s="184"/>
      <c r="D2" s="178"/>
      <c r="E2" s="180"/>
      <c r="F2" s="74" t="s">
        <v>8</v>
      </c>
      <c r="G2" s="74" t="s">
        <v>7</v>
      </c>
      <c r="H2" s="74" t="s">
        <v>13</v>
      </c>
      <c r="I2" s="74" t="s">
        <v>6</v>
      </c>
      <c r="J2" s="27" t="s">
        <v>10</v>
      </c>
      <c r="K2" s="4" t="s">
        <v>64</v>
      </c>
      <c r="L2" s="5" t="s">
        <v>164</v>
      </c>
      <c r="M2" s="73" t="s">
        <v>8</v>
      </c>
      <c r="N2" s="73" t="s">
        <v>7</v>
      </c>
      <c r="O2" s="72" t="s">
        <v>160</v>
      </c>
      <c r="P2" s="72" t="s">
        <v>65</v>
      </c>
      <c r="Q2" s="72" t="s">
        <v>66</v>
      </c>
      <c r="R2" s="71" t="s">
        <v>158</v>
      </c>
      <c r="S2" s="5" t="s">
        <v>159</v>
      </c>
      <c r="T2" s="144"/>
      <c r="U2" s="144"/>
      <c r="V2" s="71" t="s">
        <v>173</v>
      </c>
    </row>
    <row r="3" spans="1:22" x14ac:dyDescent="0.25">
      <c r="A3" t="str">
        <f>LEFT(B3,1)</f>
        <v>A</v>
      </c>
      <c r="B3" t="str">
        <f t="shared" ref="B3" si="0">RIGHT(C3,2)</f>
        <v>A1</v>
      </c>
      <c r="C3" s="105" t="s">
        <v>119</v>
      </c>
      <c r="D3" s="29">
        <f>SUMIFS(AnalysisAreas_byDevCategory!$I:$I,AnalysisAreas_byDevCategory!$C:$C,'Class Totals Formatted'!B3)</f>
        <v>18129.375301020744</v>
      </c>
      <c r="E3" s="31">
        <f t="shared" ref="E3:E39" si="1">D3/$D$39</f>
        <v>5.7502918770480374E-2</v>
      </c>
      <c r="F3" s="90">
        <f>SUMIFS(AnalysisAreas_byDevCategory!$I:$I,AnalysisAreas_byDevCategory!$C:$C,'Class Totals Formatted'!$B3,AnalysisAreas_byDevCategory!$E:$E,'Class Totals Formatted'!F$2)</f>
        <v>4049.3006204746152</v>
      </c>
      <c r="G3" s="90">
        <f>SUMIFS(AnalysisAreas_byDevCategory!$I:$I,AnalysisAreas_byDevCategory!$C:$C,'Class Totals Formatted'!$B3,AnalysisAreas_byDevCategory!$E:$E,'Class Totals Formatted'!G$2)</f>
        <v>3896.4438486501658</v>
      </c>
      <c r="H3" s="90">
        <f>SUMIFS(AnalysisAreas_byDevCategory!$I:$I,AnalysisAreas_byDevCategory!$C:$C,'Class Totals Formatted'!$B3,AnalysisAreas_byDevCategory!$E:$E,'Class Totals Formatted'!H$2)</f>
        <v>655.67350078031177</v>
      </c>
      <c r="I3" s="90">
        <f>SUMIFS(AnalysisAreas_byDevCategory!$I:$I,AnalysisAreas_byDevCategory!$C:$C,'Class Totals Formatted'!$B3,AnalysisAreas_byDevCategory!$E:$E,'Class Totals Formatted'!I$2)</f>
        <v>9527.9573311156455</v>
      </c>
      <c r="J3" s="108">
        <f>($F3+$G3)/$D3</f>
        <v>0.43828010271690993</v>
      </c>
      <c r="K3" s="107">
        <f>H3/D3</f>
        <v>3.6166359286709408E-2</v>
      </c>
      <c r="L3" s="31">
        <f>$I3/$D3</f>
        <v>0.52555353799638038</v>
      </c>
      <c r="M3" s="70">
        <f>SummaryTable_Class_wTotals!T2</f>
        <v>95.306495392449193</v>
      </c>
      <c r="N3" s="70">
        <f>SummaryTable_Class_wTotals!U2</f>
        <v>1264.3795516551199</v>
      </c>
      <c r="O3" s="70">
        <f>M3+N3</f>
        <v>1359.6860470475692</v>
      </c>
      <c r="P3" s="70">
        <f>SummaryTable_Class_wTotals!V2</f>
        <v>64.982834471858297</v>
      </c>
      <c r="Q3" s="70">
        <f>SummaryTable_Class_wTotals!W2</f>
        <v>830</v>
      </c>
      <c r="R3" s="106">
        <f>SummaryTable_Class_wTotals!X2</f>
        <v>12158</v>
      </c>
      <c r="S3" s="105">
        <f>O3+Q3+R3</f>
        <v>14347.686047047569</v>
      </c>
      <c r="T3" s="70"/>
      <c r="U3" s="70"/>
      <c r="V3" s="104">
        <f>S3/(O3+P3)</f>
        <v>10.070891723096794</v>
      </c>
    </row>
    <row r="4" spans="1:22" x14ac:dyDescent="0.25">
      <c r="A4" t="str">
        <f t="shared" ref="A4:A38" si="2">LEFT(B4,1)</f>
        <v>A</v>
      </c>
      <c r="B4" t="str">
        <f>RIGHT(C4,2)</f>
        <v>A2</v>
      </c>
      <c r="C4" s="15" t="s">
        <v>118</v>
      </c>
      <c r="D4" s="13">
        <f>SUMIFS(AnalysisAreas_byDevCategory!$I:$I,AnalysisAreas_byDevCategory!$C:$C,'Class Totals Formatted'!B4)</f>
        <v>15758.170909408927</v>
      </c>
      <c r="E4" s="32">
        <f t="shared" si="1"/>
        <v>4.9981910944502855E-2</v>
      </c>
      <c r="F4">
        <f>SUMIFS(AnalysisAreas_byDevCategory!$I:$I,AnalysisAreas_byDevCategory!$C:$C,'Class Totals Formatted'!$B4,AnalysisAreas_byDevCategory!$E:$E,'Class Totals Formatted'!F$2)</f>
        <v>7860.2181319931151</v>
      </c>
      <c r="G4">
        <f>SUMIFS(AnalysisAreas_byDevCategory!$I:$I,AnalysisAreas_byDevCategory!$C:$C,'Class Totals Formatted'!$B4,AnalysisAreas_byDevCategory!$E:$E,'Class Totals Formatted'!G$2)</f>
        <v>3146.2140462256389</v>
      </c>
      <c r="H4">
        <f>SUMIFS(AnalysisAreas_byDevCategory!$I:$I,AnalysisAreas_byDevCategory!$C:$C,'Class Totals Formatted'!$B4,AnalysisAreas_byDevCategory!$E:$E,'Class Totals Formatted'!H$2)</f>
        <v>287.66024689399131</v>
      </c>
      <c r="I4">
        <f>SUMIFS(AnalysisAreas_byDevCategory!$I:$I,AnalysisAreas_byDevCategory!$C:$C,'Class Totals Formatted'!$B4,AnalysisAreas_byDevCategory!$E:$E,'Class Totals Formatted'!I$2)</f>
        <v>4464.0784842961775</v>
      </c>
      <c r="J4" s="103">
        <f t="shared" ref="J4:J39" si="3">($F4+$G4)/$D4</f>
        <v>0.69845873873896158</v>
      </c>
      <c r="K4" s="102">
        <f t="shared" ref="K4:K38" si="4">H4/D4</f>
        <v>1.8254672356817405E-2</v>
      </c>
      <c r="L4" s="32">
        <f t="shared" ref="L4:L39" si="5">$I4/$D4</f>
        <v>0.28328658890422076</v>
      </c>
      <c r="M4" s="55">
        <f>SummaryTable_Class_wTotals!T3</f>
        <v>1179.98440319624</v>
      </c>
      <c r="N4" s="55">
        <f>SummaryTable_Class_wTotals!U3</f>
        <v>1970.22235191031</v>
      </c>
      <c r="O4" s="55">
        <f t="shared" ref="O4:O38" si="6">M4+N4</f>
        <v>3150.2067551065502</v>
      </c>
      <c r="P4" s="55">
        <f>SummaryTable_Class_wTotals!V3</f>
        <v>66.234551605519599</v>
      </c>
      <c r="Q4" s="55">
        <f>SummaryTable_Class_wTotals!W3</f>
        <v>360</v>
      </c>
      <c r="R4" s="12">
        <f>SummaryTable_Class_wTotals!X3</f>
        <v>5680</v>
      </c>
      <c r="S4" s="15">
        <f t="shared" ref="S4:S39" si="7">O4+Q4+R4</f>
        <v>9190.2067551065502</v>
      </c>
      <c r="T4" s="14"/>
      <c r="U4" s="14"/>
      <c r="V4" s="18">
        <f t="shared" ref="V4:V39" si="8">S4/(O4+P4)</f>
        <v>2.8572592746923209</v>
      </c>
    </row>
    <row r="5" spans="1:22" x14ac:dyDescent="0.25">
      <c r="A5" t="str">
        <f t="shared" si="2"/>
        <v>A</v>
      </c>
      <c r="B5" t="str">
        <f t="shared" ref="B5:B38" si="9">RIGHT(C5,2)</f>
        <v>A3</v>
      </c>
      <c r="C5" s="10" t="s">
        <v>117</v>
      </c>
      <c r="D5" s="8">
        <f>SUMIFS(AnalysisAreas_byDevCategory!$I:$I,AnalysisAreas_byDevCategory!$C:$C,'Class Totals Formatted'!B5)</f>
        <v>18485.695182442167</v>
      </c>
      <c r="E5" s="33">
        <f t="shared" si="1"/>
        <v>5.8633097436732028E-2</v>
      </c>
      <c r="F5">
        <f>SUMIFS(AnalysisAreas_byDevCategory!$I:$I,AnalysisAreas_byDevCategory!$C:$C,'Class Totals Formatted'!$B5,AnalysisAreas_byDevCategory!$E:$E,'Class Totals Formatted'!F$2)</f>
        <v>12281.337475004872</v>
      </c>
      <c r="G5">
        <f>SUMIFS(AnalysisAreas_byDevCategory!$I:$I,AnalysisAreas_byDevCategory!$C:$C,'Class Totals Formatted'!$B5,AnalysisAreas_byDevCategory!$E:$E,'Class Totals Formatted'!G$2)</f>
        <v>3370.9577979974101</v>
      </c>
      <c r="H5">
        <f>SUMIFS(AnalysisAreas_byDevCategory!$I:$I,AnalysisAreas_byDevCategory!$C:$C,'Class Totals Formatted'!$B5,AnalysisAreas_byDevCategory!$E:$E,'Class Totals Formatted'!H$2)</f>
        <v>344.48738977660128</v>
      </c>
      <c r="I5">
        <f>SUMIFS(AnalysisAreas_byDevCategory!$I:$I,AnalysisAreas_byDevCategory!$C:$C,'Class Totals Formatted'!$B5,AnalysisAreas_byDevCategory!$E:$E,'Class Totals Formatted'!I$2)</f>
        <v>2488.9125196632694</v>
      </c>
      <c r="J5" s="84">
        <f t="shared" si="3"/>
        <v>0.84672473058351261</v>
      </c>
      <c r="K5" s="83">
        <f t="shared" si="4"/>
        <v>1.8635349462204572E-2</v>
      </c>
      <c r="L5" s="33">
        <f t="shared" si="5"/>
        <v>0.13463991995428198</v>
      </c>
      <c r="M5" s="63">
        <f>SummaryTable_Class_wTotals!T4</f>
        <v>469.92761941707897</v>
      </c>
      <c r="N5" s="63">
        <f>SummaryTable_Class_wTotals!U4</f>
        <v>5061.1801200099499</v>
      </c>
      <c r="O5" s="63">
        <f t="shared" si="6"/>
        <v>5531.1077394270287</v>
      </c>
      <c r="P5" s="63">
        <f>SummaryTable_Class_wTotals!V4</f>
        <v>53.3014510208587</v>
      </c>
      <c r="Q5" s="63">
        <f>SummaryTable_Class_wTotals!W4</f>
        <v>434</v>
      </c>
      <c r="R5" s="7">
        <f>SummaryTable_Class_wTotals!X4</f>
        <v>3161</v>
      </c>
      <c r="S5" s="10">
        <f t="shared" si="7"/>
        <v>9126.1077394270287</v>
      </c>
      <c r="T5" s="9"/>
      <c r="U5" s="9"/>
      <c r="V5" s="17">
        <f t="shared" si="8"/>
        <v>1.6342118616660837</v>
      </c>
    </row>
    <row r="6" spans="1:22" x14ac:dyDescent="0.25">
      <c r="A6" t="str">
        <f t="shared" si="2"/>
        <v>A</v>
      </c>
      <c r="B6" t="str">
        <f t="shared" si="9"/>
        <v>A4</v>
      </c>
      <c r="C6" s="15" t="s">
        <v>116</v>
      </c>
      <c r="D6" s="13">
        <f>SUMIFS(AnalysisAreas_byDevCategory!$I:$I,AnalysisAreas_byDevCategory!$C:$C,'Class Totals Formatted'!B6)</f>
        <v>7039.3419008088695</v>
      </c>
      <c r="E6" s="32">
        <f t="shared" si="1"/>
        <v>2.232744917013554E-2</v>
      </c>
      <c r="F6">
        <f>SUMIFS(AnalysisAreas_byDevCategory!$I:$I,AnalysisAreas_byDevCategory!$C:$C,'Class Totals Formatted'!$B6,AnalysisAreas_byDevCategory!$E:$E,'Class Totals Formatted'!F$2)</f>
        <v>1403.6368232713419</v>
      </c>
      <c r="G6">
        <f>SUMIFS(AnalysisAreas_byDevCategory!$I:$I,AnalysisAreas_byDevCategory!$C:$C,'Class Totals Formatted'!$B6,AnalysisAreas_byDevCategory!$E:$E,'Class Totals Formatted'!G$2)</f>
        <v>2981.1616031366648</v>
      </c>
      <c r="H6">
        <f>SUMIFS(AnalysisAreas_byDevCategory!$I:$I,AnalysisAreas_byDevCategory!$C:$C,'Class Totals Formatted'!$B6,AnalysisAreas_byDevCategory!$E:$E,'Class Totals Formatted'!H$2)</f>
        <v>152.99660772630372</v>
      </c>
      <c r="I6">
        <f>SUMIFS(AnalysisAreas_byDevCategory!$I:$I,AnalysisAreas_byDevCategory!$C:$C,'Class Totals Formatted'!$B6,AnalysisAreas_byDevCategory!$E:$E,'Class Totals Formatted'!I$2)</f>
        <v>2501.5468666745587</v>
      </c>
      <c r="J6" s="103">
        <f t="shared" si="3"/>
        <v>0.62289891415902998</v>
      </c>
      <c r="K6" s="102">
        <f t="shared" si="4"/>
        <v>2.1734504429842136E-2</v>
      </c>
      <c r="L6" s="32">
        <f t="shared" si="5"/>
        <v>0.35536658141112787</v>
      </c>
      <c r="M6" s="55">
        <f>SummaryTable_Class_wTotals!T5</f>
        <v>22.909249156566698</v>
      </c>
      <c r="N6" s="55">
        <f>SummaryTable_Class_wTotals!U5</f>
        <v>3578.8167662904302</v>
      </c>
      <c r="O6" s="55">
        <f t="shared" si="6"/>
        <v>3601.7260154469968</v>
      </c>
      <c r="P6" s="55">
        <f>SummaryTable_Class_wTotals!V5</f>
        <v>27.423752291424101</v>
      </c>
      <c r="Q6" s="55">
        <f>SummaryTable_Class_wTotals!W5</f>
        <v>190</v>
      </c>
      <c r="R6" s="12">
        <f>SummaryTable_Class_wTotals!X5</f>
        <v>3199</v>
      </c>
      <c r="S6" s="15">
        <f t="shared" si="7"/>
        <v>6990.7260154469968</v>
      </c>
      <c r="T6" s="14"/>
      <c r="U6" s="14"/>
      <c r="V6" s="18">
        <f t="shared" si="8"/>
        <v>1.9262710174133737</v>
      </c>
    </row>
    <row r="7" spans="1:22" x14ac:dyDescent="0.25">
      <c r="A7" t="str">
        <f t="shared" si="2"/>
        <v>A</v>
      </c>
      <c r="B7" t="str">
        <f t="shared" si="9"/>
        <v>A5</v>
      </c>
      <c r="C7" s="95" t="s">
        <v>115</v>
      </c>
      <c r="D7" s="97">
        <f>SUMIFS(AnalysisAreas_byDevCategory!$I:$I,AnalysisAreas_byDevCategory!$C:$C,'Class Totals Formatted'!B7)</f>
        <v>6502.0981237337664</v>
      </c>
      <c r="E7" s="99">
        <f t="shared" si="1"/>
        <v>2.0623414433132974E-2</v>
      </c>
      <c r="F7" s="80">
        <f>SUMIFS(AnalysisAreas_byDevCategory!$I:$I,AnalysisAreas_byDevCategory!$C:$C,'Class Totals Formatted'!$B7,AnalysisAreas_byDevCategory!$E:$E,'Class Totals Formatted'!F$2)</f>
        <v>2572.0495728242154</v>
      </c>
      <c r="G7" s="80">
        <f>SUMIFS(AnalysisAreas_byDevCategory!$I:$I,AnalysisAreas_byDevCategory!$C:$C,'Class Totals Formatted'!$B7,AnalysisAreas_byDevCategory!$E:$E,'Class Totals Formatted'!G$2)</f>
        <v>1898.8485846636863</v>
      </c>
      <c r="H7" s="80">
        <f>SUMIFS(AnalysisAreas_byDevCategory!$I:$I,AnalysisAreas_byDevCategory!$C:$C,'Class Totals Formatted'!$B7,AnalysisAreas_byDevCategory!$E:$E,'Class Totals Formatted'!H$2)</f>
        <v>178.547969224719</v>
      </c>
      <c r="I7" s="80">
        <f>SUMIFS(AnalysisAreas_byDevCategory!$I:$I,AnalysisAreas_byDevCategory!$C:$C,'Class Totals Formatted'!$B7,AnalysisAreas_byDevCategory!$E:$E,'Class Totals Formatted'!I$2)</f>
        <v>1852.6519970211432</v>
      </c>
      <c r="J7" s="101">
        <f t="shared" si="3"/>
        <v>0.68760853380055298</v>
      </c>
      <c r="K7" s="100">
        <f t="shared" si="4"/>
        <v>2.746005455884901E-2</v>
      </c>
      <c r="L7" s="99">
        <f t="shared" si="5"/>
        <v>0.2849314116405976</v>
      </c>
      <c r="M7" s="96">
        <f>SummaryTable_Class_wTotals!T6</f>
        <v>96.890961089591599</v>
      </c>
      <c r="N7" s="96">
        <f>SummaryTable_Class_wTotals!U6</f>
        <v>1899.0673920925301</v>
      </c>
      <c r="O7" s="96">
        <f t="shared" si="6"/>
        <v>1995.9583531821218</v>
      </c>
      <c r="P7" s="96">
        <f>SummaryTable_Class_wTotals!V6</f>
        <v>70.972310208631697</v>
      </c>
      <c r="Q7" s="96">
        <f>SummaryTable_Class_wTotals!W6</f>
        <v>224</v>
      </c>
      <c r="R7" s="98">
        <f>SummaryTable_Class_wTotals!X6</f>
        <v>2360</v>
      </c>
      <c r="S7" s="95">
        <f t="shared" si="7"/>
        <v>4579.9583531821218</v>
      </c>
      <c r="T7" s="96"/>
      <c r="U7" s="96"/>
      <c r="V7" s="94">
        <f t="shared" si="8"/>
        <v>2.2158258302040972</v>
      </c>
    </row>
    <row r="8" spans="1:22" x14ac:dyDescent="0.25">
      <c r="A8" t="str">
        <f t="shared" si="2"/>
        <v>B</v>
      </c>
      <c r="B8" t="str">
        <f t="shared" si="9"/>
        <v>B1</v>
      </c>
      <c r="C8" s="86" t="s">
        <v>114</v>
      </c>
      <c r="D8" s="88">
        <f>SUMIFS(AnalysisAreas_byDevCategory!$I:$I,AnalysisAreas_byDevCategory!$C:$C,'Class Totals Formatted'!B8)</f>
        <v>10020.153541775899</v>
      </c>
      <c r="E8" s="91">
        <f t="shared" si="1"/>
        <v>3.1782014857844522E-2</v>
      </c>
      <c r="F8" s="90">
        <f>SUMIFS(AnalysisAreas_byDevCategory!$I:$I,AnalysisAreas_byDevCategory!$C:$C,'Class Totals Formatted'!$B8,AnalysisAreas_byDevCategory!$E:$E,'Class Totals Formatted'!F$2)</f>
        <v>727.24241681308797</v>
      </c>
      <c r="G8" s="90">
        <f>SUMIFS(AnalysisAreas_byDevCategory!$I:$I,AnalysisAreas_byDevCategory!$C:$C,'Class Totals Formatted'!$B8,AnalysisAreas_byDevCategory!$E:$E,'Class Totals Formatted'!G$2)</f>
        <v>3502.0984306771306</v>
      </c>
      <c r="H8" s="90">
        <f>SUMIFS(AnalysisAreas_byDevCategory!$I:$I,AnalysisAreas_byDevCategory!$C:$C,'Class Totals Formatted'!$B8,AnalysisAreas_byDevCategory!$E:$E,'Class Totals Formatted'!H$2)</f>
        <v>265.23072127043611</v>
      </c>
      <c r="I8" s="90">
        <f>SUMIFS(AnalysisAreas_byDevCategory!$I:$I,AnalysisAreas_byDevCategory!$C:$C,'Class Totals Formatted'!$B8,AnalysisAreas_byDevCategory!$E:$E,'Class Totals Formatted'!I$2)</f>
        <v>5525.5819730152461</v>
      </c>
      <c r="J8" s="93">
        <f t="shared" si="3"/>
        <v>0.422083437130709</v>
      </c>
      <c r="K8" s="92">
        <f t="shared" si="4"/>
        <v>2.6469726253658638E-2</v>
      </c>
      <c r="L8" s="91">
        <f t="shared" si="5"/>
        <v>0.55144683661563254</v>
      </c>
      <c r="M8" s="55">
        <f>SummaryTable_Class_wTotals!T7</f>
        <v>70.002654218106301</v>
      </c>
      <c r="N8" s="55">
        <f>SummaryTable_Class_wTotals!U7</f>
        <v>2697.0069012069398</v>
      </c>
      <c r="O8" s="87">
        <f t="shared" si="6"/>
        <v>2767.0095554250461</v>
      </c>
      <c r="P8" s="87">
        <f>SummaryTable_Class_wTotals!V7</f>
        <v>42.071560437732998</v>
      </c>
      <c r="Q8" s="87">
        <f>SummaryTable_Class_wTotals!W7</f>
        <v>558</v>
      </c>
      <c r="R8" s="89">
        <f>SummaryTable_Class_wTotals!X7</f>
        <v>11734</v>
      </c>
      <c r="S8" s="86">
        <f t="shared" si="7"/>
        <v>15059.009555425046</v>
      </c>
      <c r="T8" s="87"/>
      <c r="U8" s="87"/>
      <c r="V8" s="85">
        <f t="shared" si="8"/>
        <v>5.3608311523605945</v>
      </c>
    </row>
    <row r="9" spans="1:22" x14ac:dyDescent="0.25">
      <c r="A9" t="str">
        <f t="shared" si="2"/>
        <v>B</v>
      </c>
      <c r="B9" t="str">
        <f t="shared" si="9"/>
        <v>B2</v>
      </c>
      <c r="C9" s="10" t="s">
        <v>113</v>
      </c>
      <c r="D9" s="8">
        <f>SUMIFS(AnalysisAreas_byDevCategory!$I:$I,AnalysisAreas_byDevCategory!$C:$C,'Class Totals Formatted'!B9)</f>
        <v>12842.008932250519</v>
      </c>
      <c r="E9" s="33">
        <f t="shared" si="1"/>
        <v>4.0732401653100957E-2</v>
      </c>
      <c r="F9">
        <f>SUMIFS(AnalysisAreas_byDevCategory!$I:$I,AnalysisAreas_byDevCategory!$C:$C,'Class Totals Formatted'!$B9,AnalysisAreas_byDevCategory!$E:$E,'Class Totals Formatted'!F$2)</f>
        <v>1727.558564484458</v>
      </c>
      <c r="G9">
        <f>SUMIFS(AnalysisAreas_byDevCategory!$I:$I,AnalysisAreas_byDevCategory!$C:$C,'Class Totals Formatted'!$B9,AnalysisAreas_byDevCategory!$E:$E,'Class Totals Formatted'!G$2)</f>
        <v>5861.0602530629649</v>
      </c>
      <c r="H9">
        <f>SUMIFS(AnalysisAreas_byDevCategory!$I:$I,AnalysisAreas_byDevCategory!$C:$C,'Class Totals Formatted'!$B9,AnalysisAreas_byDevCategory!$E:$E,'Class Totals Formatted'!H$2)</f>
        <v>498.43030119412379</v>
      </c>
      <c r="I9">
        <f>SUMIFS(AnalysisAreas_byDevCategory!$I:$I,AnalysisAreas_byDevCategory!$C:$C,'Class Totals Formatted'!$B9,AnalysisAreas_byDevCategory!$E:$E,'Class Totals Formatted'!I$2)</f>
        <v>4754.9598135089727</v>
      </c>
      <c r="J9" s="84">
        <f t="shared" si="3"/>
        <v>0.59092147167799414</v>
      </c>
      <c r="K9" s="83">
        <f t="shared" si="4"/>
        <v>3.8812486724129347E-2</v>
      </c>
      <c r="L9" s="33">
        <f t="shared" si="5"/>
        <v>0.37026604159787652</v>
      </c>
      <c r="M9" s="63">
        <f>SummaryTable_Class_wTotals!T8</f>
        <v>53.5043915070626</v>
      </c>
      <c r="N9" s="63">
        <f>SummaryTable_Class_wTotals!U8</f>
        <v>11797.7938980913</v>
      </c>
      <c r="O9" s="63">
        <f t="shared" si="6"/>
        <v>11851.298289598362</v>
      </c>
      <c r="P9" s="63">
        <f>SummaryTable_Class_wTotals!V8</f>
        <v>114.96293118394399</v>
      </c>
      <c r="Q9" s="63">
        <f>SummaryTable_Class_wTotals!W8</f>
        <v>1052</v>
      </c>
      <c r="R9" s="7">
        <f>SummaryTable_Class_wTotals!X8</f>
        <v>10096</v>
      </c>
      <c r="S9" s="10">
        <f t="shared" si="7"/>
        <v>22999.298289598362</v>
      </c>
      <c r="T9" s="9"/>
      <c r="U9" s="9"/>
      <c r="V9" s="17">
        <f t="shared" si="8"/>
        <v>1.922012052490925</v>
      </c>
    </row>
    <row r="10" spans="1:22" x14ac:dyDescent="0.25">
      <c r="A10" t="str">
        <f t="shared" si="2"/>
        <v>B</v>
      </c>
      <c r="B10" t="str">
        <f t="shared" si="9"/>
        <v>B3</v>
      </c>
      <c r="C10" s="15" t="s">
        <v>112</v>
      </c>
      <c r="D10" s="13">
        <f>SUMIFS(AnalysisAreas_byDevCategory!$I:$I,AnalysisAreas_byDevCategory!$C:$C,'Class Totals Formatted'!B10)</f>
        <v>8634.9020059779486</v>
      </c>
      <c r="E10" s="32">
        <f t="shared" si="1"/>
        <v>2.7388261338097603E-2</v>
      </c>
      <c r="F10">
        <f>SUMIFS(AnalysisAreas_byDevCategory!$I:$I,AnalysisAreas_byDevCategory!$C:$C,'Class Totals Formatted'!$B10,AnalysisAreas_byDevCategory!$E:$E,'Class Totals Formatted'!F$2)</f>
        <v>623.71435318315741</v>
      </c>
      <c r="G10">
        <f>SUMIFS(AnalysisAreas_byDevCategory!$I:$I,AnalysisAreas_byDevCategory!$C:$C,'Class Totals Formatted'!$B10,AnalysisAreas_byDevCategory!$E:$E,'Class Totals Formatted'!G$2)</f>
        <v>5422.4002923524231</v>
      </c>
      <c r="H10">
        <f>SUMIFS(AnalysisAreas_byDevCategory!$I:$I,AnalysisAreas_byDevCategory!$C:$C,'Class Totals Formatted'!$B10,AnalysisAreas_byDevCategory!$E:$E,'Class Totals Formatted'!H$2)</f>
        <v>260.02063315116447</v>
      </c>
      <c r="I10">
        <f>SUMIFS(AnalysisAreas_byDevCategory!$I:$I,AnalysisAreas_byDevCategory!$C:$C,'Class Totals Formatted'!$B10,AnalysisAreas_byDevCategory!$E:$E,'Class Totals Formatted'!I$2)</f>
        <v>2328.7667272912113</v>
      </c>
      <c r="J10" s="103">
        <f t="shared" si="3"/>
        <v>0.70019493462112836</v>
      </c>
      <c r="K10" s="102">
        <f t="shared" si="4"/>
        <v>3.0112748583730541E-2</v>
      </c>
      <c r="L10" s="32">
        <f t="shared" si="5"/>
        <v>0.26969231679514188</v>
      </c>
      <c r="M10" s="55">
        <f>SummaryTable_Class_wTotals!T9</f>
        <v>39.164402685980797</v>
      </c>
      <c r="N10" s="55">
        <f>SummaryTable_Class_wTotals!U9</f>
        <v>10646.831814359401</v>
      </c>
      <c r="O10" s="55">
        <f t="shared" si="6"/>
        <v>10685.996217045382</v>
      </c>
      <c r="P10" s="55">
        <f>SummaryTable_Class_wTotals!V9</f>
        <v>143.22396368438999</v>
      </c>
      <c r="Q10" s="55">
        <f>SummaryTable_Class_wTotals!W9</f>
        <v>545</v>
      </c>
      <c r="R10" s="12">
        <f>SummaryTable_Class_wTotals!X9</f>
        <v>4935</v>
      </c>
      <c r="S10" s="15">
        <f t="shared" si="7"/>
        <v>16165.996217045382</v>
      </c>
      <c r="T10" s="14"/>
      <c r="U10" s="14"/>
      <c r="V10" s="18">
        <f t="shared" si="8"/>
        <v>1.492812589203073</v>
      </c>
    </row>
    <row r="11" spans="1:22" x14ac:dyDescent="0.25">
      <c r="A11" t="str">
        <f t="shared" si="2"/>
        <v>B</v>
      </c>
      <c r="B11" t="str">
        <f t="shared" si="9"/>
        <v>B4</v>
      </c>
      <c r="C11" s="10" t="s">
        <v>111</v>
      </c>
      <c r="D11" s="8">
        <f>SUMIFS(AnalysisAreas_byDevCategory!$I:$I,AnalysisAreas_byDevCategory!$C:$C,'Class Totals Formatted'!B11)</f>
        <v>9330.4462973183108</v>
      </c>
      <c r="E11" s="33">
        <f t="shared" si="1"/>
        <v>2.9594395097376353E-2</v>
      </c>
      <c r="F11">
        <f>SUMIFS(AnalysisAreas_byDevCategory!$I:$I,AnalysisAreas_byDevCategory!$C:$C,'Class Totals Formatted'!$B11,AnalysisAreas_byDevCategory!$E:$E,'Class Totals Formatted'!F$2)</f>
        <v>1279.8081920461254</v>
      </c>
      <c r="G11">
        <f>SUMIFS(AnalysisAreas_byDevCategory!$I:$I,AnalysisAreas_byDevCategory!$C:$C,'Class Totals Formatted'!$B11,AnalysisAreas_byDevCategory!$E:$E,'Class Totals Formatted'!G$2)</f>
        <v>5382.9923844088498</v>
      </c>
      <c r="H11">
        <f>SUMIFS(AnalysisAreas_byDevCategory!$I:$I,AnalysisAreas_byDevCategory!$C:$C,'Class Totals Formatted'!$B11,AnalysisAreas_byDevCategory!$E:$E,'Class Totals Formatted'!H$2)</f>
        <v>301.6687349671945</v>
      </c>
      <c r="I11">
        <f>SUMIFS(AnalysisAreas_byDevCategory!$I:$I,AnalysisAreas_byDevCategory!$C:$C,'Class Totals Formatted'!$B11,AnalysisAreas_byDevCategory!$E:$E,'Class Totals Formatted'!I$2)</f>
        <v>2365.9769858961422</v>
      </c>
      <c r="J11" s="84">
        <f t="shared" si="3"/>
        <v>0.71409237716420371</v>
      </c>
      <c r="K11" s="83">
        <f t="shared" si="4"/>
        <v>3.2331651172345093E-2</v>
      </c>
      <c r="L11" s="33">
        <f t="shared" si="5"/>
        <v>0.25357597166345131</v>
      </c>
      <c r="M11" s="63">
        <f>SummaryTable_Class_wTotals!T10</f>
        <v>92.993634077680497</v>
      </c>
      <c r="N11" s="63">
        <f>SummaryTable_Class_wTotals!U10</f>
        <v>9895.6921905702402</v>
      </c>
      <c r="O11" s="63">
        <f t="shared" si="6"/>
        <v>9988.6858246479205</v>
      </c>
      <c r="P11" s="63">
        <f>SummaryTable_Class_wTotals!V10</f>
        <v>202.32910112497501</v>
      </c>
      <c r="Q11" s="63">
        <f>SummaryTable_Class_wTotals!W10</f>
        <v>634</v>
      </c>
      <c r="R11" s="7">
        <f>SummaryTable_Class_wTotals!X10</f>
        <v>5016</v>
      </c>
      <c r="S11" s="10">
        <f t="shared" si="7"/>
        <v>15638.685824647921</v>
      </c>
      <c r="T11" s="9"/>
      <c r="U11" s="9"/>
      <c r="V11" s="17">
        <f t="shared" si="8"/>
        <v>1.5345562673152369</v>
      </c>
    </row>
    <row r="12" spans="1:22" x14ac:dyDescent="0.25">
      <c r="A12" t="str">
        <f t="shared" si="2"/>
        <v>B</v>
      </c>
      <c r="B12" t="str">
        <f t="shared" si="9"/>
        <v>B5</v>
      </c>
      <c r="C12" s="79" t="s">
        <v>110</v>
      </c>
      <c r="D12" s="30">
        <f>SUMIFS(AnalysisAreas_byDevCategory!$I:$I,AnalysisAreas_byDevCategory!$C:$C,'Class Totals Formatted'!B12)</f>
        <v>4113.2014734248141</v>
      </c>
      <c r="E12" s="34">
        <f t="shared" si="1"/>
        <v>1.3046290138836188E-2</v>
      </c>
      <c r="F12" s="80">
        <f>SUMIFS(AnalysisAreas_byDevCategory!$I:$I,AnalysisAreas_byDevCategory!$C:$C,'Class Totals Formatted'!$B12,AnalysisAreas_byDevCategory!$E:$E,'Class Totals Formatted'!F$2)</f>
        <v>338.05975443830056</v>
      </c>
      <c r="G12" s="80">
        <f>SUMIFS(AnalysisAreas_byDevCategory!$I:$I,AnalysisAreas_byDevCategory!$C:$C,'Class Totals Formatted'!$B12,AnalysisAreas_byDevCategory!$E:$E,'Class Totals Formatted'!G$2)</f>
        <v>3007.5593503843502</v>
      </c>
      <c r="H12" s="80">
        <f>SUMIFS(AnalysisAreas_byDevCategory!$I:$I,AnalysisAreas_byDevCategory!$C:$C,'Class Totals Formatted'!$B12,AnalysisAreas_byDevCategory!$E:$E,'Class Totals Formatted'!H$2)</f>
        <v>267.32549164986233</v>
      </c>
      <c r="I12" s="80">
        <f>SUMIFS(AnalysisAreas_byDevCategory!$I:$I,AnalysisAreas_byDevCategory!$C:$C,'Class Totals Formatted'!$B12,AnalysisAreas_byDevCategory!$E:$E,'Class Totals Formatted'!I$2)</f>
        <v>500.25687695230192</v>
      </c>
      <c r="J12" s="82">
        <f t="shared" si="3"/>
        <v>0.81338566234562681</v>
      </c>
      <c r="K12" s="81">
        <f t="shared" si="4"/>
        <v>6.499207329790159E-2</v>
      </c>
      <c r="L12" s="34">
        <f t="shared" si="5"/>
        <v>0.12162226435647176</v>
      </c>
      <c r="M12" s="55">
        <f>SummaryTable_Class_wTotals!T11</f>
        <v>41.882731443950597</v>
      </c>
      <c r="N12" s="55">
        <f>SummaryTable_Class_wTotals!U11</f>
        <v>6014.7940087599</v>
      </c>
      <c r="O12" s="54">
        <f t="shared" si="6"/>
        <v>6056.6767402038504</v>
      </c>
      <c r="P12" s="54">
        <f>SummaryTable_Class_wTotals!V11</f>
        <v>229.65104229356399</v>
      </c>
      <c r="Q12" s="54">
        <f>SummaryTable_Class_wTotals!W11</f>
        <v>565</v>
      </c>
      <c r="R12" s="53">
        <f>SummaryTable_Class_wTotals!X11</f>
        <v>1060</v>
      </c>
      <c r="S12" s="79">
        <f t="shared" si="7"/>
        <v>7681.6767402038504</v>
      </c>
      <c r="T12" s="54"/>
      <c r="U12" s="54"/>
      <c r="V12" s="78">
        <f t="shared" si="8"/>
        <v>1.2219656699403121</v>
      </c>
    </row>
    <row r="13" spans="1:22" x14ac:dyDescent="0.25">
      <c r="A13" t="str">
        <f t="shared" si="2"/>
        <v>C</v>
      </c>
      <c r="B13" t="str">
        <f t="shared" si="9"/>
        <v>C1</v>
      </c>
      <c r="C13" s="105" t="s">
        <v>109</v>
      </c>
      <c r="D13" s="29">
        <f>SUMIFS(AnalysisAreas_byDevCategory!$I:$I,AnalysisAreas_byDevCategory!$C:$C,'Class Totals Formatted'!B13)</f>
        <v>29654.190602645067</v>
      </c>
      <c r="E13" s="31">
        <f t="shared" si="1"/>
        <v>9.4057433591340195E-2</v>
      </c>
      <c r="F13" s="90">
        <f>SUMIFS(AnalysisAreas_byDevCategory!$I:$I,AnalysisAreas_byDevCategory!$C:$C,'Class Totals Formatted'!$B13,AnalysisAreas_byDevCategory!$E:$E,'Class Totals Formatted'!F$2)</f>
        <v>2998.9455906106095</v>
      </c>
      <c r="G13" s="90">
        <f>SUMIFS(AnalysisAreas_byDevCategory!$I:$I,AnalysisAreas_byDevCategory!$C:$C,'Class Totals Formatted'!$B13,AnalysisAreas_byDevCategory!$E:$E,'Class Totals Formatted'!G$2)</f>
        <v>7747.5657856245507</v>
      </c>
      <c r="H13" s="90">
        <f>SUMIFS(AnalysisAreas_byDevCategory!$I:$I,AnalysisAreas_byDevCategory!$C:$C,'Class Totals Formatted'!$B13,AnalysisAreas_byDevCategory!$E:$E,'Class Totals Formatted'!H$2)</f>
        <v>921.95962121017124</v>
      </c>
      <c r="I13" s="90">
        <f>SUMIFS(AnalysisAreas_byDevCategory!$I:$I,AnalysisAreas_byDevCategory!$C:$C,'Class Totals Formatted'!$B13,AnalysisAreas_byDevCategory!$E:$E,'Class Totals Formatted'!I$2)</f>
        <v>17985.719605199734</v>
      </c>
      <c r="J13" s="108">
        <f t="shared" si="3"/>
        <v>0.36239435836352263</v>
      </c>
      <c r="K13" s="107">
        <f t="shared" si="4"/>
        <v>3.1090365390985756E-2</v>
      </c>
      <c r="L13" s="31">
        <f t="shared" si="5"/>
        <v>0.60651527624549162</v>
      </c>
      <c r="M13" s="63">
        <f>SummaryTable_Class_wTotals!T12</f>
        <v>144.69327839426001</v>
      </c>
      <c r="N13" s="63">
        <f>SummaryTable_Class_wTotals!U12</f>
        <v>16419.597618666099</v>
      </c>
      <c r="O13" s="70">
        <f t="shared" si="6"/>
        <v>16564.29089706036</v>
      </c>
      <c r="P13" s="70">
        <f>SummaryTable_Class_wTotals!V12</f>
        <v>243.79276429816099</v>
      </c>
      <c r="Q13" s="70">
        <f>SummaryTable_Class_wTotals!W12</f>
        <v>3125</v>
      </c>
      <c r="R13" s="106">
        <f>SummaryTable_Class_wTotals!X12</f>
        <v>61133</v>
      </c>
      <c r="S13" s="105">
        <f t="shared" si="7"/>
        <v>80822.29089706036</v>
      </c>
      <c r="T13" s="70"/>
      <c r="U13" s="70"/>
      <c r="V13" s="104">
        <f t="shared" si="8"/>
        <v>4.8085369233893891</v>
      </c>
    </row>
    <row r="14" spans="1:22" x14ac:dyDescent="0.25">
      <c r="A14" t="str">
        <f t="shared" si="2"/>
        <v>C</v>
      </c>
      <c r="B14" t="str">
        <f t="shared" si="9"/>
        <v>C2</v>
      </c>
      <c r="C14" s="15" t="s">
        <v>108</v>
      </c>
      <c r="D14" s="13">
        <f>SUMIFS(AnalysisAreas_byDevCategory!$I:$I,AnalysisAreas_byDevCategory!$C:$C,'Class Totals Formatted'!B14)</f>
        <v>15178.598329224542</v>
      </c>
      <c r="E14" s="32">
        <f t="shared" si="1"/>
        <v>4.8143617321773115E-2</v>
      </c>
      <c r="F14">
        <f>SUMIFS(AnalysisAreas_byDevCategory!$I:$I,AnalysisAreas_byDevCategory!$C:$C,'Class Totals Formatted'!$B14,AnalysisAreas_byDevCategory!$E:$E,'Class Totals Formatted'!F$2)</f>
        <v>1971.093443925434</v>
      </c>
      <c r="G14">
        <f>SUMIFS(AnalysisAreas_byDevCategory!$I:$I,AnalysisAreas_byDevCategory!$C:$C,'Class Totals Formatted'!$B14,AnalysisAreas_byDevCategory!$E:$E,'Class Totals Formatted'!G$2)</f>
        <v>8846.9090097599001</v>
      </c>
      <c r="H14">
        <f>SUMIFS(AnalysisAreas_byDevCategory!$I:$I,AnalysisAreas_byDevCategory!$C:$C,'Class Totals Formatted'!$B14,AnalysisAreas_byDevCategory!$E:$E,'Class Totals Formatted'!H$2)</f>
        <v>457.64830576597046</v>
      </c>
      <c r="I14">
        <f>SUMIFS(AnalysisAreas_byDevCategory!$I:$I,AnalysisAreas_byDevCategory!$C:$C,'Class Totals Formatted'!$B14,AnalysisAreas_byDevCategory!$E:$E,'Class Totals Formatted'!I$2)</f>
        <v>3902.9475697732441</v>
      </c>
      <c r="J14" s="103">
        <f t="shared" si="3"/>
        <v>0.71271419264429636</v>
      </c>
      <c r="K14" s="102">
        <f t="shared" si="4"/>
        <v>3.0150893767629677E-2</v>
      </c>
      <c r="L14" s="32">
        <f t="shared" si="5"/>
        <v>0.2571349135880745</v>
      </c>
      <c r="M14" s="55">
        <f>SummaryTable_Class_wTotals!T13</f>
        <v>179.99971841832701</v>
      </c>
      <c r="N14" s="55">
        <f>SummaryTable_Class_wTotals!U13</f>
        <v>27828.444893018001</v>
      </c>
      <c r="O14" s="55">
        <f t="shared" si="6"/>
        <v>28008.444611436327</v>
      </c>
      <c r="P14" s="55">
        <f>SummaryTable_Class_wTotals!V13</f>
        <v>303.51723546874598</v>
      </c>
      <c r="Q14" s="55">
        <f>SummaryTable_Class_wTotals!W13</f>
        <v>1546</v>
      </c>
      <c r="R14" s="12">
        <f>SummaryTable_Class_wTotals!X13</f>
        <v>13271</v>
      </c>
      <c r="S14" s="15">
        <f t="shared" si="7"/>
        <v>42825.444611436324</v>
      </c>
      <c r="T14" s="14"/>
      <c r="U14" s="14"/>
      <c r="V14" s="18">
        <f t="shared" si="8"/>
        <v>1.5126272366080415</v>
      </c>
    </row>
    <row r="15" spans="1:22" x14ac:dyDescent="0.25">
      <c r="A15" t="str">
        <f t="shared" si="2"/>
        <v>C</v>
      </c>
      <c r="B15" t="str">
        <f t="shared" si="9"/>
        <v>C3</v>
      </c>
      <c r="C15" s="10" t="s">
        <v>107</v>
      </c>
      <c r="D15" s="8">
        <f>SUMIFS(AnalysisAreas_byDevCategory!$I:$I,AnalysisAreas_byDevCategory!$C:$C,'Class Totals Formatted'!B15)</f>
        <v>12510.613119381709</v>
      </c>
      <c r="E15" s="33">
        <f t="shared" si="1"/>
        <v>3.9681277375961659E-2</v>
      </c>
      <c r="F15">
        <f>SUMIFS(AnalysisAreas_byDevCategory!$I:$I,AnalysisAreas_byDevCategory!$C:$C,'Class Totals Formatted'!$B15,AnalysisAreas_byDevCategory!$E:$E,'Class Totals Formatted'!F$2)</f>
        <v>1185.9773410386597</v>
      </c>
      <c r="G15">
        <f>SUMIFS(AnalysisAreas_byDevCategory!$I:$I,AnalysisAreas_byDevCategory!$C:$C,'Class Totals Formatted'!$B15,AnalysisAreas_byDevCategory!$E:$E,'Class Totals Formatted'!G$2)</f>
        <v>8820.6925640721693</v>
      </c>
      <c r="H15">
        <f>SUMIFS(AnalysisAreas_byDevCategory!$I:$I,AnalysisAreas_byDevCategory!$C:$C,'Class Totals Formatted'!$B15,AnalysisAreas_byDevCategory!$E:$E,'Class Totals Formatted'!H$2)</f>
        <v>392.02725052515729</v>
      </c>
      <c r="I15">
        <f>SUMIFS(AnalysisAreas_byDevCategory!$I:$I,AnalysisAreas_byDevCategory!$C:$C,'Class Totals Formatted'!$B15,AnalysisAreas_byDevCategory!$E:$E,'Class Totals Formatted'!I$2)</f>
        <v>2111.9159637457205</v>
      </c>
      <c r="J15" s="84">
        <f t="shared" si="3"/>
        <v>0.79985447632524764</v>
      </c>
      <c r="K15" s="83">
        <f t="shared" si="4"/>
        <v>3.1335574586494108E-2</v>
      </c>
      <c r="L15" s="33">
        <f t="shared" si="5"/>
        <v>0.16880994908825814</v>
      </c>
      <c r="M15" s="63">
        <f>SummaryTable_Class_wTotals!T14</f>
        <v>91.184557169909198</v>
      </c>
      <c r="N15" s="63">
        <f>SummaryTable_Class_wTotals!U14</f>
        <v>33911.955949643598</v>
      </c>
      <c r="O15" s="63">
        <f t="shared" si="6"/>
        <v>34003.140506813506</v>
      </c>
      <c r="P15" s="63">
        <f>SummaryTable_Class_wTotals!V14</f>
        <v>363.094796199087</v>
      </c>
      <c r="Q15" s="63">
        <f>SummaryTable_Class_wTotals!W14</f>
        <v>1327</v>
      </c>
      <c r="R15" s="7">
        <f>SummaryTable_Class_wTotals!X14</f>
        <v>7163</v>
      </c>
      <c r="S15" s="10">
        <f t="shared" si="7"/>
        <v>42493.140506813506</v>
      </c>
      <c r="T15" s="9"/>
      <c r="U15" s="9"/>
      <c r="V15" s="17">
        <f t="shared" si="8"/>
        <v>1.236479356325902</v>
      </c>
    </row>
    <row r="16" spans="1:22" x14ac:dyDescent="0.25">
      <c r="A16" t="str">
        <f t="shared" si="2"/>
        <v>C</v>
      </c>
      <c r="B16" t="str">
        <f t="shared" si="9"/>
        <v>C4</v>
      </c>
      <c r="C16" s="15" t="s">
        <v>106</v>
      </c>
      <c r="D16" s="13">
        <f>SUMIFS(AnalysisAreas_byDevCategory!$I:$I,AnalysisAreas_byDevCategory!$C:$C,'Class Totals Formatted'!B16)</f>
        <v>17506.437808342744</v>
      </c>
      <c r="E16" s="32">
        <f t="shared" si="1"/>
        <v>5.5527079920780299E-2</v>
      </c>
      <c r="F16">
        <f>SUMIFS(AnalysisAreas_byDevCategory!$I:$I,AnalysisAreas_byDevCategory!$C:$C,'Class Totals Formatted'!$B16,AnalysisAreas_byDevCategory!$E:$E,'Class Totals Formatted'!F$2)</f>
        <v>1489.4859722671526</v>
      </c>
      <c r="G16">
        <f>SUMIFS(AnalysisAreas_byDevCategory!$I:$I,AnalysisAreas_byDevCategory!$C:$C,'Class Totals Formatted'!$B16,AnalysisAreas_byDevCategory!$E:$E,'Class Totals Formatted'!G$2)</f>
        <v>12373.663221313718</v>
      </c>
      <c r="H16">
        <f>SUMIFS(AnalysisAreas_byDevCategory!$I:$I,AnalysisAreas_byDevCategory!$C:$C,'Class Totals Formatted'!$B16,AnalysisAreas_byDevCategory!$E:$E,'Class Totals Formatted'!H$2)</f>
        <v>685.74380452327148</v>
      </c>
      <c r="I16">
        <f>SUMIFS(AnalysisAreas_byDevCategory!$I:$I,AnalysisAreas_byDevCategory!$C:$C,'Class Totals Formatted'!$B16,AnalysisAreas_byDevCategory!$E:$E,'Class Totals Formatted'!I$2)</f>
        <v>2957.5448102386031</v>
      </c>
      <c r="J16" s="103">
        <f t="shared" si="3"/>
        <v>0.79188863807429433</v>
      </c>
      <c r="K16" s="102">
        <f t="shared" si="4"/>
        <v>3.9170950254453149E-2</v>
      </c>
      <c r="L16" s="32">
        <f t="shared" si="5"/>
        <v>0.16894041167125254</v>
      </c>
      <c r="M16" s="55">
        <f>SummaryTable_Class_wTotals!T15</f>
        <v>132.090932420049</v>
      </c>
      <c r="N16" s="55">
        <f>SummaryTable_Class_wTotals!U15</f>
        <v>49208.203996832897</v>
      </c>
      <c r="O16" s="55">
        <f t="shared" si="6"/>
        <v>49340.294929252945</v>
      </c>
      <c r="P16" s="55">
        <f>SummaryTable_Class_wTotals!V15</f>
        <v>924.49058661394702</v>
      </c>
      <c r="Q16" s="55">
        <f>SummaryTable_Class_wTotals!W15</f>
        <v>2321</v>
      </c>
      <c r="R16" s="12">
        <f>SummaryTable_Class_wTotals!X15</f>
        <v>10063</v>
      </c>
      <c r="S16" s="15">
        <f t="shared" si="7"/>
        <v>61724.294929252945</v>
      </c>
      <c r="T16" s="14"/>
      <c r="U16" s="14"/>
      <c r="V16" s="18">
        <f t="shared" si="8"/>
        <v>1.2279828570992046</v>
      </c>
    </row>
    <row r="17" spans="1:22" x14ac:dyDescent="0.25">
      <c r="A17" t="str">
        <f t="shared" si="2"/>
        <v>C</v>
      </c>
      <c r="B17" t="str">
        <f t="shared" si="9"/>
        <v>C5</v>
      </c>
      <c r="C17" s="95" t="s">
        <v>105</v>
      </c>
      <c r="D17" s="97">
        <f>SUMIFS(AnalysisAreas_byDevCategory!$I:$I,AnalysisAreas_byDevCategory!$C:$C,'Class Totals Formatted'!B17)</f>
        <v>6635.1060947691421</v>
      </c>
      <c r="E17" s="99">
        <f t="shared" si="1"/>
        <v>2.1045290334937652E-2</v>
      </c>
      <c r="F17" s="80">
        <f>SUMIFS(AnalysisAreas_byDevCategory!$I:$I,AnalysisAreas_byDevCategory!$C:$C,'Class Totals Formatted'!$B17,AnalysisAreas_byDevCategory!$E:$E,'Class Totals Formatted'!F$2)</f>
        <v>448.43360009628532</v>
      </c>
      <c r="G17" s="80">
        <f>SUMIFS(AnalysisAreas_byDevCategory!$I:$I,AnalysisAreas_byDevCategory!$C:$C,'Class Totals Formatted'!$B17,AnalysisAreas_byDevCategory!$E:$E,'Class Totals Formatted'!G$2)</f>
        <v>5322.6628545654003</v>
      </c>
      <c r="H17" s="80">
        <f>SUMIFS(AnalysisAreas_byDevCategory!$I:$I,AnalysisAreas_byDevCategory!$C:$C,'Class Totals Formatted'!$B17,AnalysisAreas_byDevCategory!$E:$E,'Class Totals Formatted'!H$2)</f>
        <v>156.6290249604246</v>
      </c>
      <c r="I17" s="80">
        <f>SUMIFS(AnalysisAreas_byDevCategory!$I:$I,AnalysisAreas_byDevCategory!$C:$C,'Class Totals Formatted'!$B17,AnalysisAreas_byDevCategory!$E:$E,'Class Totals Formatted'!I$2)</f>
        <v>707.38061514703179</v>
      </c>
      <c r="J17" s="101">
        <f t="shared" si="3"/>
        <v>0.86978209123308392</v>
      </c>
      <c r="K17" s="100">
        <f t="shared" si="4"/>
        <v>2.3606107080021643E-2</v>
      </c>
      <c r="L17" s="99">
        <f t="shared" si="5"/>
        <v>0.10661180168689435</v>
      </c>
      <c r="M17" s="63">
        <f>SummaryTable_Class_wTotals!T16</f>
        <v>42.640118258478601</v>
      </c>
      <c r="N17" s="63">
        <f>SummaryTable_Class_wTotals!U16</f>
        <v>21293.208201727</v>
      </c>
      <c r="O17" s="96">
        <f t="shared" si="6"/>
        <v>21335.848319985478</v>
      </c>
      <c r="P17" s="96">
        <f>SummaryTable_Class_wTotals!V16</f>
        <v>155.99104886519399</v>
      </c>
      <c r="Q17" s="96">
        <f>SummaryTable_Class_wTotals!W16</f>
        <v>526</v>
      </c>
      <c r="R17" s="98">
        <f>SummaryTable_Class_wTotals!X16</f>
        <v>2399</v>
      </c>
      <c r="S17" s="95">
        <f t="shared" si="7"/>
        <v>24260.848319985478</v>
      </c>
      <c r="T17" s="96"/>
      <c r="U17" s="96"/>
      <c r="V17" s="94">
        <f t="shared" si="8"/>
        <v>1.1288400170693667</v>
      </c>
    </row>
    <row r="18" spans="1:22" x14ac:dyDescent="0.25">
      <c r="A18" t="str">
        <f t="shared" si="2"/>
        <v>D</v>
      </c>
      <c r="B18" t="str">
        <f t="shared" si="9"/>
        <v>D1</v>
      </c>
      <c r="C18" s="86" t="s">
        <v>104</v>
      </c>
      <c r="D18" s="88">
        <f>SUMIFS(AnalysisAreas_byDevCategory!$I:$I,AnalysisAreas_byDevCategory!$C:$C,'Class Totals Formatted'!B18)</f>
        <v>26731.874304247824</v>
      </c>
      <c r="E18" s="91">
        <f t="shared" si="1"/>
        <v>8.4788403967416742E-2</v>
      </c>
      <c r="F18" s="90">
        <f>SUMIFS(AnalysisAreas_byDevCategory!$I:$I,AnalysisAreas_byDevCategory!$C:$C,'Class Totals Formatted'!$B18,AnalysisAreas_byDevCategory!$E:$E,'Class Totals Formatted'!F$2)</f>
        <v>3007.9405472590697</v>
      </c>
      <c r="G18" s="90">
        <f>SUMIFS(AnalysisAreas_byDevCategory!$I:$I,AnalysisAreas_byDevCategory!$C:$C,'Class Totals Formatted'!$B18,AnalysisAreas_byDevCategory!$E:$E,'Class Totals Formatted'!G$2)</f>
        <v>14522.603839418884</v>
      </c>
      <c r="H18" s="90">
        <f>SUMIFS(AnalysisAreas_byDevCategory!$I:$I,AnalysisAreas_byDevCategory!$C:$C,'Class Totals Formatted'!$B18,AnalysisAreas_byDevCategory!$E:$E,'Class Totals Formatted'!H$2)</f>
        <v>1232.5044437657548</v>
      </c>
      <c r="I18" s="90">
        <f>SUMIFS(AnalysisAreas_byDevCategory!$I:$I,AnalysisAreas_byDevCategory!$C:$C,'Class Totals Formatted'!$B18,AnalysisAreas_byDevCategory!$E:$E,'Class Totals Formatted'!I$2)</f>
        <v>7968.8254738041178</v>
      </c>
      <c r="J18" s="93">
        <f t="shared" si="3"/>
        <v>0.65579181568619993</v>
      </c>
      <c r="K18" s="92">
        <f t="shared" si="4"/>
        <v>4.6106173840938042E-2</v>
      </c>
      <c r="L18" s="91">
        <f t="shared" si="5"/>
        <v>0.29810201047286211</v>
      </c>
      <c r="M18" s="55">
        <f>SummaryTable_Class_wTotals!T17</f>
        <v>362.20947057341198</v>
      </c>
      <c r="N18" s="55">
        <f>SummaryTable_Class_wTotals!U17</f>
        <v>66556.570162215998</v>
      </c>
      <c r="O18" s="87">
        <f t="shared" si="6"/>
        <v>66918.779632789403</v>
      </c>
      <c r="P18" s="87">
        <f>SummaryTable_Class_wTotals!V17</f>
        <v>1446.03193866723</v>
      </c>
      <c r="Q18" s="87">
        <f>SummaryTable_Class_wTotals!W17</f>
        <v>7323</v>
      </c>
      <c r="R18" s="89">
        <f>SummaryTable_Class_wTotals!X17</f>
        <v>47405</v>
      </c>
      <c r="S18" s="86">
        <f t="shared" si="7"/>
        <v>121646.7796327894</v>
      </c>
      <c r="T18" s="87"/>
      <c r="U18" s="87"/>
      <c r="V18" s="85">
        <f t="shared" si="8"/>
        <v>1.779377092345835</v>
      </c>
    </row>
    <row r="19" spans="1:22" x14ac:dyDescent="0.25">
      <c r="A19" t="str">
        <f t="shared" si="2"/>
        <v>D</v>
      </c>
      <c r="B19" t="str">
        <f t="shared" si="9"/>
        <v>D2</v>
      </c>
      <c r="C19" s="10" t="s">
        <v>103</v>
      </c>
      <c r="D19" s="8">
        <f>SUMIFS(AnalysisAreas_byDevCategory!$I:$I,AnalysisAreas_byDevCategory!$C:$C,'Class Totals Formatted'!B19)</f>
        <v>9093.1429164875753</v>
      </c>
      <c r="E19" s="33">
        <f t="shared" si="1"/>
        <v>2.8841714058714094E-2</v>
      </c>
      <c r="F19">
        <f>SUMIFS(AnalysisAreas_byDevCategory!$I:$I,AnalysisAreas_byDevCategory!$C:$C,'Class Totals Formatted'!$B19,AnalysisAreas_byDevCategory!$E:$E,'Class Totals Formatted'!F$2)</f>
        <v>817.59787333652753</v>
      </c>
      <c r="G19">
        <f>SUMIFS(AnalysisAreas_byDevCategory!$I:$I,AnalysisAreas_byDevCategory!$C:$C,'Class Totals Formatted'!$B19,AnalysisAreas_byDevCategory!$E:$E,'Class Totals Formatted'!G$2)</f>
        <v>6510.3261512620347</v>
      </c>
      <c r="H19">
        <f>SUMIFS(AnalysisAreas_byDevCategory!$I:$I,AnalysisAreas_byDevCategory!$C:$C,'Class Totals Formatted'!$B19,AnalysisAreas_byDevCategory!$E:$E,'Class Totals Formatted'!H$2)</f>
        <v>596.40192435220024</v>
      </c>
      <c r="I19">
        <f>SUMIFS(AnalysisAreas_byDevCategory!$I:$I,AnalysisAreas_byDevCategory!$C:$C,'Class Totals Formatted'!$B19,AnalysisAreas_byDevCategory!$E:$E,'Class Totals Formatted'!I$2)</f>
        <v>1168.8169675368106</v>
      </c>
      <c r="J19" s="84">
        <f t="shared" si="3"/>
        <v>0.80587362278356589</v>
      </c>
      <c r="K19" s="83">
        <f t="shared" si="4"/>
        <v>6.5588095318595677E-2</v>
      </c>
      <c r="L19" s="33">
        <f t="shared" si="5"/>
        <v>0.1285382818978382</v>
      </c>
      <c r="M19" s="63">
        <f>SummaryTable_Class_wTotals!T18</f>
        <v>200.87036128488899</v>
      </c>
      <c r="N19" s="63">
        <f>SummaryTable_Class_wTotals!U18</f>
        <v>35822.119895061704</v>
      </c>
      <c r="O19" s="63">
        <f t="shared" si="6"/>
        <v>36022.990256346595</v>
      </c>
      <c r="P19" s="63">
        <f>SummaryTable_Class_wTotals!V18</f>
        <v>1132.7533621579801</v>
      </c>
      <c r="Q19" s="63">
        <f>SummaryTable_Class_wTotals!W18</f>
        <v>3540</v>
      </c>
      <c r="R19" s="7">
        <f>SummaryTable_Class_wTotals!X18</f>
        <v>6966</v>
      </c>
      <c r="S19" s="10">
        <f t="shared" si="7"/>
        <v>46528.990256346595</v>
      </c>
      <c r="T19" s="9"/>
      <c r="U19" s="9"/>
      <c r="V19" s="17">
        <f t="shared" si="8"/>
        <v>1.2522691171002129</v>
      </c>
    </row>
    <row r="20" spans="1:22" x14ac:dyDescent="0.25">
      <c r="A20" t="str">
        <f t="shared" si="2"/>
        <v>D</v>
      </c>
      <c r="B20" t="str">
        <f t="shared" si="9"/>
        <v>D3</v>
      </c>
      <c r="C20" s="15" t="s">
        <v>102</v>
      </c>
      <c r="D20" s="13">
        <f>SUMIFS(AnalysisAreas_byDevCategory!$I:$I,AnalysisAreas_byDevCategory!$C:$C,'Class Totals Formatted'!B20)</f>
        <v>4449.0995946283583</v>
      </c>
      <c r="E20" s="32">
        <f t="shared" si="1"/>
        <v>1.411169487882394E-2</v>
      </c>
      <c r="F20">
        <f>SUMIFS(AnalysisAreas_byDevCategory!$I:$I,AnalysisAreas_byDevCategory!$C:$C,'Class Totals Formatted'!$B20,AnalysisAreas_byDevCategory!$E:$E,'Class Totals Formatted'!F$2)</f>
        <v>448.09348737057604</v>
      </c>
      <c r="G20">
        <f>SUMIFS(AnalysisAreas_byDevCategory!$I:$I,AnalysisAreas_byDevCategory!$C:$C,'Class Totals Formatted'!$B20,AnalysisAreas_byDevCategory!$E:$E,'Class Totals Formatted'!G$2)</f>
        <v>3530.6996476808122</v>
      </c>
      <c r="H20">
        <f>SUMIFS(AnalysisAreas_byDevCategory!$I:$I,AnalysisAreas_byDevCategory!$C:$C,'Class Totals Formatted'!$B20,AnalysisAreas_byDevCategory!$E:$E,'Class Totals Formatted'!H$2)</f>
        <v>265.92798745035782</v>
      </c>
      <c r="I20">
        <f>SUMIFS(AnalysisAreas_byDevCategory!$I:$I,AnalysisAreas_byDevCategory!$C:$C,'Class Totals Formatted'!$B20,AnalysisAreas_byDevCategory!$E:$E,'Class Totals Formatted'!I$2)</f>
        <v>204.37847212661245</v>
      </c>
      <c r="J20" s="103">
        <f t="shared" si="3"/>
        <v>0.89429176632845064</v>
      </c>
      <c r="K20" s="102">
        <f t="shared" si="4"/>
        <v>5.9771192304039954E-2</v>
      </c>
      <c r="L20" s="32">
        <f t="shared" si="5"/>
        <v>4.5937041367509458E-2</v>
      </c>
      <c r="M20" s="55">
        <f>SummaryTable_Class_wTotals!T19</f>
        <v>19.389559794388099</v>
      </c>
      <c r="N20" s="55">
        <f>SummaryTable_Class_wTotals!U19</f>
        <v>19947.546046955798</v>
      </c>
      <c r="O20" s="55">
        <f t="shared" si="6"/>
        <v>19966.935606750187</v>
      </c>
      <c r="P20" s="55">
        <f>SummaryTable_Class_wTotals!V19</f>
        <v>906.79985693672404</v>
      </c>
      <c r="Q20" s="55">
        <f>SummaryTable_Class_wTotals!W19</f>
        <v>1575</v>
      </c>
      <c r="R20" s="12">
        <f>SummaryTable_Class_wTotals!X19</f>
        <v>1206</v>
      </c>
      <c r="S20" s="15">
        <f t="shared" si="7"/>
        <v>22747.935606750187</v>
      </c>
      <c r="T20" s="14"/>
      <c r="U20" s="14"/>
      <c r="V20" s="18">
        <f t="shared" si="8"/>
        <v>1.089787481800933</v>
      </c>
    </row>
    <row r="21" spans="1:22" x14ac:dyDescent="0.25">
      <c r="A21" t="str">
        <f t="shared" si="2"/>
        <v>D</v>
      </c>
      <c r="B21" t="str">
        <f t="shared" si="9"/>
        <v>D4</v>
      </c>
      <c r="C21" s="10" t="s">
        <v>101</v>
      </c>
      <c r="D21" s="8">
        <f>SUMIFS(AnalysisAreas_byDevCategory!$I:$I,AnalysisAreas_byDevCategory!$C:$C,'Class Totals Formatted'!B21)</f>
        <v>4929.0524787484765</v>
      </c>
      <c r="E21" s="33">
        <f t="shared" si="1"/>
        <v>1.5634013836370315E-2</v>
      </c>
      <c r="F21">
        <f>SUMIFS(AnalysisAreas_byDevCategory!$I:$I,AnalysisAreas_byDevCategory!$C:$C,'Class Totals Formatted'!$B21,AnalysisAreas_byDevCategory!$E:$E,'Class Totals Formatted'!F$2)</f>
        <v>514.26713375312147</v>
      </c>
      <c r="G21">
        <f>SUMIFS(AnalysisAreas_byDevCategory!$I:$I,AnalysisAreas_byDevCategory!$C:$C,'Class Totals Formatted'!$B21,AnalysisAreas_byDevCategory!$E:$E,'Class Totals Formatted'!G$2)</f>
        <v>4057.0980816974484</v>
      </c>
      <c r="H21">
        <f>SUMIFS(AnalysisAreas_byDevCategory!$I:$I,AnalysisAreas_byDevCategory!$C:$C,'Class Totals Formatted'!$B21,AnalysisAreas_byDevCategory!$E:$E,'Class Totals Formatted'!H$2)</f>
        <v>204.7196884474063</v>
      </c>
      <c r="I21">
        <f>SUMIFS(AnalysisAreas_byDevCategory!$I:$I,AnalysisAreas_byDevCategory!$C:$C,'Class Totals Formatted'!$B21,AnalysisAreas_byDevCategory!$E:$E,'Class Totals Formatted'!I$2)</f>
        <v>152.96757485049957</v>
      </c>
      <c r="J21" s="84">
        <f t="shared" si="3"/>
        <v>0.92743285553560872</v>
      </c>
      <c r="K21" s="83">
        <f t="shared" si="4"/>
        <v>4.1533274261138758E-2</v>
      </c>
      <c r="L21" s="33">
        <f t="shared" si="5"/>
        <v>3.1033870203252368E-2</v>
      </c>
      <c r="M21" s="63">
        <f>SummaryTable_Class_wTotals!T20</f>
        <v>52.356494031821804</v>
      </c>
      <c r="N21" s="63">
        <f>SummaryTable_Class_wTotals!U20</f>
        <v>22999.007578988101</v>
      </c>
      <c r="O21" s="63">
        <f t="shared" si="6"/>
        <v>23051.364073019922</v>
      </c>
      <c r="P21" s="63">
        <f>SummaryTable_Class_wTotals!V20</f>
        <v>507.20186770614299</v>
      </c>
      <c r="Q21" s="63">
        <f>SummaryTable_Class_wTotals!W20</f>
        <v>1212</v>
      </c>
      <c r="R21" s="7">
        <f>SummaryTable_Class_wTotals!X20</f>
        <v>906</v>
      </c>
      <c r="S21" s="10">
        <f t="shared" si="7"/>
        <v>25169.364073019922</v>
      </c>
      <c r="T21" s="9"/>
      <c r="U21" s="9"/>
      <c r="V21" s="17">
        <f t="shared" si="8"/>
        <v>1.0683742013986193</v>
      </c>
    </row>
    <row r="22" spans="1:22" x14ac:dyDescent="0.25">
      <c r="A22" t="str">
        <f t="shared" si="2"/>
        <v>D</v>
      </c>
      <c r="B22" t="str">
        <f t="shared" si="9"/>
        <v>D5</v>
      </c>
      <c r="C22" s="79" t="s">
        <v>100</v>
      </c>
      <c r="D22" s="30">
        <f>SUMIFS(AnalysisAreas_byDevCategory!$I:$I,AnalysisAreas_byDevCategory!$C:$C,'Class Totals Formatted'!B22)</f>
        <v>11574.77921984223</v>
      </c>
      <c r="E22" s="34">
        <f t="shared" si="1"/>
        <v>3.6712990834679091E-2</v>
      </c>
      <c r="F22" s="80">
        <f>SUMIFS(AnalysisAreas_byDevCategory!$I:$I,AnalysisAreas_byDevCategory!$C:$C,'Class Totals Formatted'!$B22,AnalysisAreas_byDevCategory!$E:$E,'Class Totals Formatted'!F$2)</f>
        <v>543.57961282633346</v>
      </c>
      <c r="G22" s="80">
        <f>SUMIFS(AnalysisAreas_byDevCategory!$I:$I,AnalysisAreas_byDevCategory!$C:$C,'Class Totals Formatted'!$B22,AnalysisAreas_byDevCategory!$E:$E,'Class Totals Formatted'!G$2)</f>
        <v>9154.6432830985341</v>
      </c>
      <c r="H22" s="80">
        <f>SUMIFS(AnalysisAreas_byDevCategory!$I:$I,AnalysisAreas_byDevCategory!$C:$C,'Class Totals Formatted'!$B22,AnalysisAreas_byDevCategory!$E:$E,'Class Totals Formatted'!H$2)</f>
        <v>1432.6968003013906</v>
      </c>
      <c r="I22" s="80">
        <f>SUMIFS(AnalysisAreas_byDevCategory!$I:$I,AnalysisAreas_byDevCategory!$C:$C,'Class Totals Formatted'!$B22,AnalysisAreas_byDevCategory!$E:$E,'Class Totals Formatted'!I$2)</f>
        <v>443.85952361597117</v>
      </c>
      <c r="J22" s="82">
        <f t="shared" si="3"/>
        <v>0.8378754109883626</v>
      </c>
      <c r="K22" s="81">
        <f t="shared" si="4"/>
        <v>0.12377746245434813</v>
      </c>
      <c r="L22" s="34">
        <f t="shared" si="5"/>
        <v>3.8347126557289203E-2</v>
      </c>
      <c r="M22" s="55">
        <f>SummaryTable_Class_wTotals!T21</f>
        <v>93.709132987331799</v>
      </c>
      <c r="N22" s="55">
        <f>SummaryTable_Class_wTotals!U21</f>
        <v>44119.840224520398</v>
      </c>
      <c r="O22" s="54">
        <f t="shared" si="6"/>
        <v>44213.549357507727</v>
      </c>
      <c r="P22" s="54">
        <f>SummaryTable_Class_wTotals!V21</f>
        <v>3857.2979477798099</v>
      </c>
      <c r="Q22" s="54">
        <f>SummaryTable_Class_wTotals!W21</f>
        <v>8520</v>
      </c>
      <c r="R22" s="53">
        <f>SummaryTable_Class_wTotals!X21</f>
        <v>2636</v>
      </c>
      <c r="S22" s="79">
        <f t="shared" si="7"/>
        <v>55369.549357507727</v>
      </c>
      <c r="T22" s="54"/>
      <c r="U22" s="54"/>
      <c r="V22" s="78">
        <f t="shared" si="8"/>
        <v>1.1518321906386988</v>
      </c>
    </row>
    <row r="23" spans="1:22" x14ac:dyDescent="0.25">
      <c r="A23" t="str">
        <f t="shared" si="2"/>
        <v>E</v>
      </c>
      <c r="B23" t="str">
        <f t="shared" si="9"/>
        <v>E1</v>
      </c>
      <c r="C23" s="105" t="s">
        <v>99</v>
      </c>
      <c r="D23" s="29">
        <f>SUMIFS(AnalysisAreas_byDevCategory!$I:$I,AnalysisAreas_byDevCategory!$C:$C,'Class Totals Formatted'!B23)</f>
        <v>6848.7318769225576</v>
      </c>
      <c r="E23" s="31">
        <f t="shared" si="1"/>
        <v>2.172287054906431E-2</v>
      </c>
      <c r="F23" s="90">
        <f>SUMIFS(AnalysisAreas_byDevCategory!$I:$I,AnalysisAreas_byDevCategory!$C:$C,'Class Totals Formatted'!$B23,AnalysisAreas_byDevCategory!$E:$E,'Class Totals Formatted'!F$2)</f>
        <v>608.20766117816049</v>
      </c>
      <c r="G23" s="90">
        <f>SUMIFS(AnalysisAreas_byDevCategory!$I:$I,AnalysisAreas_byDevCategory!$C:$C,'Class Totals Formatted'!$B23,AnalysisAreas_byDevCategory!$E:$E,'Class Totals Formatted'!G$2)</f>
        <v>2956.0231355546493</v>
      </c>
      <c r="H23" s="90">
        <f>SUMIFS(AnalysisAreas_byDevCategory!$I:$I,AnalysisAreas_byDevCategory!$C:$C,'Class Totals Formatted'!$B23,AnalysisAreas_byDevCategory!$E:$E,'Class Totals Formatted'!H$2)</f>
        <v>433.20781973407259</v>
      </c>
      <c r="I23" s="90">
        <f>SUMIFS(AnalysisAreas_byDevCategory!$I:$I,AnalysisAreas_byDevCategory!$C:$C,'Class Totals Formatted'!$B23,AnalysisAreas_byDevCategory!$E:$E,'Class Totals Formatted'!I$2)</f>
        <v>2851.2932604556768</v>
      </c>
      <c r="J23" s="108">
        <f t="shared" si="3"/>
        <v>0.52042200815932338</v>
      </c>
      <c r="K23" s="107">
        <f t="shared" si="4"/>
        <v>6.3253727481113228E-2</v>
      </c>
      <c r="L23" s="31">
        <f t="shared" si="5"/>
        <v>0.41632426435956355</v>
      </c>
      <c r="M23" s="63">
        <f>SummaryTable_Class_wTotals!T22</f>
        <v>96.895956224884102</v>
      </c>
      <c r="N23" s="63">
        <f>SummaryTable_Class_wTotals!U22</f>
        <v>18652.988561956699</v>
      </c>
      <c r="O23" s="70">
        <f t="shared" si="6"/>
        <v>18749.884518181585</v>
      </c>
      <c r="P23" s="70">
        <f>SummaryTable_Class_wTotals!V22</f>
        <v>1438.80447145731</v>
      </c>
      <c r="Q23" s="70">
        <f>SummaryTable_Class_wTotals!W22</f>
        <v>3678</v>
      </c>
      <c r="R23" s="106">
        <f>SummaryTable_Class_wTotals!X22</f>
        <v>24230</v>
      </c>
      <c r="S23" s="105">
        <f t="shared" si="7"/>
        <v>46657.884518181585</v>
      </c>
      <c r="T23" s="70"/>
      <c r="U23" s="70"/>
      <c r="V23" s="104">
        <f t="shared" si="8"/>
        <v>2.311090360653286</v>
      </c>
    </row>
    <row r="24" spans="1:22" x14ac:dyDescent="0.25">
      <c r="A24" t="str">
        <f t="shared" si="2"/>
        <v>E</v>
      </c>
      <c r="B24" t="str">
        <f t="shared" si="9"/>
        <v>E2</v>
      </c>
      <c r="C24" s="15" t="s">
        <v>98</v>
      </c>
      <c r="D24" s="13">
        <f>SUMIFS(AnalysisAreas_byDevCategory!$I:$I,AnalysisAreas_byDevCategory!$C:$C,'Class Totals Formatted'!B24)</f>
        <v>8980.8645304806214</v>
      </c>
      <c r="E24" s="32">
        <f t="shared" si="1"/>
        <v>2.8485588444729204E-2</v>
      </c>
      <c r="F24">
        <f>SUMIFS(AnalysisAreas_byDevCategory!$I:$I,AnalysisAreas_byDevCategory!$C:$C,'Class Totals Formatted'!$B24,AnalysisAreas_byDevCategory!$E:$E,'Class Totals Formatted'!F$2)</f>
        <v>1342.087698573901</v>
      </c>
      <c r="G24">
        <f>SUMIFS(AnalysisAreas_byDevCategory!$I:$I,AnalysisAreas_byDevCategory!$C:$C,'Class Totals Formatted'!$B24,AnalysisAreas_byDevCategory!$E:$E,'Class Totals Formatted'!G$2)</f>
        <v>2989.6781446765126</v>
      </c>
      <c r="H24">
        <f>SUMIFS(AnalysisAreas_byDevCategory!$I:$I,AnalysisAreas_byDevCategory!$C:$C,'Class Totals Formatted'!$B24,AnalysisAreas_byDevCategory!$E:$E,'Class Totals Formatted'!H$2)</f>
        <v>539.9637267747662</v>
      </c>
      <c r="I24">
        <f>SUMIFS(AnalysisAreas_byDevCategory!$I:$I,AnalysisAreas_byDevCategory!$C:$C,'Class Totals Formatted'!$B24,AnalysisAreas_byDevCategory!$E:$E,'Class Totals Formatted'!I$2)</f>
        <v>4109.1349604554453</v>
      </c>
      <c r="J24" s="103">
        <f t="shared" si="3"/>
        <v>0.48233283427765883</v>
      </c>
      <c r="K24" s="102">
        <f t="shared" si="4"/>
        <v>6.0123802663112812E-2</v>
      </c>
      <c r="L24" s="32">
        <f t="shared" si="5"/>
        <v>0.45754336305922877</v>
      </c>
      <c r="M24" s="55">
        <f>SummaryTable_Class_wTotals!T23</f>
        <v>457.37155350576899</v>
      </c>
      <c r="N24" s="55">
        <f>SummaryTable_Class_wTotals!U23</f>
        <v>20049.298793755701</v>
      </c>
      <c r="O24" s="55">
        <f t="shared" si="6"/>
        <v>20506.670347261468</v>
      </c>
      <c r="P24" s="55">
        <f>SummaryTable_Class_wTotals!V23</f>
        <v>1374.76552187624</v>
      </c>
      <c r="Q24" s="55">
        <f>SummaryTable_Class_wTotals!W23</f>
        <v>4583</v>
      </c>
      <c r="R24" s="12">
        <f>SummaryTable_Class_wTotals!X23</f>
        <v>34915</v>
      </c>
      <c r="S24" s="15">
        <f t="shared" si="7"/>
        <v>60004.670347261468</v>
      </c>
      <c r="T24" s="14"/>
      <c r="U24" s="14"/>
      <c r="V24" s="18">
        <f t="shared" si="8"/>
        <v>2.742263839819306</v>
      </c>
    </row>
    <row r="25" spans="1:22" x14ac:dyDescent="0.25">
      <c r="A25" t="str">
        <f t="shared" si="2"/>
        <v>E</v>
      </c>
      <c r="B25" t="str">
        <f t="shared" si="9"/>
        <v>E3</v>
      </c>
      <c r="C25" s="10" t="s">
        <v>97</v>
      </c>
      <c r="D25" s="8">
        <f>SUMIFS(AnalysisAreas_byDevCategory!$I:$I,AnalysisAreas_byDevCategory!$C:$C,'Class Totals Formatted'!B25)</f>
        <v>1979.0519441961449</v>
      </c>
      <c r="E25" s="33">
        <f t="shared" si="1"/>
        <v>6.2771750984307109E-3</v>
      </c>
      <c r="F25">
        <f>SUMIFS(AnalysisAreas_byDevCategory!$I:$I,AnalysisAreas_byDevCategory!$C:$C,'Class Totals Formatted'!$B25,AnalysisAreas_byDevCategory!$E:$E,'Class Totals Formatted'!F$2)</f>
        <v>170.75961437606335</v>
      </c>
      <c r="G25">
        <f>SUMIFS(AnalysisAreas_byDevCategory!$I:$I,AnalysisAreas_byDevCategory!$C:$C,'Class Totals Formatted'!$B25,AnalysisAreas_byDevCategory!$E:$E,'Class Totals Formatted'!G$2)</f>
        <v>1305.2503974553008</v>
      </c>
      <c r="H25">
        <f>SUMIFS(AnalysisAreas_byDevCategory!$I:$I,AnalysisAreas_byDevCategory!$C:$C,'Class Totals Formatted'!$B25,AnalysisAreas_byDevCategory!$E:$E,'Class Totals Formatted'!H$2)</f>
        <v>277.77523402408713</v>
      </c>
      <c r="I25">
        <f>SUMIFS(AnalysisAreas_byDevCategory!$I:$I,AnalysisAreas_byDevCategory!$C:$C,'Class Totals Formatted'!$B25,AnalysisAreas_byDevCategory!$E:$E,'Class Totals Formatted'!I$2)</f>
        <v>225.26669834069381</v>
      </c>
      <c r="J25" s="84">
        <f t="shared" si="3"/>
        <v>0.74581671095595869</v>
      </c>
      <c r="K25" s="83">
        <f t="shared" si="4"/>
        <v>0.14035772776894667</v>
      </c>
      <c r="L25" s="33">
        <f t="shared" si="5"/>
        <v>0.11382556127509481</v>
      </c>
      <c r="M25" s="63">
        <f>SummaryTable_Class_wTotals!T24</f>
        <v>96.727575728713902</v>
      </c>
      <c r="N25" s="63">
        <f>SummaryTable_Class_wTotals!U24</f>
        <v>11989.185021769201</v>
      </c>
      <c r="O25" s="63">
        <f t="shared" si="6"/>
        <v>12085.912597497914</v>
      </c>
      <c r="P25" s="63">
        <f>SummaryTable_Class_wTotals!V24</f>
        <v>958.89989434706797</v>
      </c>
      <c r="Q25" s="63">
        <f>SummaryTable_Class_wTotals!W24</f>
        <v>2357</v>
      </c>
      <c r="R25" s="7">
        <f>SummaryTable_Class_wTotals!X24</f>
        <v>1909</v>
      </c>
      <c r="S25" s="10">
        <f t="shared" si="7"/>
        <v>16351.912597497914</v>
      </c>
      <c r="T25" s="9"/>
      <c r="U25" s="9"/>
      <c r="V25" s="17">
        <f t="shared" si="8"/>
        <v>1.2535184087713318</v>
      </c>
    </row>
    <row r="26" spans="1:22" x14ac:dyDescent="0.25">
      <c r="A26" t="str">
        <f t="shared" si="2"/>
        <v>E</v>
      </c>
      <c r="B26" t="str">
        <f t="shared" si="9"/>
        <v>E4</v>
      </c>
      <c r="C26" s="15" t="s">
        <v>96</v>
      </c>
      <c r="D26" s="13">
        <f>SUMIFS(AnalysisAreas_byDevCategory!$I:$I,AnalysisAreas_byDevCategory!$C:$C,'Class Totals Formatted'!B26)</f>
        <v>1518.8318536153902</v>
      </c>
      <c r="E26" s="32">
        <f t="shared" si="1"/>
        <v>4.8174447963216108E-3</v>
      </c>
      <c r="F26">
        <f>SUMIFS(AnalysisAreas_byDevCategory!$I:$I,AnalysisAreas_byDevCategory!$C:$C,'Class Totals Formatted'!$B26,AnalysisAreas_byDevCategory!$E:$E,'Class Totals Formatted'!F$2)</f>
        <v>101.96026766070929</v>
      </c>
      <c r="G26">
        <f>SUMIFS(AnalysisAreas_byDevCategory!$I:$I,AnalysisAreas_byDevCategory!$C:$C,'Class Totals Formatted'!$B26,AnalysisAreas_byDevCategory!$E:$E,'Class Totals Formatted'!G$2)</f>
        <v>1071.264655416901</v>
      </c>
      <c r="H26">
        <f>SUMIFS(AnalysisAreas_byDevCategory!$I:$I,AnalysisAreas_byDevCategory!$C:$C,'Class Totals Formatted'!$B26,AnalysisAreas_byDevCategory!$E:$E,'Class Totals Formatted'!H$2)</f>
        <v>306.75118223991012</v>
      </c>
      <c r="I26">
        <f>SUMIFS(AnalysisAreas_byDevCategory!$I:$I,AnalysisAreas_byDevCategory!$C:$C,'Class Totals Formatted'!$B26,AnalysisAreas_byDevCategory!$E:$E,'Class Totals Formatted'!I$2)</f>
        <v>38.855748297869766</v>
      </c>
      <c r="J26" s="103">
        <f t="shared" si="3"/>
        <v>0.77245214490655711</v>
      </c>
      <c r="K26" s="102">
        <f t="shared" si="4"/>
        <v>0.20196520207930002</v>
      </c>
      <c r="L26" s="32">
        <f t="shared" si="5"/>
        <v>2.5582653014142739E-2</v>
      </c>
      <c r="M26" s="55">
        <f>SummaryTable_Class_wTotals!T25</f>
        <v>289.07692664703501</v>
      </c>
      <c r="N26" s="55">
        <f>SummaryTable_Class_wTotals!U25</f>
        <v>7937.7520007377698</v>
      </c>
      <c r="O26" s="55">
        <f t="shared" si="6"/>
        <v>8226.828927384804</v>
      </c>
      <c r="P26" s="55">
        <f>SummaryTable_Class_wTotals!V25</f>
        <v>1183.13902993943</v>
      </c>
      <c r="Q26" s="55">
        <f>SummaryTable_Class_wTotals!W25</f>
        <v>2606</v>
      </c>
      <c r="R26" s="12">
        <f>SummaryTable_Class_wTotals!X25</f>
        <v>328</v>
      </c>
      <c r="S26" s="15">
        <f t="shared" si="7"/>
        <v>11160.828927384804</v>
      </c>
      <c r="T26" s="14"/>
      <c r="U26" s="14"/>
      <c r="V26" s="18">
        <f t="shared" si="8"/>
        <v>1.1860644986253954</v>
      </c>
    </row>
    <row r="27" spans="1:22" x14ac:dyDescent="0.25">
      <c r="A27" t="str">
        <f t="shared" si="2"/>
        <v>E</v>
      </c>
      <c r="B27" t="str">
        <f t="shared" si="9"/>
        <v>E5</v>
      </c>
      <c r="C27" s="95" t="s">
        <v>95</v>
      </c>
      <c r="D27" s="97">
        <f>SUMIFS(AnalysisAreas_byDevCategory!$I:$I,AnalysisAreas_byDevCategory!$C:$C,'Class Totals Formatted'!B27)</f>
        <v>1155.0017164269996</v>
      </c>
      <c r="E27" s="99">
        <f t="shared" si="1"/>
        <v>3.6634450319823061E-3</v>
      </c>
      <c r="F27" s="80">
        <f>SUMIFS(AnalysisAreas_byDevCategory!$I:$I,AnalysisAreas_byDevCategory!$C:$C,'Class Totals Formatted'!$B27,AnalysisAreas_byDevCategory!$E:$E,'Class Totals Formatted'!F$2)</f>
        <v>43.775885735260438</v>
      </c>
      <c r="G27" s="80">
        <f>SUMIFS(AnalysisAreas_byDevCategory!$I:$I,AnalysisAreas_byDevCategory!$C:$C,'Class Totals Formatted'!$B27,AnalysisAreas_byDevCategory!$E:$E,'Class Totals Formatted'!G$2)</f>
        <v>996.95740956551322</v>
      </c>
      <c r="H27" s="80">
        <f>SUMIFS(AnalysisAreas_byDevCategory!$I:$I,AnalysisAreas_byDevCategory!$C:$C,'Class Totals Formatted'!$B27,AnalysisAreas_byDevCategory!$E:$E,'Class Totals Formatted'!H$2)</f>
        <v>96.234778135029998</v>
      </c>
      <c r="I27" s="80">
        <f>SUMIFS(AnalysisAreas_byDevCategory!$I:$I,AnalysisAreas_byDevCategory!$C:$C,'Class Totals Formatted'!$B27,AnalysisAreas_byDevCategory!$E:$E,'Class Totals Formatted'!I$2)</f>
        <v>18.033642991195951</v>
      </c>
      <c r="J27" s="101">
        <f t="shared" si="3"/>
        <v>0.90106644907878108</v>
      </c>
      <c r="K27" s="100">
        <f t="shared" si="4"/>
        <v>8.3320030408900611E-2</v>
      </c>
      <c r="L27" s="99">
        <f t="shared" si="5"/>
        <v>1.5613520512318428E-2</v>
      </c>
      <c r="M27" s="63">
        <f>SummaryTable_Class_wTotals!T26</f>
        <v>24.0510903336944</v>
      </c>
      <c r="N27" s="63">
        <f>SummaryTable_Class_wTotals!U26</f>
        <v>8988.3212381417707</v>
      </c>
      <c r="O27" s="96">
        <f t="shared" si="6"/>
        <v>9012.3723284754651</v>
      </c>
      <c r="P27" s="96">
        <f>SummaryTable_Class_wTotals!V26</f>
        <v>497.24166885309398</v>
      </c>
      <c r="Q27" s="96">
        <f>SummaryTable_Class_wTotals!W26</f>
        <v>817</v>
      </c>
      <c r="R27" s="98">
        <f>SummaryTable_Class_wTotals!X26</f>
        <v>151</v>
      </c>
      <c r="S27" s="95">
        <f t="shared" si="7"/>
        <v>9980.3723284754651</v>
      </c>
      <c r="T27" s="96"/>
      <c r="U27" s="96"/>
      <c r="V27" s="94">
        <f t="shared" si="8"/>
        <v>1.0495034111036632</v>
      </c>
    </row>
    <row r="28" spans="1:22" x14ac:dyDescent="0.25">
      <c r="A28" t="str">
        <f t="shared" si="2"/>
        <v>F</v>
      </c>
      <c r="B28" t="str">
        <f t="shared" si="9"/>
        <v>F1</v>
      </c>
      <c r="C28" s="86" t="s">
        <v>136</v>
      </c>
      <c r="D28" s="88">
        <f>SUMIFS(AnalysisAreas_byDevCategory!$I:$I,AnalysisAreas_byDevCategory!$C:$C,'Class Totals Formatted'!B28)</f>
        <v>3956.4964195389748</v>
      </c>
      <c r="E28" s="91">
        <f t="shared" si="1"/>
        <v>1.2549251612416924E-2</v>
      </c>
      <c r="F28" s="90">
        <f>SUMIFS(AnalysisAreas_byDevCategory!$I:$I,AnalysisAreas_byDevCategory!$C:$C,'Class Totals Formatted'!$B28,AnalysisAreas_byDevCategory!$E:$E,'Class Totals Formatted'!F$2)</f>
        <v>803.64542781543491</v>
      </c>
      <c r="G28" s="90">
        <f>SUMIFS(AnalysisAreas_byDevCategory!$I:$I,AnalysisAreas_byDevCategory!$C:$C,'Class Totals Formatted'!$B28,AnalysisAreas_byDevCategory!$E:$E,'Class Totals Formatted'!G$2)</f>
        <v>2395.5614752234014</v>
      </c>
      <c r="H28" s="90">
        <f>SUMIFS(AnalysisAreas_byDevCategory!$I:$I,AnalysisAreas_byDevCategory!$C:$C,'Class Totals Formatted'!$B28,AnalysisAreas_byDevCategory!$E:$E,'Class Totals Formatted'!H$2)</f>
        <v>153.34005957354938</v>
      </c>
      <c r="I28" s="90">
        <f>SUMIFS(AnalysisAreas_byDevCategory!$I:$I,AnalysisAreas_byDevCategory!$C:$C,'Class Totals Formatted'!$B28,AnalysisAreas_byDevCategory!$E:$E,'Class Totals Formatted'!I$2)</f>
        <v>603.9494569265886</v>
      </c>
      <c r="J28" s="93">
        <f t="shared" si="3"/>
        <v>0.80859593028814614</v>
      </c>
      <c r="K28" s="92">
        <f t="shared" si="4"/>
        <v>3.8756526814048557E-2</v>
      </c>
      <c r="L28" s="91">
        <f t="shared" si="5"/>
        <v>0.15264754289780527</v>
      </c>
      <c r="M28" s="55">
        <f>SummaryTable_Class_wTotals!T27</f>
        <v>1017.1358304389601</v>
      </c>
      <c r="N28" s="55">
        <f>SummaryTable_Class_wTotals!U27</f>
        <v>28351.4909521423</v>
      </c>
      <c r="O28" s="87">
        <f t="shared" si="6"/>
        <v>29368.626782581261</v>
      </c>
      <c r="P28" s="87">
        <f>SummaryTable_Class_wTotals!V27</f>
        <v>483.44885622329099</v>
      </c>
      <c r="Q28" s="87">
        <f>SummaryTable_Class_wTotals!W27</f>
        <v>1183</v>
      </c>
      <c r="R28" s="89">
        <f>SummaryTable_Class_wTotals!X27</f>
        <v>4669</v>
      </c>
      <c r="S28" s="86">
        <f t="shared" si="7"/>
        <v>35220.626782581261</v>
      </c>
      <c r="T28" s="87"/>
      <c r="U28" s="87"/>
      <c r="V28" s="85">
        <f t="shared" si="8"/>
        <v>1.1798384544087834</v>
      </c>
    </row>
    <row r="29" spans="1:22" x14ac:dyDescent="0.25">
      <c r="A29" t="str">
        <f t="shared" si="2"/>
        <v>F</v>
      </c>
      <c r="B29" t="str">
        <f t="shared" si="9"/>
        <v>F2</v>
      </c>
      <c r="C29" s="10" t="s">
        <v>135</v>
      </c>
      <c r="D29" s="8">
        <f>SUMIFS(AnalysisAreas_byDevCategory!$I:$I,AnalysisAreas_byDevCategory!$C:$C,'Class Totals Formatted'!B29)</f>
        <v>4136.3485379807071</v>
      </c>
      <c r="E29" s="33">
        <f t="shared" si="1"/>
        <v>1.3119708210382075E-2</v>
      </c>
      <c r="F29">
        <f>SUMIFS(AnalysisAreas_byDevCategory!$I:$I,AnalysisAreas_byDevCategory!$C:$C,'Class Totals Formatted'!$B29,AnalysisAreas_byDevCategory!$E:$E,'Class Totals Formatted'!F$2)</f>
        <v>1171.3860830079586</v>
      </c>
      <c r="G29">
        <f>SUMIFS(AnalysisAreas_byDevCategory!$I:$I,AnalysisAreas_byDevCategory!$C:$C,'Class Totals Formatted'!$B29,AnalysisAreas_byDevCategory!$E:$E,'Class Totals Formatted'!G$2)</f>
        <v>1554.1549614233954</v>
      </c>
      <c r="H29">
        <f>SUMIFS(AnalysisAreas_byDevCategory!$I:$I,AnalysisAreas_byDevCategory!$C:$C,'Class Totals Formatted'!$B29,AnalysisAreas_byDevCategory!$E:$E,'Class Totals Formatted'!H$2)</f>
        <v>201.2414124815254</v>
      </c>
      <c r="I29">
        <f>SUMIFS(AnalysisAreas_byDevCategory!$I:$I,AnalysisAreas_byDevCategory!$C:$C,'Class Totals Formatted'!$B29,AnalysisAreas_byDevCategory!$E:$E,'Class Totals Formatted'!I$2)</f>
        <v>1209.5660810678301</v>
      </c>
      <c r="J29" s="84">
        <f t="shared" si="3"/>
        <v>0.65892441592021045</v>
      </c>
      <c r="K29" s="83">
        <f t="shared" si="4"/>
        <v>4.8651947637799384E-2</v>
      </c>
      <c r="L29" s="33">
        <f t="shared" si="5"/>
        <v>0.29242363644199071</v>
      </c>
      <c r="M29" s="63">
        <f>SummaryTable_Class_wTotals!T28</f>
        <v>922.11077651220205</v>
      </c>
      <c r="N29" s="63">
        <f>SummaryTable_Class_wTotals!U28</f>
        <v>30330.234792791602</v>
      </c>
      <c r="O29" s="63">
        <f t="shared" si="6"/>
        <v>31252.345569303805</v>
      </c>
      <c r="P29" s="63">
        <f>SummaryTable_Class_wTotals!V28</f>
        <v>1050.42096139609</v>
      </c>
      <c r="Q29" s="63">
        <f>SummaryTable_Class_wTotals!W28</f>
        <v>3756</v>
      </c>
      <c r="R29" s="7">
        <f>SummaryTable_Class_wTotals!X28</f>
        <v>22624</v>
      </c>
      <c r="S29" s="10">
        <f t="shared" si="7"/>
        <v>57632.345569303805</v>
      </c>
      <c r="T29" s="9"/>
      <c r="U29" s="9"/>
      <c r="V29" s="17">
        <f t="shared" si="8"/>
        <v>1.7841303318256407</v>
      </c>
    </row>
    <row r="30" spans="1:22" x14ac:dyDescent="0.25">
      <c r="A30" t="str">
        <f t="shared" si="2"/>
        <v>F</v>
      </c>
      <c r="B30" t="str">
        <f t="shared" si="9"/>
        <v>F3</v>
      </c>
      <c r="C30" s="15" t="s">
        <v>134</v>
      </c>
      <c r="D30" s="13">
        <f>SUMIFS(AnalysisAreas_byDevCategory!$I:$I,AnalysisAreas_byDevCategory!$C:$C,'Class Totals Formatted'!B30)</f>
        <v>859.79436373982594</v>
      </c>
      <c r="E30" s="32">
        <f t="shared" si="1"/>
        <v>2.7271036445841793E-3</v>
      </c>
      <c r="F30">
        <f>SUMIFS(AnalysisAreas_byDevCategory!$I:$I,AnalysisAreas_byDevCategory!$C:$C,'Class Totals Formatted'!$B30,AnalysisAreas_byDevCategory!$E:$E,'Class Totals Formatted'!F$2)</f>
        <v>192.55804537853189</v>
      </c>
      <c r="G30">
        <f>SUMIFS(AnalysisAreas_byDevCategory!$I:$I,AnalysisAreas_byDevCategory!$C:$C,'Class Totals Formatted'!$B30,AnalysisAreas_byDevCategory!$E:$E,'Class Totals Formatted'!G$2)</f>
        <v>431.83386844676994</v>
      </c>
      <c r="H30">
        <f>SUMIFS(AnalysisAreas_byDevCategory!$I:$I,AnalysisAreas_byDevCategory!$C:$C,'Class Totals Formatted'!$B30,AnalysisAreas_byDevCategory!$E:$E,'Class Totals Formatted'!H$2)</f>
        <v>100.03322675681829</v>
      </c>
      <c r="I30">
        <f>SUMIFS(AnalysisAreas_byDevCategory!$I:$I,AnalysisAreas_byDevCategory!$C:$C,'Class Totals Formatted'!$B30,AnalysisAreas_byDevCategory!$E:$E,'Class Totals Formatted'!I$2)</f>
        <v>135.3692231577059</v>
      </c>
      <c r="J30" s="103">
        <f t="shared" si="3"/>
        <v>0.72621075475466013</v>
      </c>
      <c r="K30" s="102">
        <f t="shared" si="4"/>
        <v>0.1163455251342964</v>
      </c>
      <c r="L30" s="32">
        <f t="shared" si="5"/>
        <v>0.15744372011104352</v>
      </c>
      <c r="M30" s="55">
        <f>SummaryTable_Class_wTotals!T29</f>
        <v>483.67949048633102</v>
      </c>
      <c r="N30" s="55">
        <f>SummaryTable_Class_wTotals!U29</f>
        <v>14606.6337751788</v>
      </c>
      <c r="O30" s="55">
        <f t="shared" si="6"/>
        <v>15090.313265665131</v>
      </c>
      <c r="P30" s="55">
        <f>SummaryTable_Class_wTotals!V29</f>
        <v>749.12471623712702</v>
      </c>
      <c r="Q30" s="55">
        <f>SummaryTable_Class_wTotals!W29</f>
        <v>3560</v>
      </c>
      <c r="R30" s="12">
        <f>SummaryTable_Class_wTotals!X29</f>
        <v>4818</v>
      </c>
      <c r="S30" s="15">
        <f t="shared" si="7"/>
        <v>23468.313265665129</v>
      </c>
      <c r="T30" s="14"/>
      <c r="U30" s="14"/>
      <c r="V30" s="18">
        <f t="shared" si="8"/>
        <v>1.4816380033483152</v>
      </c>
    </row>
    <row r="31" spans="1:22" x14ac:dyDescent="0.25">
      <c r="A31" t="str">
        <f t="shared" si="2"/>
        <v>F</v>
      </c>
      <c r="B31" t="str">
        <f t="shared" si="9"/>
        <v>F4</v>
      </c>
      <c r="C31" s="95" t="s">
        <v>137</v>
      </c>
      <c r="D31" s="97">
        <f>SUMIFS(AnalysisAreas_byDevCategory!$I:$I,AnalysisAreas_byDevCategory!$C:$C,'Class Totals Formatted'!B31)</f>
        <v>100.50594817067383</v>
      </c>
      <c r="E31" s="99">
        <f t="shared" si="1"/>
        <v>3.1878568773867073E-4</v>
      </c>
      <c r="F31" s="80">
        <f>SUMIFS(AnalysisAreas_byDevCategory!$I:$I,AnalysisAreas_byDevCategory!$C:$C,'Class Totals Formatted'!$B31,AnalysisAreas_byDevCategory!$E:$E,'Class Totals Formatted'!F$2)</f>
        <v>27.606279916820878</v>
      </c>
      <c r="G31" s="80">
        <f>SUMIFS(AnalysisAreas_byDevCategory!$I:$I,AnalysisAreas_byDevCategory!$C:$C,'Class Totals Formatted'!$B31,AnalysisAreas_byDevCategory!$E:$E,'Class Totals Formatted'!G$2)</f>
        <v>51.604580110391197</v>
      </c>
      <c r="H31" s="80">
        <f>SUMIFS(AnalysisAreas_byDevCategory!$I:$I,AnalysisAreas_byDevCategory!$C:$C,'Class Totals Formatted'!$B31,AnalysisAreas_byDevCategory!$E:$E,'Class Totals Formatted'!H$2)</f>
        <v>10.95384078084958</v>
      </c>
      <c r="I31" s="80">
        <f>SUMIFS(AnalysisAreas_byDevCategory!$I:$I,AnalysisAreas_byDevCategory!$C:$C,'Class Totals Formatted'!$B31,AnalysisAreas_byDevCategory!$E:$E,'Class Totals Formatted'!I$2)</f>
        <v>10.34124736261219</v>
      </c>
      <c r="J31" s="101">
        <f t="shared" si="3"/>
        <v>0.78812111590351275</v>
      </c>
      <c r="K31" s="100">
        <f t="shared" si="4"/>
        <v>0.10898699012568244</v>
      </c>
      <c r="L31" s="99">
        <f t="shared" si="5"/>
        <v>0.10289189397080495</v>
      </c>
      <c r="M31" s="63">
        <f>SummaryTable_Class_wTotals!T30</f>
        <v>479.03469832707799</v>
      </c>
      <c r="N31" s="63">
        <f>SummaryTable_Class_wTotals!U30</f>
        <v>3366.5669235967398</v>
      </c>
      <c r="O31" s="96">
        <f t="shared" si="6"/>
        <v>3845.6016219238177</v>
      </c>
      <c r="P31" s="96">
        <f>SummaryTable_Class_wTotals!V30</f>
        <v>330.71501256928099</v>
      </c>
      <c r="Q31" s="96">
        <f>SummaryTable_Class_wTotals!W30</f>
        <v>836</v>
      </c>
      <c r="R31" s="98">
        <f>SummaryTable_Class_wTotals!X30</f>
        <v>788</v>
      </c>
      <c r="S31" s="95">
        <f t="shared" si="7"/>
        <v>5469.6016219238172</v>
      </c>
      <c r="T31" s="96"/>
      <c r="U31" s="96"/>
      <c r="V31" s="94">
        <f t="shared" si="8"/>
        <v>1.3096712008733244</v>
      </c>
    </row>
    <row r="32" spans="1:22" x14ac:dyDescent="0.25">
      <c r="A32" t="str">
        <f t="shared" si="2"/>
        <v>G</v>
      </c>
      <c r="B32" t="str">
        <f t="shared" si="9"/>
        <v>G1</v>
      </c>
      <c r="C32" s="86" t="s">
        <v>138</v>
      </c>
      <c r="D32" s="88">
        <f>SUMIFS(AnalysisAreas_byDevCategory!$I:$I,AnalysisAreas_byDevCategory!$C:$C,'Class Totals Formatted'!B32)</f>
        <v>5130.2105832853777</v>
      </c>
      <c r="E32" s="91">
        <f t="shared" si="1"/>
        <v>1.6272048956342596E-2</v>
      </c>
      <c r="F32" s="90">
        <f>SUMIFS(AnalysisAreas_byDevCategory!$I:$I,AnalysisAreas_byDevCategory!$C:$C,'Class Totals Formatted'!$B32,AnalysisAreas_byDevCategory!$E:$E,'Class Totals Formatted'!F$2)</f>
        <v>396.64408293124734</v>
      </c>
      <c r="G32" s="90">
        <f>SUMIFS(AnalysisAreas_byDevCategory!$I:$I,AnalysisAreas_byDevCategory!$C:$C,'Class Totals Formatted'!$B32,AnalysisAreas_byDevCategory!$E:$E,'Class Totals Formatted'!G$2)</f>
        <v>855.67288900019219</v>
      </c>
      <c r="H32" s="90">
        <f>SUMIFS(AnalysisAreas_byDevCategory!$I:$I,AnalysisAreas_byDevCategory!$C:$C,'Class Totals Formatted'!$B32,AnalysisAreas_byDevCategory!$E:$E,'Class Totals Formatted'!H$2)</f>
        <v>272.16246526473554</v>
      </c>
      <c r="I32" s="90">
        <f>SUMIFS(AnalysisAreas_byDevCategory!$I:$I,AnalysisAreas_byDevCategory!$C:$C,'Class Totals Formatted'!$B32,AnalysisAreas_byDevCategory!$E:$E,'Class Totals Formatted'!I$2)</f>
        <v>3605.7311460892006</v>
      </c>
      <c r="J32" s="93">
        <f t="shared" si="3"/>
        <v>0.24410634838491524</v>
      </c>
      <c r="K32" s="92">
        <f t="shared" si="4"/>
        <v>5.3050934429760423E-2</v>
      </c>
      <c r="L32" s="91">
        <f t="shared" si="5"/>
        <v>0.70284271718532398</v>
      </c>
      <c r="M32" s="55">
        <f>SummaryTable_Class_wTotals!T31</f>
        <v>53.343113950856299</v>
      </c>
      <c r="N32" s="55">
        <f>SummaryTable_Class_wTotals!U31</f>
        <v>2800.8355108123301</v>
      </c>
      <c r="O32" s="87">
        <f t="shared" si="6"/>
        <v>2854.1786247631862</v>
      </c>
      <c r="P32" s="87">
        <f>SummaryTable_Class_wTotals!V31</f>
        <v>511.74113510267898</v>
      </c>
      <c r="Q32" s="87">
        <f>SummaryTable_Class_wTotals!W31</f>
        <v>2099</v>
      </c>
      <c r="R32" s="89">
        <f>SummaryTable_Class_wTotals!X31</f>
        <v>27916</v>
      </c>
      <c r="S32" s="86">
        <f t="shared" si="7"/>
        <v>32869.178624763183</v>
      </c>
      <c r="T32" s="87"/>
      <c r="U32" s="87"/>
      <c r="V32" s="85">
        <f t="shared" si="8"/>
        <v>9.7652888273465699</v>
      </c>
    </row>
    <row r="33" spans="1:23" x14ac:dyDescent="0.25">
      <c r="A33" t="str">
        <f t="shared" si="2"/>
        <v>G</v>
      </c>
      <c r="B33" t="str">
        <f t="shared" si="9"/>
        <v>G2</v>
      </c>
      <c r="C33" s="10" t="s">
        <v>139</v>
      </c>
      <c r="D33" s="8">
        <f>SUMIFS(AnalysisAreas_byDevCategory!$I:$I,AnalysisAreas_byDevCategory!$C:$C,'Class Totals Formatted'!B33)</f>
        <v>9189.4615615903786</v>
      </c>
      <c r="E33" s="33">
        <f t="shared" si="1"/>
        <v>2.9147218420197383E-2</v>
      </c>
      <c r="F33">
        <f>SUMIFS(AnalysisAreas_byDevCategory!$I:$I,AnalysisAreas_byDevCategory!$C:$C,'Class Totals Formatted'!$B33,AnalysisAreas_byDevCategory!$E:$E,'Class Totals Formatted'!F$2)</f>
        <v>1512.1049720319982</v>
      </c>
      <c r="G33">
        <f>SUMIFS(AnalysisAreas_byDevCategory!$I:$I,AnalysisAreas_byDevCategory!$C:$C,'Class Totals Formatted'!$B33,AnalysisAreas_byDevCategory!$E:$E,'Class Totals Formatted'!G$2)</f>
        <v>2196.9177463524729</v>
      </c>
      <c r="H33">
        <f>SUMIFS(AnalysisAreas_byDevCategory!$I:$I,AnalysisAreas_byDevCategory!$C:$C,'Class Totals Formatted'!$B33,AnalysisAreas_byDevCategory!$E:$E,'Class Totals Formatted'!H$2)</f>
        <v>1608.5506082969607</v>
      </c>
      <c r="I33">
        <f>SUMIFS(AnalysisAreas_byDevCategory!$I:$I,AnalysisAreas_byDevCategory!$C:$C,'Class Totals Formatted'!$B33,AnalysisAreas_byDevCategory!$E:$E,'Class Totals Formatted'!I$2)</f>
        <v>3871.8882349089472</v>
      </c>
      <c r="J33" s="84">
        <f t="shared" si="3"/>
        <v>0.40361697946343739</v>
      </c>
      <c r="K33" s="83">
        <f t="shared" si="4"/>
        <v>0.17504296606672742</v>
      </c>
      <c r="L33" s="33">
        <f t="shared" si="5"/>
        <v>0.42134005446983525</v>
      </c>
      <c r="M33" s="63">
        <f>SummaryTable_Class_wTotals!T32</f>
        <v>292.48861875976002</v>
      </c>
      <c r="N33" s="63">
        <f>SummaryTable_Class_wTotals!U32</f>
        <v>9476.3128471856598</v>
      </c>
      <c r="O33" s="63">
        <f t="shared" si="6"/>
        <v>9768.8014659454202</v>
      </c>
      <c r="P33" s="63">
        <f>SummaryTable_Class_wTotals!V32</f>
        <v>829.04953019314598</v>
      </c>
      <c r="Q33" s="63">
        <f>SummaryTable_Class_wTotals!W32</f>
        <v>30091</v>
      </c>
      <c r="R33" s="7">
        <f>SummaryTable_Class_wTotals!X32</f>
        <v>72445</v>
      </c>
      <c r="S33" s="10">
        <f t="shared" si="7"/>
        <v>112304.80146594542</v>
      </c>
      <c r="T33" s="9"/>
      <c r="U33" s="9"/>
      <c r="V33" s="17">
        <f t="shared" si="8"/>
        <v>10.596940974813178</v>
      </c>
    </row>
    <row r="34" spans="1:23" x14ac:dyDescent="0.25">
      <c r="A34" t="str">
        <f t="shared" si="2"/>
        <v>G</v>
      </c>
      <c r="B34" t="str">
        <f t="shared" si="9"/>
        <v>G3</v>
      </c>
      <c r="C34" s="15" t="s">
        <v>140</v>
      </c>
      <c r="D34" s="13">
        <f>SUMIFS(AnalysisAreas_byDevCategory!$I:$I,AnalysisAreas_byDevCategory!$C:$C,'Class Totals Formatted'!B34)</f>
        <v>4615.1032234085251</v>
      </c>
      <c r="E34" s="32">
        <f t="shared" si="1"/>
        <v>1.4638226710332412E-2</v>
      </c>
      <c r="F34">
        <f>SUMIFS(AnalysisAreas_byDevCategory!$I:$I,AnalysisAreas_byDevCategory!$C:$C,'Class Totals Formatted'!$B34,AnalysisAreas_byDevCategory!$E:$E,'Class Totals Formatted'!F$2)</f>
        <v>782.94763738317977</v>
      </c>
      <c r="G34">
        <f>SUMIFS(AnalysisAreas_byDevCategory!$I:$I,AnalysisAreas_byDevCategory!$C:$C,'Class Totals Formatted'!$B34,AnalysisAreas_byDevCategory!$E:$E,'Class Totals Formatted'!G$2)</f>
        <v>1112.2271639055325</v>
      </c>
      <c r="H34">
        <f>SUMIFS(AnalysisAreas_byDevCategory!$I:$I,AnalysisAreas_byDevCategory!$C:$C,'Class Totals Formatted'!$B34,AnalysisAreas_byDevCategory!$E:$E,'Class Totals Formatted'!H$2)</f>
        <v>758.6403165494678</v>
      </c>
      <c r="I34">
        <f>SUMIFS(AnalysisAreas_byDevCategory!$I:$I,AnalysisAreas_byDevCategory!$C:$C,'Class Totals Formatted'!$B34,AnalysisAreas_byDevCategory!$E:$E,'Class Totals Formatted'!I$2)</f>
        <v>1961.288105570344</v>
      </c>
      <c r="J34" s="103">
        <f t="shared" si="3"/>
        <v>0.41064624333342958</v>
      </c>
      <c r="K34" s="102">
        <f t="shared" si="4"/>
        <v>0.16438209067600601</v>
      </c>
      <c r="L34" s="32">
        <f t="shared" si="5"/>
        <v>0.42497166599056424</v>
      </c>
      <c r="M34" s="55">
        <f>SummaryTable_Class_wTotals!T33</f>
        <v>270.59422604492698</v>
      </c>
      <c r="N34" s="55">
        <f>SummaryTable_Class_wTotals!U33</f>
        <v>12553.0280627228</v>
      </c>
      <c r="O34" s="55">
        <f t="shared" si="6"/>
        <v>12823.622288767727</v>
      </c>
      <c r="P34" s="55">
        <f>SummaryTable_Class_wTotals!V33</f>
        <v>1133.8159836277</v>
      </c>
      <c r="Q34" s="55">
        <f>SummaryTable_Class_wTotals!W33</f>
        <v>27008</v>
      </c>
      <c r="R34" s="12">
        <f>SummaryTable_Class_wTotals!X33</f>
        <v>69832</v>
      </c>
      <c r="S34" s="15">
        <f t="shared" si="7"/>
        <v>109663.62228876773</v>
      </c>
      <c r="T34" s="14"/>
      <c r="U34" s="14"/>
      <c r="V34" s="18">
        <f t="shared" si="8"/>
        <v>7.8570021338125438</v>
      </c>
    </row>
    <row r="35" spans="1:23" x14ac:dyDescent="0.25">
      <c r="A35" t="str">
        <f t="shared" si="2"/>
        <v>G</v>
      </c>
      <c r="B35" t="str">
        <f t="shared" si="9"/>
        <v>G4</v>
      </c>
      <c r="C35" s="95" t="s">
        <v>141</v>
      </c>
      <c r="D35" s="97">
        <f>SUMIFS(AnalysisAreas_byDevCategory!$I:$I,AnalysisAreas_byDevCategory!$C:$C,'Class Totals Formatted'!B35)</f>
        <v>2047.339839718258</v>
      </c>
      <c r="E35" s="99">
        <f t="shared" si="1"/>
        <v>6.4937712714380636E-3</v>
      </c>
      <c r="F35" s="80">
        <f>SUMIFS(AnalysisAreas_byDevCategory!$I:$I,AnalysisAreas_byDevCategory!$C:$C,'Class Totals Formatted'!$B35,AnalysisAreas_byDevCategory!$E:$E,'Class Totals Formatted'!F$2)</f>
        <v>241.7581221141964</v>
      </c>
      <c r="G35" s="80">
        <f>SUMIFS(AnalysisAreas_byDevCategory!$I:$I,AnalysisAreas_byDevCategory!$C:$C,'Class Totals Formatted'!$B35,AnalysisAreas_byDevCategory!$E:$E,'Class Totals Formatted'!G$2)</f>
        <v>1050.06265436329</v>
      </c>
      <c r="H35" s="80">
        <f>SUMIFS(AnalysisAreas_byDevCategory!$I:$I,AnalysisAreas_byDevCategory!$C:$C,'Class Totals Formatted'!$B35,AnalysisAreas_byDevCategory!$E:$E,'Class Totals Formatted'!H$2)</f>
        <v>368.82252965823898</v>
      </c>
      <c r="I35" s="80">
        <f>SUMIFS(AnalysisAreas_byDevCategory!$I:$I,AnalysisAreas_byDevCategory!$C:$C,'Class Totals Formatted'!$B35,AnalysisAreas_byDevCategory!$E:$E,'Class Totals Formatted'!I$2)</f>
        <v>386.69653358253254</v>
      </c>
      <c r="J35" s="101">
        <f t="shared" si="3"/>
        <v>0.6309752545309032</v>
      </c>
      <c r="K35" s="100">
        <f t="shared" si="4"/>
        <v>0.18014719515690861</v>
      </c>
      <c r="L35" s="99">
        <f t="shared" si="5"/>
        <v>0.18887755031218817</v>
      </c>
      <c r="M35" s="63">
        <f>SummaryTable_Class_wTotals!T34</f>
        <v>79.477686644312001</v>
      </c>
      <c r="N35" s="63">
        <f>SummaryTable_Class_wTotals!U34</f>
        <v>7315.2063097991704</v>
      </c>
      <c r="O35" s="96">
        <f t="shared" si="6"/>
        <v>7394.6839964434821</v>
      </c>
      <c r="P35" s="96">
        <f>SummaryTable_Class_wTotals!V34</f>
        <v>800.49020445631004</v>
      </c>
      <c r="Q35" s="96">
        <f>SummaryTable_Class_wTotals!W34</f>
        <v>28183</v>
      </c>
      <c r="R35" s="98">
        <f>SummaryTable_Class_wTotals!X34</f>
        <v>29547</v>
      </c>
      <c r="S35" s="95">
        <f t="shared" si="7"/>
        <v>65124.683996443484</v>
      </c>
      <c r="T35" s="96"/>
      <c r="U35" s="96"/>
      <c r="V35" s="94">
        <f t="shared" si="8"/>
        <v>7.9467113693926237</v>
      </c>
    </row>
    <row r="36" spans="1:23" x14ac:dyDescent="0.25">
      <c r="A36" t="str">
        <f t="shared" si="2"/>
        <v>H</v>
      </c>
      <c r="B36" t="str">
        <f t="shared" si="9"/>
        <v>H1</v>
      </c>
      <c r="C36" s="86" t="s">
        <v>142</v>
      </c>
      <c r="D36" s="88">
        <f>SUMIFS(AnalysisAreas_byDevCategory!$I:$I,AnalysisAreas_byDevCategory!$C:$C,'Class Totals Formatted'!B36)</f>
        <v>10871.144323495495</v>
      </c>
      <c r="E36" s="91">
        <f t="shared" si="1"/>
        <v>3.4481195220275117E-2</v>
      </c>
      <c r="F36" s="90">
        <f>SUMIFS(AnalysisAreas_byDevCategory!$I:$I,AnalysisAreas_byDevCategory!$C:$C,'Class Totals Formatted'!$B36,AnalysisAreas_byDevCategory!$E:$E,'Class Totals Formatted'!F$2)</f>
        <v>1133.3054737108805</v>
      </c>
      <c r="G36" s="90">
        <f>SUMIFS(AnalysisAreas_byDevCategory!$I:$I,AnalysisAreas_byDevCategory!$C:$C,'Class Totals Formatted'!$B36,AnalysisAreas_byDevCategory!$E:$E,'Class Totals Formatted'!G$2)</f>
        <v>6779.1657009488499</v>
      </c>
      <c r="H36" s="90">
        <f>SUMIFS(AnalysisAreas_byDevCategory!$I:$I,AnalysisAreas_byDevCategory!$C:$C,'Class Totals Formatted'!$B36,AnalysisAreas_byDevCategory!$E:$E,'Class Totals Formatted'!H$2)</f>
        <v>353.68443490541017</v>
      </c>
      <c r="I36" s="90">
        <f>SUMIFS(AnalysisAreas_byDevCategory!$I:$I,AnalysisAreas_byDevCategory!$C:$C,'Class Totals Formatted'!$B36,AnalysisAreas_byDevCategory!$E:$E,'Class Totals Formatted'!I$2)</f>
        <v>2604.9887139303519</v>
      </c>
      <c r="J36" s="93">
        <f t="shared" si="3"/>
        <v>0.72784160886896987</v>
      </c>
      <c r="K36" s="92">
        <f t="shared" si="4"/>
        <v>3.2534241509516351E-2</v>
      </c>
      <c r="L36" s="91">
        <f t="shared" si="5"/>
        <v>0.23962414962151352</v>
      </c>
      <c r="M36" s="55">
        <f>SummaryTable_Class_wTotals!T35</f>
        <v>349.90619020703701</v>
      </c>
      <c r="N36" s="55">
        <f>SummaryTable_Class_wTotals!U35</f>
        <v>37429.293735993502</v>
      </c>
      <c r="O36" s="87">
        <f t="shared" si="6"/>
        <v>37779.199926200541</v>
      </c>
      <c r="P36" s="87">
        <f>SummaryTable_Class_wTotals!V35</f>
        <v>856.24813687452604</v>
      </c>
      <c r="Q36" s="87">
        <f>SummaryTable_Class_wTotals!W35</f>
        <v>2732</v>
      </c>
      <c r="R36" s="89">
        <f>SummaryTable_Class_wTotals!X35</f>
        <v>20168</v>
      </c>
      <c r="S36" s="86">
        <f t="shared" si="7"/>
        <v>60679.199926200541</v>
      </c>
      <c r="T36" s="87"/>
      <c r="U36" s="87"/>
      <c r="V36" s="85">
        <f t="shared" si="8"/>
        <v>1.5705576864836019</v>
      </c>
    </row>
    <row r="37" spans="1:23" x14ac:dyDescent="0.25">
      <c r="A37" t="str">
        <f t="shared" si="2"/>
        <v>H</v>
      </c>
      <c r="B37" t="str">
        <f t="shared" si="9"/>
        <v>H2</v>
      </c>
      <c r="C37" s="10" t="s">
        <v>143</v>
      </c>
      <c r="D37" s="8">
        <f>SUMIFS(AnalysisAreas_byDevCategory!$I:$I,AnalysisAreas_byDevCategory!$C:$C,'Class Totals Formatted'!B37)</f>
        <v>4312.3550915416299</v>
      </c>
      <c r="E37" s="33">
        <f t="shared" si="1"/>
        <v>1.3677967410406255E-2</v>
      </c>
      <c r="F37">
        <f>SUMIFS(AnalysisAreas_byDevCategory!$I:$I,AnalysisAreas_byDevCategory!$C:$C,'Class Totals Formatted'!$B37,AnalysisAreas_byDevCategory!$E:$E,'Class Totals Formatted'!F$2)</f>
        <v>946.09640044865773</v>
      </c>
      <c r="G37">
        <f>SUMIFS(AnalysisAreas_byDevCategory!$I:$I,AnalysisAreas_byDevCategory!$C:$C,'Class Totals Formatted'!$B37,AnalysisAreas_byDevCategory!$E:$E,'Class Totals Formatted'!G$2)</f>
        <v>2423.9507775471475</v>
      </c>
      <c r="H37">
        <f>SUMIFS(AnalysisAreas_byDevCategory!$I:$I,AnalysisAreas_byDevCategory!$C:$C,'Class Totals Formatted'!$B37,AnalysisAreas_byDevCategory!$E:$E,'Class Totals Formatted'!H$2)</f>
        <v>507.0231063670322</v>
      </c>
      <c r="I37">
        <f>SUMIFS(AnalysisAreas_byDevCategory!$I:$I,AnalysisAreas_byDevCategory!$C:$C,'Class Totals Formatted'!$B37,AnalysisAreas_byDevCategory!$E:$E,'Class Totals Formatted'!I$2)</f>
        <v>435.28480717879353</v>
      </c>
      <c r="J37" s="84">
        <f t="shared" si="3"/>
        <v>0.78148647466575905</v>
      </c>
      <c r="K37" s="83">
        <f t="shared" si="4"/>
        <v>0.11757452612414063</v>
      </c>
      <c r="L37" s="33">
        <f t="shared" si="5"/>
        <v>0.10093899921010052</v>
      </c>
      <c r="M37" s="63">
        <f>SummaryTable_Class_wTotals!T36</f>
        <v>558.94339220528798</v>
      </c>
      <c r="N37" s="63">
        <f>SummaryTable_Class_wTotals!U36</f>
        <v>26942.5293896818</v>
      </c>
      <c r="O37" s="63">
        <f t="shared" si="6"/>
        <v>27501.472781887089</v>
      </c>
      <c r="P37" s="63">
        <f>SummaryTable_Class_wTotals!V36</f>
        <v>2919.3351654263702</v>
      </c>
      <c r="Q37" s="63">
        <f>SummaryTable_Class_wTotals!W36</f>
        <v>9481</v>
      </c>
      <c r="R37" s="7">
        <f>SummaryTable_Class_wTotals!X36</f>
        <v>8137</v>
      </c>
      <c r="S37" s="10">
        <f t="shared" si="7"/>
        <v>45119.472781887089</v>
      </c>
      <c r="T37" s="9"/>
      <c r="U37" s="9"/>
      <c r="V37" s="17">
        <f t="shared" si="8"/>
        <v>1.4831779898821427</v>
      </c>
    </row>
    <row r="38" spans="1:23" x14ac:dyDescent="0.25">
      <c r="A38" t="str">
        <f t="shared" si="2"/>
        <v>H</v>
      </c>
      <c r="B38" t="str">
        <f t="shared" si="9"/>
        <v>H3</v>
      </c>
      <c r="C38" s="79" t="s">
        <v>144</v>
      </c>
      <c r="D38" s="30">
        <f>SUMIFS(AnalysisAreas_byDevCategory!$I:$I,AnalysisAreas_byDevCategory!$C:$C,'Class Totals Formatted'!B38)</f>
        <v>457.94967410588657</v>
      </c>
      <c r="E38" s="34">
        <f t="shared" si="1"/>
        <v>1.4525289743213654E-3</v>
      </c>
      <c r="F38" s="80">
        <f>SUMIFS(AnalysisAreas_byDevCategory!$I:$I,AnalysisAreas_byDevCategory!$C:$C,'Class Totals Formatted'!$B38,AnalysisAreas_byDevCategory!$E:$E,'Class Totals Formatted'!F$2)</f>
        <v>63.053832559538897</v>
      </c>
      <c r="G38" s="80">
        <f>SUMIFS(AnalysisAreas_byDevCategory!$I:$I,AnalysisAreas_byDevCategory!$C:$C,'Class Totals Formatted'!$B38,AnalysisAreas_byDevCategory!$E:$E,'Class Totals Formatted'!G$2)</f>
        <v>219.784318926098</v>
      </c>
      <c r="H38" s="80">
        <f>SUMIFS(AnalysisAreas_byDevCategory!$I:$I,AnalysisAreas_byDevCategory!$C:$C,'Class Totals Formatted'!$B38,AnalysisAreas_byDevCategory!$E:$E,'Class Totals Formatted'!H$2)</f>
        <v>147.461847554971</v>
      </c>
      <c r="I38" s="80">
        <f>SUMIFS(AnalysisAreas_byDevCategory!$I:$I,AnalysisAreas_byDevCategory!$C:$C,'Class Totals Formatted'!$B38,AnalysisAreas_byDevCategory!$E:$E,'Class Totals Formatted'!I$2)</f>
        <v>27.6496750652787</v>
      </c>
      <c r="J38" s="82">
        <f t="shared" si="3"/>
        <v>0.6176184141584069</v>
      </c>
      <c r="K38" s="81">
        <f t="shared" si="4"/>
        <v>0.32200448191797393</v>
      </c>
      <c r="L38" s="34">
        <f t="shared" si="5"/>
        <v>6.0377103923619294E-2</v>
      </c>
      <c r="M38" s="55">
        <f>SummaryTable_Class_wTotals!T37</f>
        <v>78.672124834293598</v>
      </c>
      <c r="N38" s="55">
        <f>SummaryTable_Class_wTotals!U37</f>
        <v>7559.7102964781898</v>
      </c>
      <c r="O38" s="54">
        <f t="shared" si="6"/>
        <v>7638.3824213124835</v>
      </c>
      <c r="P38" s="54">
        <f>SummaryTable_Class_wTotals!V37</f>
        <v>1802.1494843555699</v>
      </c>
      <c r="Q38" s="54">
        <f>SummaryTable_Class_wTotals!W37</f>
        <v>5250</v>
      </c>
      <c r="R38" s="53">
        <f>SummaryTable_Class_wTotals!X37</f>
        <v>984</v>
      </c>
      <c r="S38" s="79">
        <f t="shared" si="7"/>
        <v>13872.382421312483</v>
      </c>
      <c r="T38" s="54"/>
      <c r="U38" s="54"/>
      <c r="V38" s="78">
        <f t="shared" si="8"/>
        <v>1.4694492386582123</v>
      </c>
    </row>
    <row r="39" spans="1:23" x14ac:dyDescent="0.25">
      <c r="C39" s="24" t="s">
        <v>9</v>
      </c>
      <c r="D39" s="22">
        <f>SUM(D3:D38)</f>
        <v>315277.47962469718</v>
      </c>
      <c r="E39" s="75">
        <f t="shared" si="1"/>
        <v>1</v>
      </c>
      <c r="F39" s="22">
        <f t="shared" ref="F39:I39" si="10">SUM(F3:F38)</f>
        <v>55826.237991839611</v>
      </c>
      <c r="G39" s="22">
        <f t="shared" si="10"/>
        <v>147746.71090896914</v>
      </c>
      <c r="H39" s="22">
        <f t="shared" si="10"/>
        <v>15694.147037034238</v>
      </c>
      <c r="I39" s="22">
        <f t="shared" si="10"/>
        <v>96010.383686854038</v>
      </c>
      <c r="J39" s="77">
        <f t="shared" si="3"/>
        <v>0.64569454546242799</v>
      </c>
      <c r="K39" s="76">
        <f>H39/D39</f>
        <v>4.9778839439202499E-2</v>
      </c>
      <c r="L39" s="75">
        <f t="shared" si="5"/>
        <v>0.30452661509836904</v>
      </c>
      <c r="M39" s="63">
        <f>SummaryTable_Class_wTotals!T38</f>
        <v>9031.2194163687309</v>
      </c>
      <c r="N39" s="63">
        <f>SummaryTable_Class_wTotals!U38</f>
        <v>641281.66777532001</v>
      </c>
      <c r="O39" s="23">
        <f>SUM(O3:O38)</f>
        <v>650312.88719168841</v>
      </c>
      <c r="P39" s="23">
        <f>SummaryTable_Class_wTotals!V38</f>
        <v>27775.514675951199</v>
      </c>
      <c r="Q39" s="23">
        <f>SummaryTable_Class_wTotals!W38</f>
        <v>164627</v>
      </c>
      <c r="R39" s="23">
        <f>SummaryTable_Class_wTotals!X38</f>
        <v>536008</v>
      </c>
      <c r="S39" s="24">
        <f t="shared" si="7"/>
        <v>1350947.8871916884</v>
      </c>
      <c r="T39" s="23"/>
      <c r="U39" s="23"/>
      <c r="V39" s="25">
        <f t="shared" si="8"/>
        <v>1.9922887391537902</v>
      </c>
    </row>
    <row r="41" spans="1:23" x14ac:dyDescent="0.25">
      <c r="A41" s="19"/>
      <c r="B41" s="131" t="s">
        <v>168</v>
      </c>
      <c r="C41" s="131"/>
      <c r="D41" s="19"/>
      <c r="E41" s="19"/>
      <c r="F41" s="19"/>
      <c r="G41" s="19"/>
      <c r="H41" s="19"/>
      <c r="I41" s="19"/>
      <c r="J41" s="45"/>
      <c r="K41" s="19"/>
      <c r="L41" s="19"/>
      <c r="M41" s="19"/>
      <c r="N41" s="19"/>
      <c r="O41" s="19"/>
      <c r="P41" s="19"/>
      <c r="Q41" s="19"/>
      <c r="R41" s="19"/>
      <c r="S41" s="67">
        <f>O39+P39+T39</f>
        <v>678088.40186763962</v>
      </c>
      <c r="T41" s="19"/>
      <c r="U41" s="19"/>
      <c r="V41" s="19"/>
    </row>
    <row r="42" spans="1:23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" customHeight="1" x14ac:dyDescent="0.25">
      <c r="A43" s="19"/>
      <c r="B43" s="181" t="s">
        <v>83</v>
      </c>
      <c r="C43" s="182"/>
      <c r="D43" s="177" t="s">
        <v>0</v>
      </c>
      <c r="E43" s="179" t="s">
        <v>171</v>
      </c>
      <c r="F43" s="19"/>
      <c r="G43" s="19"/>
      <c r="H43" s="19"/>
      <c r="I43" s="19"/>
      <c r="J43" s="194" t="s">
        <v>63</v>
      </c>
      <c r="K43" s="195"/>
      <c r="L43" s="196"/>
      <c r="M43" s="19"/>
      <c r="N43" s="19"/>
      <c r="O43" s="172" t="s">
        <v>11</v>
      </c>
      <c r="P43" s="173"/>
      <c r="Q43" s="173"/>
      <c r="R43" s="173"/>
      <c r="S43" s="173"/>
      <c r="T43" s="173"/>
      <c r="U43" s="173"/>
      <c r="V43" s="174"/>
      <c r="W43" s="19"/>
    </row>
    <row r="44" spans="1:23" ht="30" customHeight="1" x14ac:dyDescent="0.25">
      <c r="A44" s="19"/>
      <c r="B44" s="203"/>
      <c r="C44" s="204"/>
      <c r="D44" s="187"/>
      <c r="E44" s="192"/>
      <c r="F44" s="19"/>
      <c r="G44" s="19"/>
      <c r="H44" s="19"/>
      <c r="I44" s="19"/>
      <c r="J44" s="197" t="s">
        <v>10</v>
      </c>
      <c r="K44" s="198" t="s">
        <v>64</v>
      </c>
      <c r="L44" s="199" t="s">
        <v>164</v>
      </c>
      <c r="M44" s="19"/>
      <c r="N44" s="19"/>
      <c r="O44" s="188" t="s">
        <v>160</v>
      </c>
      <c r="P44" s="188" t="s">
        <v>65</v>
      </c>
      <c r="Q44" s="188" t="s">
        <v>66</v>
      </c>
      <c r="R44" s="188" t="s">
        <v>158</v>
      </c>
      <c r="S44" s="191" t="s">
        <v>159</v>
      </c>
      <c r="T44" s="205" t="s">
        <v>175</v>
      </c>
      <c r="U44" s="191" t="s">
        <v>169</v>
      </c>
      <c r="V44" s="191" t="s">
        <v>173</v>
      </c>
      <c r="W44" s="19"/>
    </row>
    <row r="45" spans="1:23" ht="30" customHeight="1" x14ac:dyDescent="0.25">
      <c r="A45" s="19"/>
      <c r="B45" s="183"/>
      <c r="C45" s="184"/>
      <c r="D45" s="178"/>
      <c r="E45" s="193"/>
      <c r="F45" s="90"/>
      <c r="G45" s="90"/>
      <c r="H45" s="90"/>
      <c r="I45" s="90"/>
      <c r="J45" s="200" t="s">
        <v>174</v>
      </c>
      <c r="K45" s="201"/>
      <c r="L45" s="202"/>
      <c r="O45" s="189"/>
      <c r="P45" s="189"/>
      <c r="Q45" s="189"/>
      <c r="R45" s="189"/>
      <c r="S45" s="191"/>
      <c r="T45" s="206"/>
      <c r="U45" s="191"/>
      <c r="V45" s="191"/>
      <c r="W45" s="19"/>
    </row>
    <row r="46" spans="1:23" x14ac:dyDescent="0.25">
      <c r="A46" s="19"/>
      <c r="B46" s="69" t="s">
        <v>82</v>
      </c>
      <c r="C46" s="68" t="s">
        <v>81</v>
      </c>
      <c r="D46" s="29">
        <f>SUMIFS(AnalysisAreas_byDevCategory!$I:$I,AnalysisAreas_byDevCategory!$A:$A,'Class Totals Formatted'!B46)</f>
        <v>65914.681417414482</v>
      </c>
      <c r="E46" s="45">
        <f t="shared" ref="E46:E53" si="11">D46/$D$55</f>
        <v>0.2090687907549838</v>
      </c>
      <c r="F46" s="136">
        <f>SUMIFS(AnalysisAreas_byDevCategory!$I:$I,AnalysisAreas_byDevCategory!$A:$A,'Class Totals Formatted'!$B46,AnalysisAreas_byDevCategory!$E:$E,'Class Totals Formatted'!F$2)</f>
        <v>28166.542623568155</v>
      </c>
      <c r="G46" s="136">
        <f>SUMIFS(AnalysisAreas_byDevCategory!$I:$I,AnalysisAreas_byDevCategory!$A:$A,'Class Totals Formatted'!$B46,AnalysisAreas_byDevCategory!$E:$E,'Class Totals Formatted'!G$2)</f>
        <v>15293.625880673562</v>
      </c>
      <c r="H46" s="136">
        <f>SUMIFS(AnalysisAreas_byDevCategory!$I:$I,AnalysisAreas_byDevCategory!$A:$A,'Class Totals Formatted'!$B46,AnalysisAreas_byDevCategory!$E:$E,'Class Totals Formatted'!H$2)</f>
        <v>1619.3657144019271</v>
      </c>
      <c r="I46" s="136">
        <f>SUMIFS(AnalysisAreas_byDevCategory!$I:$I,AnalysisAreas_byDevCategory!$A:$A,'Class Totals Formatted'!$B46,AnalysisAreas_byDevCategory!$E:$E,'Class Totals Formatted'!I$2)</f>
        <v>20835.147198770803</v>
      </c>
      <c r="J46" s="66">
        <f t="shared" ref="J46:J55" si="12">($F46+$G46)/$D46</f>
        <v>0.65933973387542844</v>
      </c>
      <c r="K46" s="65">
        <f t="shared" ref="K46:K47" si="13">H46/D46</f>
        <v>2.4567602840208754E-2</v>
      </c>
      <c r="L46" s="64">
        <f t="shared" ref="L46:L55" si="14">1-ROUND(J46,2)-ROUND(K46,2)</f>
        <v>0.31999999999999995</v>
      </c>
      <c r="M46">
        <f t="shared" ref="M46:N46" si="15">ROUND(SUMIFS(M$3:M$38,$A$3:$A$38,$B46),-1)</f>
        <v>1870</v>
      </c>
      <c r="N46">
        <f t="shared" si="15"/>
        <v>13770</v>
      </c>
      <c r="O46" s="29">
        <f>ROUND(SUMIFS(O$3:O$38,$A$3:$A$38,$B46),-1)</f>
        <v>15640</v>
      </c>
      <c r="P46" s="70">
        <f>ROUND(SUMIFS(P$3:P$38,$A$3:$A$38,$B46),-1)</f>
        <v>280</v>
      </c>
      <c r="Q46" s="70">
        <f>ROUND(SUMIFS(Q$3:Q$38,$A$3:$A$38,$B46),-1)</f>
        <v>2040</v>
      </c>
      <c r="R46" s="70">
        <f>ROUND(SUMIFS(R$3:R$38,$A$3:$A$38,$B46),-1)</f>
        <v>26560</v>
      </c>
      <c r="S46" s="163">
        <f t="shared" ref="S46" si="16">ROUND(SUMIFS(S$3:S$38,$A$3:$A$38,$B46),-1)</f>
        <v>44230</v>
      </c>
      <c r="T46" s="207">
        <f>R46+Q46-P46</f>
        <v>28320</v>
      </c>
      <c r="U46" s="146">
        <f t="shared" ref="U46:U53" si="17">IFERROR((Q46-P46)/(Q46-P46+R46),0)</f>
        <v>6.2146892655367235E-2</v>
      </c>
      <c r="V46" s="104">
        <f>S46/(O46+P46)</f>
        <v>2.7782663316582914</v>
      </c>
      <c r="W46" s="19"/>
    </row>
    <row r="47" spans="1:23" x14ac:dyDescent="0.25">
      <c r="A47" s="19"/>
      <c r="B47" s="62" t="s">
        <v>80</v>
      </c>
      <c r="C47" s="61" t="s">
        <v>79</v>
      </c>
      <c r="D47" s="13">
        <f>SUMIFS(AnalysisAreas_byDevCategory!$I:$I,AnalysisAreas_byDevCategory!$A:$A,'Class Totals Formatted'!B47)</f>
        <v>44940.712250747514</v>
      </c>
      <c r="E47" s="59">
        <f t="shared" si="11"/>
        <v>0.1425433630852557</v>
      </c>
      <c r="F47" s="136">
        <f>SUMIFS(AnalysisAreas_byDevCategory!$I:$I,AnalysisAreas_byDevCategory!$A:$A,'Class Totals Formatted'!$B47,AnalysisAreas_byDevCategory!$E:$E,'Class Totals Formatted'!F$2)</f>
        <v>4696.3832809651276</v>
      </c>
      <c r="G47" s="136">
        <f>SUMIFS(AnalysisAreas_byDevCategory!$I:$I,AnalysisAreas_byDevCategory!$A:$A,'Class Totals Formatted'!$B47,AnalysisAreas_byDevCategory!$E:$E,'Class Totals Formatted'!G$2)</f>
        <v>23176.110710885714</v>
      </c>
      <c r="H47" s="136">
        <f>SUMIFS(AnalysisAreas_byDevCategory!$I:$I,AnalysisAreas_byDevCategory!$A:$A,'Class Totals Formatted'!$B47,AnalysisAreas_byDevCategory!$E:$E,'Class Totals Formatted'!H$2)</f>
        <v>1592.6758822327813</v>
      </c>
      <c r="I47" s="136">
        <f>SUMIFS(AnalysisAreas_byDevCategory!$I:$I,AnalysisAreas_byDevCategory!$A:$A,'Class Totals Formatted'!$B47,AnalysisAreas_byDevCategory!$E:$E,'Class Totals Formatted'!I$2)</f>
        <v>15475.542376663874</v>
      </c>
      <c r="J47" s="58">
        <f t="shared" si="12"/>
        <v>0.62020588005672361</v>
      </c>
      <c r="K47" s="57">
        <f t="shared" si="13"/>
        <v>3.5439489106145396E-2</v>
      </c>
      <c r="L47" s="56">
        <f t="shared" si="14"/>
        <v>0.34</v>
      </c>
      <c r="M47">
        <f t="shared" ref="M47:R53" si="18">ROUND(SUMIFS(M$3:M$38,$A$3:$A$38,$B47),-1)</f>
        <v>300</v>
      </c>
      <c r="N47">
        <f t="shared" si="18"/>
        <v>41050</v>
      </c>
      <c r="O47" s="13">
        <f t="shared" si="18"/>
        <v>41350</v>
      </c>
      <c r="P47" s="55">
        <f t="shared" si="18"/>
        <v>730</v>
      </c>
      <c r="Q47" s="55">
        <f t="shared" si="18"/>
        <v>3350</v>
      </c>
      <c r="R47" s="55">
        <f t="shared" si="18"/>
        <v>32840</v>
      </c>
      <c r="S47" s="164">
        <f t="shared" ref="S47:S53" si="19">ROUND(SUMIFS(S$3:S$38,$A$3:$A$38,$B47),-1)</f>
        <v>77540</v>
      </c>
      <c r="T47" s="209">
        <f t="shared" ref="T47:T55" si="20">R47+Q47-P47</f>
        <v>35460</v>
      </c>
      <c r="U47" s="132">
        <f t="shared" si="17"/>
        <v>7.388606880992668E-2</v>
      </c>
      <c r="V47" s="18">
        <f t="shared" ref="V47:V55" si="21">S47/(O47+P47)</f>
        <v>1.8426806083650189</v>
      </c>
      <c r="W47" s="19"/>
    </row>
    <row r="48" spans="1:23" x14ac:dyDescent="0.25">
      <c r="A48" s="19"/>
      <c r="B48" s="69" t="s">
        <v>78</v>
      </c>
      <c r="C48" s="68" t="s">
        <v>77</v>
      </c>
      <c r="D48" s="67">
        <f>SUMIFS(AnalysisAreas_byDevCategory!$I:$I,AnalysisAreas_byDevCategory!$A:$A,'Class Totals Formatted'!B48)</f>
        <v>81484.94595436324</v>
      </c>
      <c r="E48" s="45">
        <f t="shared" si="11"/>
        <v>0.25845469854479303</v>
      </c>
      <c r="F48" s="136">
        <f>SUMIFS(AnalysisAreas_byDevCategory!$I:$I,AnalysisAreas_byDevCategory!$A:$A,'Class Totals Formatted'!$B48,AnalysisAreas_byDevCategory!$E:$E,'Class Totals Formatted'!F$2)</f>
        <v>8093.935947938141</v>
      </c>
      <c r="G48" s="136">
        <f>SUMIFS(AnalysisAreas_byDevCategory!$I:$I,AnalysisAreas_byDevCategory!$A:$A,'Class Totals Formatted'!$B48,AnalysisAreas_byDevCategory!$E:$E,'Class Totals Formatted'!G$2)</f>
        <v>43111.493435335746</v>
      </c>
      <c r="H48" s="136">
        <f>SUMIFS(AnalysisAreas_byDevCategory!$I:$I,AnalysisAreas_byDevCategory!$A:$A,'Class Totals Formatted'!$B48,AnalysisAreas_byDevCategory!$E:$E,'Class Totals Formatted'!H$2)</f>
        <v>2614.0080069849946</v>
      </c>
      <c r="I48" s="136">
        <f>SUMIFS(AnalysisAreas_byDevCategory!$I:$I,AnalysisAreas_byDevCategory!$A:$A,'Class Totals Formatted'!$B48,AnalysisAreas_byDevCategory!$E:$E,'Class Totals Formatted'!I$2)</f>
        <v>27665.50856410433</v>
      </c>
      <c r="J48" s="66">
        <f t="shared" si="12"/>
        <v>0.62840355090806821</v>
      </c>
      <c r="K48" s="65">
        <f t="shared" ref="K48:K53" si="22">H48/D48</f>
        <v>3.2079643379146448E-2</v>
      </c>
      <c r="L48" s="64">
        <f t="shared" si="14"/>
        <v>0.33999999999999997</v>
      </c>
      <c r="M48">
        <f t="shared" si="18"/>
        <v>590</v>
      </c>
      <c r="N48">
        <f t="shared" si="18"/>
        <v>148660</v>
      </c>
      <c r="O48" s="8">
        <f t="shared" si="18"/>
        <v>149250</v>
      </c>
      <c r="P48" s="63">
        <f t="shared" si="18"/>
        <v>1990</v>
      </c>
      <c r="Q48" s="63">
        <f t="shared" si="18"/>
        <v>8850</v>
      </c>
      <c r="R48" s="63">
        <f t="shared" si="18"/>
        <v>94030</v>
      </c>
      <c r="S48" s="165">
        <f t="shared" si="19"/>
        <v>252130</v>
      </c>
      <c r="T48" s="210">
        <f t="shared" si="20"/>
        <v>100890</v>
      </c>
      <c r="U48" s="133">
        <f t="shared" si="17"/>
        <v>6.7994845871741497E-2</v>
      </c>
      <c r="V48" s="17">
        <f t="shared" si="21"/>
        <v>1.6670854271356783</v>
      </c>
      <c r="W48" s="19"/>
    </row>
    <row r="49" spans="1:23" x14ac:dyDescent="0.25">
      <c r="A49" s="19"/>
      <c r="B49" s="62" t="s">
        <v>76</v>
      </c>
      <c r="C49" s="61" t="s">
        <v>75</v>
      </c>
      <c r="D49" s="60">
        <f>SUMIFS(AnalysisAreas_byDevCategory!$I:$I,AnalysisAreas_byDevCategory!$A:$A,'Class Totals Formatted'!B49)</f>
        <v>56777.94851395447</v>
      </c>
      <c r="E49" s="59">
        <f t="shared" si="11"/>
        <v>0.1800888175760042</v>
      </c>
      <c r="F49" s="136">
        <f>SUMIFS(AnalysisAreas_byDevCategory!$I:$I,AnalysisAreas_byDevCategory!$A:$A,'Class Totals Formatted'!$B49,AnalysisAreas_byDevCategory!$E:$E,'Class Totals Formatted'!F$2)</f>
        <v>5331.4786545456263</v>
      </c>
      <c r="G49" s="136">
        <f>SUMIFS(AnalysisAreas_byDevCategory!$I:$I,AnalysisAreas_byDevCategory!$A:$A,'Class Totals Formatted'!$B49,AnalysisAreas_byDevCategory!$E:$E,'Class Totals Formatted'!G$2)</f>
        <v>37775.371003157714</v>
      </c>
      <c r="H49" s="136">
        <f>SUMIFS(AnalysisAreas_byDevCategory!$I:$I,AnalysisAreas_byDevCategory!$A:$A,'Class Totals Formatted'!$B49,AnalysisAreas_byDevCategory!$E:$E,'Class Totals Formatted'!H$2)</f>
        <v>3732.2508443171096</v>
      </c>
      <c r="I49" s="136">
        <f>SUMIFS(AnalysisAreas_byDevCategory!$I:$I,AnalysisAreas_byDevCategory!$A:$A,'Class Totals Formatted'!$B49,AnalysisAreas_byDevCategory!$E:$E,'Class Totals Formatted'!I$2)</f>
        <v>9938.8480119340093</v>
      </c>
      <c r="J49" s="58">
        <f t="shared" si="12"/>
        <v>0.75921816102793582</v>
      </c>
      <c r="K49" s="57">
        <f t="shared" si="22"/>
        <v>6.5734161624381768E-2</v>
      </c>
      <c r="L49" s="56">
        <f t="shared" si="14"/>
        <v>0.16999999999999998</v>
      </c>
      <c r="M49">
        <f t="shared" si="18"/>
        <v>730</v>
      </c>
      <c r="N49">
        <f t="shared" si="18"/>
        <v>189450</v>
      </c>
      <c r="O49" s="13">
        <f t="shared" si="18"/>
        <v>190170</v>
      </c>
      <c r="P49" s="55">
        <f t="shared" si="18"/>
        <v>7850</v>
      </c>
      <c r="Q49" s="55">
        <f t="shared" si="18"/>
        <v>22170</v>
      </c>
      <c r="R49" s="55">
        <f t="shared" si="18"/>
        <v>59120</v>
      </c>
      <c r="S49" s="164">
        <f t="shared" si="19"/>
        <v>271460</v>
      </c>
      <c r="T49" s="209">
        <f t="shared" si="20"/>
        <v>73440</v>
      </c>
      <c r="U49" s="132">
        <f t="shared" si="17"/>
        <v>0.19498910675381265</v>
      </c>
      <c r="V49" s="18">
        <f t="shared" si="21"/>
        <v>1.3708716291283709</v>
      </c>
      <c r="W49" s="19"/>
    </row>
    <row r="50" spans="1:23" x14ac:dyDescent="0.25">
      <c r="A50" s="19"/>
      <c r="B50" s="69" t="s">
        <v>74</v>
      </c>
      <c r="C50" s="68" t="s">
        <v>73</v>
      </c>
      <c r="D50" s="67">
        <f>SUMIFS(AnalysisAreas_byDevCategory!$I:$I,AnalysisAreas_byDevCategory!$A:$A,'Class Totals Formatted'!B50)</f>
        <v>20482.481921641735</v>
      </c>
      <c r="E50" s="45">
        <f t="shared" si="11"/>
        <v>6.4966523920528207E-2</v>
      </c>
      <c r="F50" s="136">
        <f>SUMIFS(AnalysisAreas_byDevCategory!$I:$I,AnalysisAreas_byDevCategory!$A:$A,'Class Totals Formatted'!$B50,AnalysisAreas_byDevCategory!$E:$E,'Class Totals Formatted'!F$2)</f>
        <v>2266.7911275240954</v>
      </c>
      <c r="G50" s="136">
        <f>SUMIFS(AnalysisAreas_byDevCategory!$I:$I,AnalysisAreas_byDevCategory!$A:$A,'Class Totals Formatted'!$B50,AnalysisAreas_byDevCategory!$E:$E,'Class Totals Formatted'!G$2)</f>
        <v>9319.1737426688742</v>
      </c>
      <c r="H50" s="136">
        <f>SUMIFS(AnalysisAreas_byDevCategory!$I:$I,AnalysisAreas_byDevCategory!$A:$A,'Class Totals Formatted'!$B50,AnalysisAreas_byDevCategory!$E:$E,'Class Totals Formatted'!H$2)</f>
        <v>1653.932740907866</v>
      </c>
      <c r="I50" s="136">
        <f>SUMIFS(AnalysisAreas_byDevCategory!$I:$I,AnalysisAreas_byDevCategory!$A:$A,'Class Totals Formatted'!$B50,AnalysisAreas_byDevCategory!$E:$E,'Class Totals Formatted'!I$2)</f>
        <v>7242.5843105408821</v>
      </c>
      <c r="J50" s="66">
        <f t="shared" si="12"/>
        <v>0.56565239088292663</v>
      </c>
      <c r="K50" s="65">
        <f t="shared" si="22"/>
        <v>8.0748648881282553E-2</v>
      </c>
      <c r="L50" s="64">
        <f t="shared" si="14"/>
        <v>0.35000000000000003</v>
      </c>
      <c r="M50">
        <f t="shared" si="18"/>
        <v>960</v>
      </c>
      <c r="N50">
        <f t="shared" si="18"/>
        <v>67620</v>
      </c>
      <c r="O50" s="8">
        <f t="shared" si="18"/>
        <v>68580</v>
      </c>
      <c r="P50" s="63">
        <f t="shared" si="18"/>
        <v>5450</v>
      </c>
      <c r="Q50" s="63">
        <f t="shared" si="18"/>
        <v>14040</v>
      </c>
      <c r="R50" s="63">
        <f t="shared" si="18"/>
        <v>61530</v>
      </c>
      <c r="S50" s="165">
        <f t="shared" si="19"/>
        <v>144160</v>
      </c>
      <c r="T50" s="210">
        <f t="shared" si="20"/>
        <v>70120</v>
      </c>
      <c r="U50" s="133">
        <f t="shared" si="17"/>
        <v>0.12250427837992013</v>
      </c>
      <c r="V50" s="17">
        <f t="shared" si="21"/>
        <v>1.9473186545994867</v>
      </c>
      <c r="W50" s="19"/>
    </row>
    <row r="51" spans="1:23" x14ac:dyDescent="0.25">
      <c r="A51" s="19"/>
      <c r="B51" s="62" t="s">
        <v>72</v>
      </c>
      <c r="C51" s="61" t="s">
        <v>71</v>
      </c>
      <c r="D51" s="60">
        <f>SUMIFS(AnalysisAreas_byDevCategory!$I:$I,AnalysisAreas_byDevCategory!$A:$A,'Class Totals Formatted'!B51)</f>
        <v>9053.1452694301825</v>
      </c>
      <c r="E51" s="59">
        <f t="shared" si="11"/>
        <v>2.871484915512185E-2</v>
      </c>
      <c r="F51" s="136">
        <f>SUMIFS(AnalysisAreas_byDevCategory!$I:$I,AnalysisAreas_byDevCategory!$A:$A,'Class Totals Formatted'!$B51,AnalysisAreas_byDevCategory!$E:$E,'Class Totals Formatted'!F$2)</f>
        <v>2195.1958361187458</v>
      </c>
      <c r="G51" s="136">
        <f>SUMIFS(AnalysisAreas_byDevCategory!$I:$I,AnalysisAreas_byDevCategory!$A:$A,'Class Totals Formatted'!$B51,AnalysisAreas_byDevCategory!$E:$E,'Class Totals Formatted'!G$2)</f>
        <v>4433.1548852039587</v>
      </c>
      <c r="H51" s="136">
        <f>SUMIFS(AnalysisAreas_byDevCategory!$I:$I,AnalysisAreas_byDevCategory!$A:$A,'Class Totals Formatted'!$B51,AnalysisAreas_byDevCategory!$E:$E,'Class Totals Formatted'!H$2)</f>
        <v>465.56853959274264</v>
      </c>
      <c r="I51" s="136">
        <f>SUMIFS(AnalysisAreas_byDevCategory!$I:$I,AnalysisAreas_byDevCategory!$A:$A,'Class Totals Formatted'!$B51,AnalysisAreas_byDevCategory!$E:$E,'Class Totals Formatted'!I$2)</f>
        <v>1959.226008514737</v>
      </c>
      <c r="J51" s="58">
        <f t="shared" si="12"/>
        <v>0.73215998683956851</v>
      </c>
      <c r="K51" s="57">
        <f t="shared" si="22"/>
        <v>5.1426164690500563E-2</v>
      </c>
      <c r="L51" s="56">
        <f t="shared" si="14"/>
        <v>0.22000000000000003</v>
      </c>
      <c r="M51">
        <f t="shared" si="18"/>
        <v>2900</v>
      </c>
      <c r="N51">
        <f t="shared" si="18"/>
        <v>76650</v>
      </c>
      <c r="O51" s="13">
        <f t="shared" si="18"/>
        <v>79560</v>
      </c>
      <c r="P51" s="55">
        <f t="shared" si="18"/>
        <v>2610</v>
      </c>
      <c r="Q51" s="55">
        <f t="shared" si="18"/>
        <v>9340</v>
      </c>
      <c r="R51" s="55">
        <f t="shared" si="18"/>
        <v>32900</v>
      </c>
      <c r="S51" s="164">
        <f t="shared" si="19"/>
        <v>121790</v>
      </c>
      <c r="T51" s="209">
        <f t="shared" si="20"/>
        <v>39630</v>
      </c>
      <c r="U51" s="132">
        <f t="shared" si="17"/>
        <v>0.16982084279586171</v>
      </c>
      <c r="V51" s="18">
        <f t="shared" si="21"/>
        <v>1.4821711086771328</v>
      </c>
      <c r="W51" s="19"/>
    </row>
    <row r="52" spans="1:23" x14ac:dyDescent="0.25">
      <c r="A52" s="19"/>
      <c r="B52" s="69" t="s">
        <v>70</v>
      </c>
      <c r="C52" s="68" t="s">
        <v>69</v>
      </c>
      <c r="D52" s="67">
        <f>SUMIFS(AnalysisAreas_byDevCategory!$I:$I,AnalysisAreas_byDevCategory!$A:$A,'Class Totals Formatted'!B52)</f>
        <v>20982.115208002542</v>
      </c>
      <c r="E52" s="45">
        <f t="shared" si="11"/>
        <v>6.6551265358310463E-2</v>
      </c>
      <c r="F52" s="136">
        <f>SUMIFS(AnalysisAreas_byDevCategory!$I:$I,AnalysisAreas_byDevCategory!$A:$A,'Class Totals Formatted'!$B52,AnalysisAreas_byDevCategory!$E:$E,'Class Totals Formatted'!F$2)</f>
        <v>2933.4548144606206</v>
      </c>
      <c r="G52" s="136">
        <f>SUMIFS(AnalysisAreas_byDevCategory!$I:$I,AnalysisAreas_byDevCategory!$A:$A,'Class Totals Formatted'!$B52,AnalysisAreas_byDevCategory!$E:$E,'Class Totals Formatted'!G$2)</f>
        <v>5214.8804536214875</v>
      </c>
      <c r="H52" s="136">
        <f>SUMIFS(AnalysisAreas_byDevCategory!$I:$I,AnalysisAreas_byDevCategory!$A:$A,'Class Totals Formatted'!$B52,AnalysisAreas_byDevCategory!$E:$E,'Class Totals Formatted'!H$2)</f>
        <v>3008.1759197694032</v>
      </c>
      <c r="I52" s="136">
        <f>SUMIFS(AnalysisAreas_byDevCategory!$I:$I,AnalysisAreas_byDevCategory!$A:$A,'Class Totals Formatted'!$B52,AnalysisAreas_byDevCategory!$E:$E,'Class Totals Formatted'!I$2)</f>
        <v>9825.6040201510259</v>
      </c>
      <c r="J52" s="66">
        <f t="shared" si="12"/>
        <v>0.38834670324249992</v>
      </c>
      <c r="K52" s="65">
        <f t="shared" si="22"/>
        <v>0.14336857318475166</v>
      </c>
      <c r="L52" s="64">
        <f t="shared" si="14"/>
        <v>0.47</v>
      </c>
      <c r="M52">
        <f t="shared" si="18"/>
        <v>700</v>
      </c>
      <c r="N52">
        <f t="shared" si="18"/>
        <v>32150</v>
      </c>
      <c r="O52" s="8">
        <f t="shared" si="18"/>
        <v>32840</v>
      </c>
      <c r="P52" s="63">
        <f t="shared" si="18"/>
        <v>3280</v>
      </c>
      <c r="Q52" s="63">
        <f t="shared" si="18"/>
        <v>87380</v>
      </c>
      <c r="R52" s="63">
        <f t="shared" si="18"/>
        <v>199740</v>
      </c>
      <c r="S52" s="165">
        <f t="shared" si="19"/>
        <v>319960</v>
      </c>
      <c r="T52" s="210">
        <f t="shared" si="20"/>
        <v>283840</v>
      </c>
      <c r="U52" s="133">
        <f t="shared" si="17"/>
        <v>0.29629368658399097</v>
      </c>
      <c r="V52" s="17">
        <f t="shared" si="21"/>
        <v>8.8582502768549283</v>
      </c>
      <c r="W52" s="19"/>
    </row>
    <row r="53" spans="1:23" x14ac:dyDescent="0.25">
      <c r="A53" s="19"/>
      <c r="B53" s="62" t="s">
        <v>68</v>
      </c>
      <c r="C53" s="61" t="s">
        <v>67</v>
      </c>
      <c r="D53" s="60">
        <f>SUMIFS(AnalysisAreas_byDevCategory!$I:$I,AnalysisAreas_byDevCategory!$A:$A,'Class Totals Formatted'!B53)</f>
        <v>15641.449089143009</v>
      </c>
      <c r="E53" s="59">
        <f t="shared" si="11"/>
        <v>4.9611691605002728E-2</v>
      </c>
      <c r="F53" s="136">
        <f>SUMIFS(AnalysisAreas_byDevCategory!$I:$I,AnalysisAreas_byDevCategory!$A:$A,'Class Totals Formatted'!$B53,AnalysisAreas_byDevCategory!$E:$E,'Class Totals Formatted'!F$2)</f>
        <v>2142.4557067190781</v>
      </c>
      <c r="G53" s="136">
        <f>SUMIFS(AnalysisAreas_byDevCategory!$I:$I,AnalysisAreas_byDevCategory!$A:$A,'Class Totals Formatted'!$B53,AnalysisAreas_byDevCategory!$E:$E,'Class Totals Formatted'!G$2)</f>
        <v>9422.9007974220949</v>
      </c>
      <c r="H53" s="136">
        <f>SUMIFS(AnalysisAreas_byDevCategory!$I:$I,AnalysisAreas_byDevCategory!$A:$A,'Class Totals Formatted'!$B53,AnalysisAreas_byDevCategory!$E:$E,'Class Totals Formatted'!H$2)</f>
        <v>1008.1693888274134</v>
      </c>
      <c r="I53" s="136">
        <f>SUMIFS(AnalysisAreas_byDevCategory!$I:$I,AnalysisAreas_byDevCategory!$A:$A,'Class Totals Formatted'!$B53,AnalysisAreas_byDevCategory!$E:$E,'Class Totals Formatted'!I$2)</f>
        <v>3067.9231961744235</v>
      </c>
      <c r="J53" s="58">
        <f t="shared" si="12"/>
        <v>0.73940441440102123</v>
      </c>
      <c r="K53" s="57">
        <f t="shared" si="22"/>
        <v>6.4454986432631783E-2</v>
      </c>
      <c r="L53" s="56">
        <f t="shared" si="14"/>
        <v>0.2</v>
      </c>
      <c r="M53">
        <f t="shared" si="18"/>
        <v>990</v>
      </c>
      <c r="N53">
        <f t="shared" si="18"/>
        <v>71930</v>
      </c>
      <c r="O53" s="13">
        <f t="shared" si="18"/>
        <v>72920</v>
      </c>
      <c r="P53" s="55">
        <f t="shared" si="18"/>
        <v>5580</v>
      </c>
      <c r="Q53" s="55">
        <f t="shared" si="18"/>
        <v>17460</v>
      </c>
      <c r="R53" s="55">
        <f t="shared" si="18"/>
        <v>29290</v>
      </c>
      <c r="S53" s="164">
        <f t="shared" si="19"/>
        <v>119670</v>
      </c>
      <c r="T53" s="209">
        <f t="shared" si="20"/>
        <v>41170</v>
      </c>
      <c r="U53" s="132">
        <f t="shared" si="17"/>
        <v>0.28855963079912555</v>
      </c>
      <c r="V53" s="18">
        <f t="shared" si="21"/>
        <v>1.5244585987261146</v>
      </c>
      <c r="W53" s="19"/>
    </row>
    <row r="54" spans="1:23" x14ac:dyDescent="0.25">
      <c r="A54" s="19"/>
      <c r="B54" s="69"/>
      <c r="C54" s="68" t="s">
        <v>165</v>
      </c>
      <c r="D54" s="148"/>
      <c r="E54" s="149"/>
      <c r="F54" s="150"/>
      <c r="G54" s="150"/>
      <c r="H54" s="150"/>
      <c r="I54" s="150"/>
      <c r="J54" s="151"/>
      <c r="K54" s="152"/>
      <c r="L54" s="153"/>
      <c r="O54" s="8">
        <f>'County Totals Formatted'!E16-SUM(O46:O53)</f>
        <v>83230</v>
      </c>
      <c r="P54" s="154"/>
      <c r="Q54" s="154"/>
      <c r="R54" s="154"/>
      <c r="S54" s="166">
        <f>O54</f>
        <v>83230</v>
      </c>
      <c r="T54" s="211"/>
      <c r="U54" s="155"/>
      <c r="V54" s="94">
        <f t="shared" si="21"/>
        <v>1</v>
      </c>
      <c r="W54" s="19"/>
    </row>
    <row r="55" spans="1:23" x14ac:dyDescent="0.25">
      <c r="A55" s="19"/>
      <c r="B55" s="52"/>
      <c r="C55" s="51" t="s">
        <v>9</v>
      </c>
      <c r="D55" s="47">
        <f>SUM(D46:D53)</f>
        <v>315277.47962469718</v>
      </c>
      <c r="E55" s="134">
        <f>D55/$D$55</f>
        <v>1</v>
      </c>
      <c r="F55" s="135">
        <f t="shared" ref="F55:I55" si="23">SUM(F46:F53)</f>
        <v>55826.237991839582</v>
      </c>
      <c r="G55" s="135">
        <f t="shared" si="23"/>
        <v>147746.71090896914</v>
      </c>
      <c r="H55" s="135">
        <f t="shared" si="23"/>
        <v>15694.147037034238</v>
      </c>
      <c r="I55" s="135">
        <f t="shared" si="23"/>
        <v>96010.383686854082</v>
      </c>
      <c r="J55" s="50">
        <f t="shared" si="12"/>
        <v>0.64569454546242788</v>
      </c>
      <c r="K55" s="49">
        <f t="shared" ref="K55" si="24">H55/D55</f>
        <v>4.9778839439202499E-2</v>
      </c>
      <c r="L55" s="48">
        <f t="shared" si="14"/>
        <v>0.3</v>
      </c>
      <c r="O55" s="47">
        <f>SUM(O46:O54)</f>
        <v>733540</v>
      </c>
      <c r="P55" s="46">
        <f>SUM(P46:P53)</f>
        <v>27770</v>
      </c>
      <c r="Q55" s="46">
        <f>SUM(Q46:Q53)</f>
        <v>164630</v>
      </c>
      <c r="R55" s="46">
        <f>SUM(R46:R53)</f>
        <v>536010</v>
      </c>
      <c r="S55" s="145">
        <f t="shared" ref="S55" si="25">SUM(S46:S54)</f>
        <v>1434170</v>
      </c>
      <c r="T55" s="208">
        <f t="shared" si="20"/>
        <v>672870</v>
      </c>
      <c r="U55" s="147">
        <f>IFERROR((Q55-P55)/(Q55-P55+R55),0)</f>
        <v>0.20339738731107049</v>
      </c>
      <c r="V55" s="137">
        <f t="shared" si="21"/>
        <v>1.8838186809578228</v>
      </c>
      <c r="W55" s="19"/>
    </row>
    <row r="56" spans="1:23" x14ac:dyDescent="0.25">
      <c r="A56" s="19"/>
      <c r="B56" s="162"/>
      <c r="C56" s="19"/>
      <c r="D56" s="19"/>
      <c r="E56" s="19"/>
      <c r="F56" s="19"/>
      <c r="G56" s="19"/>
      <c r="H56" s="19"/>
      <c r="I56" s="19"/>
      <c r="J56" s="45"/>
      <c r="K56" s="19"/>
      <c r="L56" s="19"/>
      <c r="M56" s="19"/>
      <c r="N56" s="19"/>
      <c r="O56" s="19"/>
      <c r="P56" s="19"/>
      <c r="Q56" s="19"/>
      <c r="R56" s="19"/>
      <c r="S56" s="67"/>
      <c r="T56" s="19"/>
      <c r="U56" s="19"/>
      <c r="V56" s="19"/>
      <c r="W56" s="19"/>
    </row>
    <row r="57" spans="1:23" x14ac:dyDescent="0.25">
      <c r="A57" s="130">
        <v>3</v>
      </c>
      <c r="B57" s="185" t="str">
        <f>VLOOKUP($A$57,$B$123:$C$126,2,FALSE)</f>
        <v>Weber</v>
      </c>
      <c r="C57" s="185"/>
      <c r="D57" s="19"/>
      <c r="E57" s="19"/>
      <c r="F57" s="19"/>
      <c r="G57" s="19"/>
      <c r="H57" s="19"/>
      <c r="I57" s="19"/>
      <c r="J57" s="45"/>
      <c r="K57" s="19"/>
      <c r="L57" s="19"/>
      <c r="M57" s="19"/>
      <c r="N57" s="19"/>
      <c r="O57" s="19"/>
      <c r="P57" s="19"/>
      <c r="Q57" s="19"/>
      <c r="R57" s="19"/>
      <c r="S57" s="67">
        <f>O55+P55+T55</f>
        <v>1434180</v>
      </c>
      <c r="U57" s="19"/>
      <c r="V57" s="19"/>
    </row>
    <row r="58" spans="1:23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t="s">
        <v>149</v>
      </c>
      <c r="N58" t="s">
        <v>148</v>
      </c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5" customHeight="1" x14ac:dyDescent="0.25">
      <c r="A59" s="19"/>
      <c r="B59" s="181" t="s">
        <v>83</v>
      </c>
      <c r="C59" s="182"/>
      <c r="D59" s="177" t="s">
        <v>0</v>
      </c>
      <c r="E59" s="179" t="s">
        <v>171</v>
      </c>
      <c r="F59" s="19"/>
      <c r="G59" s="19"/>
      <c r="H59" s="19"/>
      <c r="I59" s="19"/>
      <c r="J59" s="194" t="s">
        <v>63</v>
      </c>
      <c r="K59" s="195"/>
      <c r="L59" s="196"/>
      <c r="M59" s="19"/>
      <c r="N59" s="19"/>
      <c r="O59" s="172" t="s">
        <v>11</v>
      </c>
      <c r="P59" s="173"/>
      <c r="Q59" s="173"/>
      <c r="R59" s="173"/>
      <c r="S59" s="173"/>
      <c r="T59" s="173"/>
      <c r="U59" s="173"/>
      <c r="V59" s="174"/>
      <c r="W59" s="19"/>
    </row>
    <row r="60" spans="1:23" ht="30" customHeight="1" x14ac:dyDescent="0.25">
      <c r="A60" s="19"/>
      <c r="B60" s="203"/>
      <c r="C60" s="204"/>
      <c r="D60" s="187"/>
      <c r="E60" s="192"/>
      <c r="F60" s="19"/>
      <c r="G60" s="19"/>
      <c r="H60" s="19"/>
      <c r="I60" s="19"/>
      <c r="J60" s="197" t="s">
        <v>10</v>
      </c>
      <c r="K60" s="198" t="s">
        <v>64</v>
      </c>
      <c r="L60" s="199" t="s">
        <v>164</v>
      </c>
      <c r="M60" s="19"/>
      <c r="N60" s="19"/>
      <c r="O60" s="188" t="s">
        <v>160</v>
      </c>
      <c r="P60" s="188" t="s">
        <v>65</v>
      </c>
      <c r="Q60" s="188" t="s">
        <v>66</v>
      </c>
      <c r="R60" s="188" t="s">
        <v>158</v>
      </c>
      <c r="S60" s="191" t="s">
        <v>159</v>
      </c>
      <c r="T60" s="205" t="s">
        <v>175</v>
      </c>
      <c r="U60" s="191" t="s">
        <v>169</v>
      </c>
      <c r="V60" s="191" t="s">
        <v>173</v>
      </c>
      <c r="W60" s="19"/>
    </row>
    <row r="61" spans="1:23" ht="30" customHeight="1" x14ac:dyDescent="0.25">
      <c r="A61" s="19"/>
      <c r="B61" s="183"/>
      <c r="C61" s="184"/>
      <c r="D61" s="178"/>
      <c r="E61" s="193"/>
      <c r="F61" s="90"/>
      <c r="G61" s="90"/>
      <c r="H61" s="90"/>
      <c r="I61" s="90"/>
      <c r="J61" s="200" t="s">
        <v>174</v>
      </c>
      <c r="K61" s="201"/>
      <c r="L61" s="202"/>
      <c r="O61" s="189"/>
      <c r="P61" s="189"/>
      <c r="Q61" s="189"/>
      <c r="R61" s="189"/>
      <c r="S61" s="191"/>
      <c r="T61" s="206"/>
      <c r="U61" s="191"/>
      <c r="V61" s="191"/>
      <c r="W61" s="19"/>
    </row>
    <row r="62" spans="1:23" x14ac:dyDescent="0.25">
      <c r="A62" s="19"/>
      <c r="B62" s="69" t="s">
        <v>82</v>
      </c>
      <c r="C62" s="68" t="s">
        <v>81</v>
      </c>
      <c r="D62" s="109">
        <f>ROUND(SUMIFS(AnalysisAreas_byDevCategory!$I:$I,AnalysisAreas_byDevCategory!$A:$A,'Class Totals Formatted'!$B62,AnalysisAreas_byDevCategory!$D:$D,'Class Totals Formatted'!$A$57),0)</f>
        <v>29954</v>
      </c>
      <c r="E62" s="117">
        <f>D62/$D$119</f>
        <v>0.25173120882076105</v>
      </c>
      <c r="F62" s="136">
        <f>SUMIFS(AnalysisAreas_byDevCategory!$I:$I,AnalysisAreas_byDevCategory!$A:$A,'Class Totals Formatted'!$B62,AnalysisAreas_byDevCategory!$E:$E,'Class Totals Formatted'!F$2,AnalysisAreas_byDevCategory!$D:$D,'Class Totals Formatted'!$A$57)</f>
        <v>21028.188362661316</v>
      </c>
      <c r="G62" s="136">
        <f>SUMIFS(AnalysisAreas_byDevCategory!$I:$I,AnalysisAreas_byDevCategory!$A:$A,'Class Totals Formatted'!$B62,AnalysisAreas_byDevCategory!$E:$E,'Class Totals Formatted'!G$2,AnalysisAreas_byDevCategory!$D:$D,'Class Totals Formatted'!$A$57)</f>
        <v>3388.2757370495478</v>
      </c>
      <c r="H62" s="136">
        <f>SUMIFS(AnalysisAreas_byDevCategory!$I:$I,AnalysisAreas_byDevCategory!$A:$A,'Class Totals Formatted'!$B62,AnalysisAreas_byDevCategory!$E:$E,'Class Totals Formatted'!H$2,AnalysisAreas_byDevCategory!$D:$D,'Class Totals Formatted'!$A$57)</f>
        <v>478.12435237379009</v>
      </c>
      <c r="I62" s="136">
        <f>SUMIFS(AnalysisAreas_byDevCategory!$I:$I,AnalysisAreas_byDevCategory!$A:$A,'Class Totals Formatted'!$B62,AnalysisAreas_byDevCategory!$E:$E,'Class Totals Formatted'!I$2,AnalysisAreas_byDevCategory!$D:$D,'Class Totals Formatted'!$A$57)</f>
        <v>5059.5840842999596</v>
      </c>
      <c r="J62" s="120">
        <f t="shared" ref="J62:J69" si="26">IFERROR((F62+G62)/D62,0)</f>
        <v>0.81513200573248534</v>
      </c>
      <c r="K62" s="121">
        <f>IFERROR(H62/$D62,0)</f>
        <v>1.5961953407684786E-2</v>
      </c>
      <c r="L62" s="122">
        <f t="shared" ref="L62:L68" si="27">1-ROUND(J62,2)-ROUND(K62,2)</f>
        <v>0.16000000000000006</v>
      </c>
      <c r="M62" s="1">
        <f>ROUND(SUMIFS(SummaryTable_AreaClass_wTotals!W:W,SummaryTable_AreaClass_wTotals!$A:$A,'Class Totals Formatted'!$B62,SummaryTable_AreaClass_wTotals!$C:$C,'Class Totals Formatted'!$A$57),0)</f>
        <v>1687</v>
      </c>
      <c r="N62" s="1">
        <f>ROUND(SUMIFS(SummaryTable_AreaClass_wTotals!X:X,SummaryTable_AreaClass_wTotals!$A:$A,'Class Totals Formatted'!$B62,SummaryTable_AreaClass_wTotals!$C:$C,'Class Totals Formatted'!$A$57),0)</f>
        <v>2787</v>
      </c>
      <c r="O62" s="109">
        <f>ROUND(M62+N62,-1)</f>
        <v>4470</v>
      </c>
      <c r="P62" s="110">
        <f>ROUND(SUMIFS(SummaryTable_AreaClass_wTotals!Y:Y,SummaryTable_AreaClass_wTotals!$A:$A,'Class Totals Formatted'!$B62,SummaryTable_AreaClass_wTotals!$C:$C,'Class Totals Formatted'!$A$57),-1)</f>
        <v>70</v>
      </c>
      <c r="Q62" s="110">
        <f>ROUND(SUMIFS(SummaryTable_AreaClass_wTotals!Z:Z,SummaryTable_AreaClass_wTotals!$A:$A,'Class Totals Formatted'!$B62,SummaryTable_AreaClass_wTotals!$C:$C,'Class Totals Formatted'!$A$57),-1)</f>
        <v>600</v>
      </c>
      <c r="R62" s="110">
        <f>ROUND(SUMIFS(SummaryTable_AreaClass_wTotals!AA:AA,SummaryTable_AreaClass_wTotals!$A:$A,'Class Totals Formatted'!$B62,SummaryTable_AreaClass_wTotals!$C:$C,'Class Totals Formatted'!$A$57),-1)</f>
        <v>6440</v>
      </c>
      <c r="S62" s="168">
        <f>O62+Q62+R62</f>
        <v>11510</v>
      </c>
      <c r="T62" s="207">
        <f>R62+Q62-P62</f>
        <v>6970</v>
      </c>
      <c r="U62" s="146">
        <f t="shared" ref="U62:U69" si="28">IFERROR((Q62-P62)/(Q62-P62+R62),0)</f>
        <v>7.6040172166427542E-2</v>
      </c>
      <c r="V62" s="139">
        <f>IFERROR(S62/(O62+P62),0)</f>
        <v>2.5352422907488985</v>
      </c>
      <c r="W62" s="19"/>
    </row>
    <row r="63" spans="1:23" x14ac:dyDescent="0.25">
      <c r="A63" s="19"/>
      <c r="B63" s="62" t="s">
        <v>80</v>
      </c>
      <c r="C63" s="61" t="s">
        <v>79</v>
      </c>
      <c r="D63" s="111">
        <f>ROUND(SUMIFS(AnalysisAreas_byDevCategory!$I:$I,AnalysisAreas_byDevCategory!$A:$A,'Class Totals Formatted'!$B63,AnalysisAreas_byDevCategory!$D:$D,'Class Totals Formatted'!$A$57),0)</f>
        <v>9385</v>
      </c>
      <c r="E63" s="118">
        <f>D63/$D$119</f>
        <v>7.8870848460400697E-2</v>
      </c>
      <c r="F63" s="136">
        <f>SUMIFS(AnalysisAreas_byDevCategory!$I:$I,AnalysisAreas_byDevCategory!$A:$A,'Class Totals Formatted'!$B63,AnalysisAreas_byDevCategory!$E:$E,'Class Totals Formatted'!F$2,AnalysisAreas_byDevCategory!$D:$D,'Class Totals Formatted'!$A$57)</f>
        <v>478.04601983366115</v>
      </c>
      <c r="G63" s="136">
        <f>SUMIFS(AnalysisAreas_byDevCategory!$I:$I,AnalysisAreas_byDevCategory!$A:$A,'Class Totals Formatted'!$B63,AnalysisAreas_byDevCategory!$E:$E,'Class Totals Formatted'!G$2,AnalysisAreas_byDevCategory!$D:$D,'Class Totals Formatted'!$A$57)</f>
        <v>5045.4843066192334</v>
      </c>
      <c r="H63" s="136">
        <f>SUMIFS(AnalysisAreas_byDevCategory!$I:$I,AnalysisAreas_byDevCategory!$A:$A,'Class Totals Formatted'!$B63,AnalysisAreas_byDevCategory!$E:$E,'Class Totals Formatted'!H$2,AnalysisAreas_byDevCategory!$D:$D,'Class Totals Formatted'!$A$57)</f>
        <v>462.14960920810881</v>
      </c>
      <c r="I63" s="136">
        <f>SUMIFS(AnalysisAreas_byDevCategory!$I:$I,AnalysisAreas_byDevCategory!$A:$A,'Class Totals Formatted'!$B63,AnalysisAreas_byDevCategory!$E:$E,'Class Totals Formatted'!I$2,AnalysisAreas_byDevCategory!$D:$D,'Class Totals Formatted'!$A$57)</f>
        <v>3399.505750186087</v>
      </c>
      <c r="J63" s="123">
        <f t="shared" si="26"/>
        <v>0.58854878278666967</v>
      </c>
      <c r="K63" s="124">
        <f t="shared" ref="K63:K69" si="29">IFERROR(H63/$D63,0)</f>
        <v>4.9243431988077659E-2</v>
      </c>
      <c r="L63" s="125">
        <f t="shared" si="27"/>
        <v>0.36000000000000004</v>
      </c>
      <c r="M63" s="1">
        <f>ROUND(SUMIFS(SummaryTable_AreaClass_wTotals!W:W,SummaryTable_AreaClass_wTotals!$A:$A,'Class Totals Formatted'!$B63,SummaryTable_AreaClass_wTotals!$C:$C,'Class Totals Formatted'!$A$57),0)</f>
        <v>123</v>
      </c>
      <c r="N63" s="1">
        <f>ROUND(SUMIFS(SummaryTable_AreaClass_wTotals!X:X,SummaryTable_AreaClass_wTotals!$A:$A,'Class Totals Formatted'!$B63,SummaryTable_AreaClass_wTotals!$C:$C,'Class Totals Formatted'!$A$57),0)</f>
        <v>6804</v>
      </c>
      <c r="O63" s="111">
        <f t="shared" ref="O63:O69" si="30">ROUND(M63+N63,-1)</f>
        <v>6930</v>
      </c>
      <c r="P63" s="112">
        <f>ROUND(SUMIFS(SummaryTable_AreaClass_wTotals!Y:Y,SummaryTable_AreaClass_wTotals!$A:$A,'Class Totals Formatted'!$B63,SummaryTable_AreaClass_wTotals!$C:$C,'Class Totals Formatted'!$A$57),-1)</f>
        <v>160</v>
      </c>
      <c r="Q63" s="112">
        <f>ROUND(SUMIFS(SummaryTable_AreaClass_wTotals!Z:Z,SummaryTable_AreaClass_wTotals!$A:$A,'Class Totals Formatted'!$B63,SummaryTable_AreaClass_wTotals!$C:$C,'Class Totals Formatted'!$A$57),-1)</f>
        <v>970</v>
      </c>
      <c r="R63" s="112">
        <f>ROUND(SUMIFS(SummaryTable_AreaClass_wTotals!AA:AA,SummaryTable_AreaClass_wTotals!$A:$A,'Class Totals Formatted'!$B63,SummaryTable_AreaClass_wTotals!$C:$C,'Class Totals Formatted'!$A$57),-1)</f>
        <v>7210</v>
      </c>
      <c r="S63" s="169">
        <f t="shared" ref="S63:S71" si="31">O63+Q63+R63</f>
        <v>15110</v>
      </c>
      <c r="T63" s="209">
        <f t="shared" ref="T63:T71" si="32">R63+Q63-P63</f>
        <v>8020</v>
      </c>
      <c r="U63" s="132">
        <f t="shared" si="28"/>
        <v>0.10099750623441396</v>
      </c>
      <c r="V63" s="140">
        <f t="shared" ref="V63:V71" si="33">IFERROR(S63/(O63+P63),0)</f>
        <v>2.1311706629055007</v>
      </c>
      <c r="W63" s="19"/>
    </row>
    <row r="64" spans="1:23" x14ac:dyDescent="0.25">
      <c r="A64" s="19"/>
      <c r="B64" s="69" t="s">
        <v>78</v>
      </c>
      <c r="C64" s="68" t="s">
        <v>77</v>
      </c>
      <c r="D64" s="113">
        <f>ROUND(SUMIFS(AnalysisAreas_byDevCategory!$I:$I,AnalysisAreas_byDevCategory!$A:$A,'Class Totals Formatted'!$B64,AnalysisAreas_byDevCategory!$D:$D,'Class Totals Formatted'!$A$57),0)</f>
        <v>7249</v>
      </c>
      <c r="E64" s="117">
        <f>D64/$D$119</f>
        <v>6.0920061852897674E-2</v>
      </c>
      <c r="F64" s="136">
        <f>SUMIFS(AnalysisAreas_byDevCategory!$I:$I,AnalysisAreas_byDevCategory!$A:$A,'Class Totals Formatted'!$B64,AnalysisAreas_byDevCategory!$E:$E,'Class Totals Formatted'!F$2,AnalysisAreas_byDevCategory!$D:$D,'Class Totals Formatted'!$A$57)</f>
        <v>1074.5152439631593</v>
      </c>
      <c r="G64" s="136">
        <f>SUMIFS(AnalysisAreas_byDevCategory!$I:$I,AnalysisAreas_byDevCategory!$A:$A,'Class Totals Formatted'!$B64,AnalysisAreas_byDevCategory!$E:$E,'Class Totals Formatted'!G$2,AnalysisAreas_byDevCategory!$D:$D,'Class Totals Formatted'!$A$57)</f>
        <v>4417.236038638217</v>
      </c>
      <c r="H64" s="136">
        <f>SUMIFS(AnalysisAreas_byDevCategory!$I:$I,AnalysisAreas_byDevCategory!$A:$A,'Class Totals Formatted'!$B64,AnalysisAreas_byDevCategory!$E:$E,'Class Totals Formatted'!H$2,AnalysisAreas_byDevCategory!$D:$D,'Class Totals Formatted'!$A$57)</f>
        <v>199.31998004078761</v>
      </c>
      <c r="I64" s="136">
        <f>SUMIFS(AnalysisAreas_byDevCategory!$I:$I,AnalysisAreas_byDevCategory!$A:$A,'Class Totals Formatted'!$B64,AnalysisAreas_byDevCategory!$E:$E,'Class Totals Formatted'!I$2,AnalysisAreas_byDevCategory!$D:$D,'Class Totals Formatted'!$A$57)</f>
        <v>1557.5273071415256</v>
      </c>
      <c r="J64" s="120">
        <f t="shared" si="26"/>
        <v>0.75758743034920351</v>
      </c>
      <c r="K64" s="126">
        <f t="shared" si="29"/>
        <v>2.749620361991828E-2</v>
      </c>
      <c r="L64" s="122">
        <f t="shared" si="27"/>
        <v>0.21</v>
      </c>
      <c r="M64" s="1">
        <f>ROUND(SUMIFS(SummaryTable_AreaClass_wTotals!W:W,SummaryTable_AreaClass_wTotals!$A:$A,'Class Totals Formatted'!$B64,SummaryTable_AreaClass_wTotals!$C:$C,'Class Totals Formatted'!$A$57),0)</f>
        <v>171</v>
      </c>
      <c r="N64" s="1">
        <f>ROUND(SUMIFS(SummaryTable_AreaClass_wTotals!X:X,SummaryTable_AreaClass_wTotals!$A:$A,'Class Totals Formatted'!$B64,SummaryTable_AreaClass_wTotals!$C:$C,'Class Totals Formatted'!$A$57),0)</f>
        <v>17314</v>
      </c>
      <c r="O64" s="113">
        <f t="shared" si="30"/>
        <v>17490</v>
      </c>
      <c r="P64" s="114">
        <f>ROUND(SUMIFS(SummaryTable_AreaClass_wTotals!Y:Y,SummaryTable_AreaClass_wTotals!$A:$A,'Class Totals Formatted'!$B64,SummaryTable_AreaClass_wTotals!$C:$C,'Class Totals Formatted'!$A$57),-1)</f>
        <v>130</v>
      </c>
      <c r="Q64" s="114">
        <f>ROUND(SUMIFS(SummaryTable_AreaClass_wTotals!Z:Z,SummaryTable_AreaClass_wTotals!$A:$A,'Class Totals Formatted'!$B64,SummaryTable_AreaClass_wTotals!$C:$C,'Class Totals Formatted'!$A$57),-1)</f>
        <v>670</v>
      </c>
      <c r="R64" s="114">
        <f>ROUND(SUMIFS(SummaryTable_AreaClass_wTotals!AA:AA,SummaryTable_AreaClass_wTotals!$A:$A,'Class Totals Formatted'!$B64,SummaryTable_AreaClass_wTotals!$C:$C,'Class Totals Formatted'!$A$57),-1)</f>
        <v>5280</v>
      </c>
      <c r="S64" s="170">
        <f t="shared" si="31"/>
        <v>23440</v>
      </c>
      <c r="T64" s="210">
        <f t="shared" si="32"/>
        <v>5820</v>
      </c>
      <c r="U64" s="133">
        <f t="shared" si="28"/>
        <v>9.2783505154639179E-2</v>
      </c>
      <c r="V64" s="141">
        <f t="shared" si="33"/>
        <v>1.3303064699205449</v>
      </c>
      <c r="W64" s="19"/>
    </row>
    <row r="65" spans="1:23" x14ac:dyDescent="0.25">
      <c r="A65" s="19"/>
      <c r="B65" s="62" t="s">
        <v>76</v>
      </c>
      <c r="C65" s="61" t="s">
        <v>75</v>
      </c>
      <c r="D65" s="111">
        <f>ROUND(SUMIFS(AnalysisAreas_byDevCategory!$I:$I,AnalysisAreas_byDevCategory!$A:$A,'Class Totals Formatted'!$B65,AnalysisAreas_byDevCategory!$D:$D,'Class Totals Formatted'!$A$57),0)</f>
        <v>8529</v>
      </c>
      <c r="E65" s="118">
        <f>D65/$D$119</f>
        <v>7.1677087535296488E-2</v>
      </c>
      <c r="F65" s="136">
        <f>SUMIFS(AnalysisAreas_byDevCategory!$I:$I,AnalysisAreas_byDevCategory!$A:$A,'Class Totals Formatted'!$B65,AnalysisAreas_byDevCategory!$E:$E,'Class Totals Formatted'!F$2,AnalysisAreas_byDevCategory!$D:$D,'Class Totals Formatted'!$A$57)</f>
        <v>735.18185528078357</v>
      </c>
      <c r="G65" s="136">
        <f>SUMIFS(AnalysisAreas_byDevCategory!$I:$I,AnalysisAreas_byDevCategory!$A:$A,'Class Totals Formatted'!$B65,AnalysisAreas_byDevCategory!$E:$E,'Class Totals Formatted'!G$2,AnalysisAreas_byDevCategory!$D:$D,'Class Totals Formatted'!$A$57)</f>
        <v>6296.4951868270964</v>
      </c>
      <c r="H65" s="136">
        <f>SUMIFS(AnalysisAreas_byDevCategory!$I:$I,AnalysisAreas_byDevCategory!$A:$A,'Class Totals Formatted'!$B65,AnalysisAreas_byDevCategory!$E:$E,'Class Totals Formatted'!H$2,AnalysisAreas_byDevCategory!$D:$D,'Class Totals Formatted'!$A$57)</f>
        <v>446.25860188974826</v>
      </c>
      <c r="I65" s="136">
        <f>SUMIFS(AnalysisAreas_byDevCategory!$I:$I,AnalysisAreas_byDevCategory!$A:$A,'Class Totals Formatted'!$B65,AnalysisAreas_byDevCategory!$E:$E,'Class Totals Formatted'!I$2,AnalysisAreas_byDevCategory!$D:$D,'Class Totals Formatted'!$A$57)</f>
        <v>1051.3750494107871</v>
      </c>
      <c r="J65" s="123">
        <f t="shared" si="26"/>
        <v>0.82444331599342013</v>
      </c>
      <c r="K65" s="124">
        <f t="shared" si="29"/>
        <v>5.2322499928449791E-2</v>
      </c>
      <c r="L65" s="125">
        <f t="shared" si="27"/>
        <v>0.13000000000000006</v>
      </c>
      <c r="M65" s="1">
        <f>ROUND(SUMIFS(SummaryTable_AreaClass_wTotals!W:W,SummaryTable_AreaClass_wTotals!$A:$A,'Class Totals Formatted'!$B65,SummaryTable_AreaClass_wTotals!$C:$C,'Class Totals Formatted'!$A$57),0)</f>
        <v>144</v>
      </c>
      <c r="N65" s="1">
        <f>ROUND(SUMIFS(SummaryTable_AreaClass_wTotals!X:X,SummaryTable_AreaClass_wTotals!$A:$A,'Class Totals Formatted'!$B65,SummaryTable_AreaClass_wTotals!$C:$C,'Class Totals Formatted'!$A$57),0)</f>
        <v>32694</v>
      </c>
      <c r="O65" s="111">
        <f t="shared" si="30"/>
        <v>32840</v>
      </c>
      <c r="P65" s="112">
        <f>ROUND(SUMIFS(SummaryTable_AreaClass_wTotals!Y:Y,SummaryTable_AreaClass_wTotals!$A:$A,'Class Totals Formatted'!$B65,SummaryTable_AreaClass_wTotals!$C:$C,'Class Totals Formatted'!$A$57),-1)</f>
        <v>680</v>
      </c>
      <c r="Q65" s="112">
        <f>ROUND(SUMIFS(SummaryTable_AreaClass_wTotals!Z:Z,SummaryTable_AreaClass_wTotals!$A:$A,'Class Totals Formatted'!$B65,SummaryTable_AreaClass_wTotals!$C:$C,'Class Totals Formatted'!$A$57),-1)</f>
        <v>2650</v>
      </c>
      <c r="R65" s="112">
        <f>ROUND(SUMIFS(SummaryTable_AreaClass_wTotals!AA:AA,SummaryTable_AreaClass_wTotals!$A:$A,'Class Totals Formatted'!$B65,SummaryTable_AreaClass_wTotals!$C:$C,'Class Totals Formatted'!$A$57),-1)</f>
        <v>6250</v>
      </c>
      <c r="S65" s="169">
        <f t="shared" si="31"/>
        <v>41740</v>
      </c>
      <c r="T65" s="209">
        <f t="shared" si="32"/>
        <v>8220</v>
      </c>
      <c r="U65" s="132">
        <f t="shared" si="28"/>
        <v>0.23965936739659369</v>
      </c>
      <c r="V65" s="140">
        <f t="shared" si="33"/>
        <v>1.2452267303102624</v>
      </c>
      <c r="W65" s="19"/>
    </row>
    <row r="66" spans="1:23" x14ac:dyDescent="0.25">
      <c r="A66" s="19"/>
      <c r="B66" s="69" t="s">
        <v>74</v>
      </c>
      <c r="C66" s="68" t="s">
        <v>73</v>
      </c>
      <c r="D66" s="113">
        <f>ROUND(SUMIFS(AnalysisAreas_byDevCategory!$I:$I,AnalysisAreas_byDevCategory!$A:$A,'Class Totals Formatted'!$B66,AnalysisAreas_byDevCategory!$D:$D,'Class Totals Formatted'!$A$57),0)</f>
        <v>814</v>
      </c>
      <c r="E66" s="117">
        <f>D66/$D$119</f>
        <v>6.8407960199004976E-3</v>
      </c>
      <c r="F66" s="136">
        <f>SUMIFS(AnalysisAreas_byDevCategory!$I:$I,AnalysisAreas_byDevCategory!$A:$A,'Class Totals Formatted'!$B66,AnalysisAreas_byDevCategory!$E:$E,'Class Totals Formatted'!F$2,AnalysisAreas_byDevCategory!$D:$D,'Class Totals Formatted'!$A$57)</f>
        <v>107.39864654620854</v>
      </c>
      <c r="G66" s="136">
        <f>SUMIFS(AnalysisAreas_byDevCategory!$I:$I,AnalysisAreas_byDevCategory!$A:$A,'Class Totals Formatted'!$B66,AnalysisAreas_byDevCategory!$E:$E,'Class Totals Formatted'!G$2,AnalysisAreas_byDevCategory!$D:$D,'Class Totals Formatted'!$A$57)</f>
        <v>597.8785177200225</v>
      </c>
      <c r="H66" s="136">
        <f>SUMIFS(AnalysisAreas_byDevCategory!$I:$I,AnalysisAreas_byDevCategory!$A:$A,'Class Totals Formatted'!$B66,AnalysisAreas_byDevCategory!$E:$E,'Class Totals Formatted'!H$2,AnalysisAreas_byDevCategory!$D:$D,'Class Totals Formatted'!$A$57)</f>
        <v>55.0272504919432</v>
      </c>
      <c r="I66" s="136">
        <f>SUMIFS(AnalysisAreas_byDevCategory!$I:$I,AnalysisAreas_byDevCategory!$A:$A,'Class Totals Formatted'!$B66,AnalysisAreas_byDevCategory!$E:$E,'Class Totals Formatted'!I$2,AnalysisAreas_byDevCategory!$D:$D,'Class Totals Formatted'!$A$57)</f>
        <v>53.583140655472398</v>
      </c>
      <c r="J66" s="120">
        <f t="shared" si="26"/>
        <v>0.86643386273492751</v>
      </c>
      <c r="K66" s="126">
        <f t="shared" si="29"/>
        <v>6.7601044830397056E-2</v>
      </c>
      <c r="L66" s="122">
        <f t="shared" si="27"/>
        <v>0.06</v>
      </c>
      <c r="M66" s="1">
        <f>ROUND(SUMIFS(SummaryTable_AreaClass_wTotals!W:W,SummaryTable_AreaClass_wTotals!$A:$A,'Class Totals Formatted'!$B66,SummaryTable_AreaClass_wTotals!$C:$C,'Class Totals Formatted'!$A$57),0)</f>
        <v>72</v>
      </c>
      <c r="N66" s="1">
        <f>ROUND(SUMIFS(SummaryTable_AreaClass_wTotals!X:X,SummaryTable_AreaClass_wTotals!$A:$A,'Class Totals Formatted'!$B66,SummaryTable_AreaClass_wTotals!$C:$C,'Class Totals Formatted'!$A$57),0)</f>
        <v>5563</v>
      </c>
      <c r="O66" s="113">
        <f t="shared" si="30"/>
        <v>5640</v>
      </c>
      <c r="P66" s="114">
        <f>ROUND(SUMIFS(SummaryTable_AreaClass_wTotals!Y:Y,SummaryTable_AreaClass_wTotals!$A:$A,'Class Totals Formatted'!$B66,SummaryTable_AreaClass_wTotals!$C:$C,'Class Totals Formatted'!$A$57),-1)</f>
        <v>280</v>
      </c>
      <c r="Q66" s="114">
        <f>ROUND(SUMIFS(SummaryTable_AreaClass_wTotals!Z:Z,SummaryTable_AreaClass_wTotals!$A:$A,'Class Totals Formatted'!$B66,SummaryTable_AreaClass_wTotals!$C:$C,'Class Totals Formatted'!$A$57),-1)</f>
        <v>470</v>
      </c>
      <c r="R66" s="114">
        <f>ROUND(SUMIFS(SummaryTable_AreaClass_wTotals!AA:AA,SummaryTable_AreaClass_wTotals!$A:$A,'Class Totals Formatted'!$B66,SummaryTable_AreaClass_wTotals!$C:$C,'Class Totals Formatted'!$A$57),-1)</f>
        <v>450</v>
      </c>
      <c r="S66" s="170">
        <f t="shared" si="31"/>
        <v>6560</v>
      </c>
      <c r="T66" s="210">
        <f t="shared" si="32"/>
        <v>640</v>
      </c>
      <c r="U66" s="133">
        <f t="shared" si="28"/>
        <v>0.296875</v>
      </c>
      <c r="V66" s="141">
        <f t="shared" si="33"/>
        <v>1.1081081081081081</v>
      </c>
      <c r="W66" s="19"/>
    </row>
    <row r="67" spans="1:23" x14ac:dyDescent="0.25">
      <c r="A67" s="19"/>
      <c r="B67" s="62" t="s">
        <v>72</v>
      </c>
      <c r="C67" s="61" t="s">
        <v>71</v>
      </c>
      <c r="D67" s="111">
        <f>ROUND(SUMIFS(AnalysisAreas_byDevCategory!$I:$I,AnalysisAreas_byDevCategory!$A:$A,'Class Totals Formatted'!$B67,AnalysisAreas_byDevCategory!$D:$D,'Class Totals Formatted'!$A$57),0)</f>
        <v>1024</v>
      </c>
      <c r="E67" s="118">
        <f>D67/$D$119</f>
        <v>8.6056205459190526E-3</v>
      </c>
      <c r="F67" s="136">
        <f>SUMIFS(AnalysisAreas_byDevCategory!$I:$I,AnalysisAreas_byDevCategory!$A:$A,'Class Totals Formatted'!$B67,AnalysisAreas_byDevCategory!$E:$E,'Class Totals Formatted'!F$2,AnalysisAreas_byDevCategory!$D:$D,'Class Totals Formatted'!$A$57)</f>
        <v>231.30554015489227</v>
      </c>
      <c r="G67" s="136">
        <f>SUMIFS(AnalysisAreas_byDevCategory!$I:$I,AnalysisAreas_byDevCategory!$A:$A,'Class Totals Formatted'!$B67,AnalysisAreas_byDevCategory!$E:$E,'Class Totals Formatted'!G$2,AnalysisAreas_byDevCategory!$D:$D,'Class Totals Formatted'!$A$57)</f>
        <v>554.05867331796969</v>
      </c>
      <c r="H67" s="136">
        <f>SUMIFS(AnalysisAreas_byDevCategory!$I:$I,AnalysisAreas_byDevCategory!$A:$A,'Class Totals Formatted'!$B67,AnalysisAreas_byDevCategory!$E:$E,'Class Totals Formatted'!H$2,AnalysisAreas_byDevCategory!$D:$D,'Class Totals Formatted'!$A$57)</f>
        <v>83.315490960955373</v>
      </c>
      <c r="I67" s="136">
        <f>SUMIFS(AnalysisAreas_byDevCategory!$I:$I,AnalysisAreas_byDevCategory!$A:$A,'Class Totals Formatted'!$B67,AnalysisAreas_byDevCategory!$E:$E,'Class Totals Formatted'!I$2,AnalysisAreas_byDevCategory!$D:$D,'Class Totals Formatted'!$A$57)</f>
        <v>155.24182787054127</v>
      </c>
      <c r="J67" s="123">
        <f t="shared" si="26"/>
        <v>0.76695723971959173</v>
      </c>
      <c r="K67" s="124">
        <f t="shared" si="29"/>
        <v>8.1362784141557981E-2</v>
      </c>
      <c r="L67" s="125">
        <f t="shared" si="27"/>
        <v>0.14999999999999997</v>
      </c>
      <c r="M67" s="1">
        <f>ROUND(SUMIFS(SummaryTable_AreaClass_wTotals!W:W,SummaryTable_AreaClass_wTotals!$A:$A,'Class Totals Formatted'!$B67,SummaryTable_AreaClass_wTotals!$C:$C,'Class Totals Formatted'!$A$57),0)</f>
        <v>288</v>
      </c>
      <c r="N67" s="1">
        <f>ROUND(SUMIFS(SummaryTable_AreaClass_wTotals!X:X,SummaryTable_AreaClass_wTotals!$A:$A,'Class Totals Formatted'!$B67,SummaryTable_AreaClass_wTotals!$C:$C,'Class Totals Formatted'!$A$57),0)</f>
        <v>6945</v>
      </c>
      <c r="O67" s="111">
        <f t="shared" si="30"/>
        <v>7230</v>
      </c>
      <c r="P67" s="112">
        <f>ROUND(SUMIFS(SummaryTable_AreaClass_wTotals!Y:Y,SummaryTable_AreaClass_wTotals!$A:$A,'Class Totals Formatted'!$B67,SummaryTable_AreaClass_wTotals!$C:$C,'Class Totals Formatted'!$A$57),-1)</f>
        <v>620</v>
      </c>
      <c r="Q67" s="112">
        <f>ROUND(SUMIFS(SummaryTable_AreaClass_wTotals!Z:Z,SummaryTable_AreaClass_wTotals!$A:$A,'Class Totals Formatted'!$B67,SummaryTable_AreaClass_wTotals!$C:$C,'Class Totals Formatted'!$A$57),-1)</f>
        <v>1420</v>
      </c>
      <c r="R67" s="112">
        <f>ROUND(SUMIFS(SummaryTable_AreaClass_wTotals!AA:AA,SummaryTable_AreaClass_wTotals!$A:$A,'Class Totals Formatted'!$B67,SummaryTable_AreaClass_wTotals!$C:$C,'Class Totals Formatted'!$A$57),-1)</f>
        <v>2460</v>
      </c>
      <c r="S67" s="169">
        <f t="shared" si="31"/>
        <v>11110</v>
      </c>
      <c r="T67" s="209">
        <f t="shared" si="32"/>
        <v>3260</v>
      </c>
      <c r="U67" s="132">
        <f t="shared" si="28"/>
        <v>0.24539877300613497</v>
      </c>
      <c r="V67" s="140">
        <f t="shared" si="33"/>
        <v>1.4152866242038216</v>
      </c>
      <c r="W67" s="19"/>
    </row>
    <row r="68" spans="1:23" x14ac:dyDescent="0.25">
      <c r="A68" s="19"/>
      <c r="B68" s="69" t="s">
        <v>70</v>
      </c>
      <c r="C68" s="68" t="s">
        <v>69</v>
      </c>
      <c r="D68" s="113">
        <f>ROUND(SUMIFS(AnalysisAreas_byDevCategory!$I:$I,AnalysisAreas_byDevCategory!$A:$A,'Class Totals Formatted'!$B68,AnalysisAreas_byDevCategory!$D:$D,'Class Totals Formatted'!$A$57),0)</f>
        <v>2884</v>
      </c>
      <c r="E68" s="117">
        <f>D68/$D$119</f>
        <v>2.4236923490654833E-2</v>
      </c>
      <c r="F68" s="136">
        <f>SUMIFS(AnalysisAreas_byDevCategory!$I:$I,AnalysisAreas_byDevCategory!$A:$A,'Class Totals Formatted'!$B68,AnalysisAreas_byDevCategory!$E:$E,'Class Totals Formatted'!F$2,AnalysisAreas_byDevCategory!$D:$D,'Class Totals Formatted'!$A$57)</f>
        <v>512.64908547333494</v>
      </c>
      <c r="G68" s="136">
        <f>SUMIFS(AnalysisAreas_byDevCategory!$I:$I,AnalysisAreas_byDevCategory!$A:$A,'Class Totals Formatted'!$B68,AnalysisAreas_byDevCategory!$E:$E,'Class Totals Formatted'!G$2,AnalysisAreas_byDevCategory!$D:$D,'Class Totals Formatted'!$A$57)</f>
        <v>1320.5876802456526</v>
      </c>
      <c r="H68" s="136">
        <f>SUMIFS(AnalysisAreas_byDevCategory!$I:$I,AnalysisAreas_byDevCategory!$A:$A,'Class Totals Formatted'!$B68,AnalysisAreas_byDevCategory!$E:$E,'Class Totals Formatted'!H$2,AnalysisAreas_byDevCategory!$D:$D,'Class Totals Formatted'!$A$57)</f>
        <v>150.48735706599683</v>
      </c>
      <c r="I68" s="136">
        <f>SUMIFS(AnalysisAreas_byDevCategory!$I:$I,AnalysisAreas_byDevCategory!$A:$A,'Class Totals Formatted'!$B68,AnalysisAreas_byDevCategory!$E:$E,'Class Totals Formatted'!I$2,AnalysisAreas_byDevCategory!$D:$D,'Class Totals Formatted'!$A$57)</f>
        <v>900.5465955760036</v>
      </c>
      <c r="J68" s="120">
        <f t="shared" si="26"/>
        <v>0.63565768575554349</v>
      </c>
      <c r="K68" s="126">
        <f t="shared" si="29"/>
        <v>5.2180082200414993E-2</v>
      </c>
      <c r="L68" s="122">
        <f t="shared" si="27"/>
        <v>0.31</v>
      </c>
      <c r="M68" s="1">
        <f>ROUND(SUMIFS(SummaryTable_AreaClass_wTotals!W:W,SummaryTable_AreaClass_wTotals!$A:$A,'Class Totals Formatted'!$B68,SummaryTable_AreaClass_wTotals!$C:$C,'Class Totals Formatted'!$A$57),0)</f>
        <v>54</v>
      </c>
      <c r="N68" s="1">
        <f>ROUND(SUMIFS(SummaryTable_AreaClass_wTotals!X:X,SummaryTable_AreaClass_wTotals!$A:$A,'Class Totals Formatted'!$B68,SummaryTable_AreaClass_wTotals!$C:$C,'Class Totals Formatted'!$A$57),0)</f>
        <v>3463</v>
      </c>
      <c r="O68" s="113">
        <f t="shared" si="30"/>
        <v>3520</v>
      </c>
      <c r="P68" s="114">
        <f>ROUND(SUMIFS(SummaryTable_AreaClass_wTotals!Y:Y,SummaryTable_AreaClass_wTotals!$A:$A,'Class Totals Formatted'!$B68,SummaryTable_AreaClass_wTotals!$C:$C,'Class Totals Formatted'!$A$57),-1)</f>
        <v>760</v>
      </c>
      <c r="Q68" s="114">
        <f>ROUND(SUMIFS(SummaryTable_AreaClass_wTotals!Z:Z,SummaryTable_AreaClass_wTotals!$A:$A,'Class Totals Formatted'!$B68,SummaryTable_AreaClass_wTotals!$C:$C,'Class Totals Formatted'!$A$57),-1)</f>
        <v>3930</v>
      </c>
      <c r="R68" s="114">
        <f>ROUND(SUMIFS(SummaryTable_AreaClass_wTotals!AA:AA,SummaryTable_AreaClass_wTotals!$A:$A,'Class Totals Formatted'!$B68,SummaryTable_AreaClass_wTotals!$C:$C,'Class Totals Formatted'!$A$57),-1)</f>
        <v>20180</v>
      </c>
      <c r="S68" s="170">
        <f t="shared" si="31"/>
        <v>27630</v>
      </c>
      <c r="T68" s="210">
        <f t="shared" si="32"/>
        <v>23350</v>
      </c>
      <c r="U68" s="133">
        <f t="shared" si="28"/>
        <v>0.13576017130620985</v>
      </c>
      <c r="V68" s="141">
        <f t="shared" si="33"/>
        <v>6.4556074766355138</v>
      </c>
      <c r="W68" s="19"/>
    </row>
    <row r="69" spans="1:23" x14ac:dyDescent="0.25">
      <c r="A69" s="19"/>
      <c r="B69" s="62" t="s">
        <v>68</v>
      </c>
      <c r="C69" s="61" t="s">
        <v>67</v>
      </c>
      <c r="D69" s="111">
        <f>ROUND(SUMIFS(AnalysisAreas_byDevCategory!$I:$I,AnalysisAreas_byDevCategory!$A:$A,'Class Totals Formatted'!$B69,AnalysisAreas_byDevCategory!$D:$D,'Class Totals Formatted'!$A$57),0)</f>
        <v>871</v>
      </c>
      <c r="E69" s="118">
        <f>D69/$D$119</f>
        <v>7.3198198198198196E-3</v>
      </c>
      <c r="F69" s="136">
        <f>SUMIFS(AnalysisAreas_byDevCategory!$I:$I,AnalysisAreas_byDevCategory!$A:$A,'Class Totals Formatted'!$B69,AnalysisAreas_byDevCategory!$E:$E,'Class Totals Formatted'!F$2,AnalysisAreas_byDevCategory!$D:$D,'Class Totals Formatted'!$A$57)</f>
        <v>155.40774593510704</v>
      </c>
      <c r="G69" s="136">
        <f>SUMIFS(AnalysisAreas_byDevCategory!$I:$I,AnalysisAreas_byDevCategory!$A:$A,'Class Totals Formatted'!$B69,AnalysisAreas_byDevCategory!$E:$E,'Class Totals Formatted'!G$2,AnalysisAreas_byDevCategory!$D:$D,'Class Totals Formatted'!$A$57)</f>
        <v>465.29739747287908</v>
      </c>
      <c r="H69" s="136">
        <f>SUMIFS(AnalysisAreas_byDevCategory!$I:$I,AnalysisAreas_byDevCategory!$A:$A,'Class Totals Formatted'!$B69,AnalysisAreas_byDevCategory!$E:$E,'Class Totals Formatted'!H$2,AnalysisAreas_byDevCategory!$D:$D,'Class Totals Formatted'!$A$57)</f>
        <v>62.780159857534109</v>
      </c>
      <c r="I69" s="136">
        <f>SUMIFS(AnalysisAreas_byDevCategory!$I:$I,AnalysisAreas_byDevCategory!$A:$A,'Class Totals Formatted'!$B69,AnalysisAreas_byDevCategory!$E:$E,'Class Totals Formatted'!I$2,AnalysisAreas_byDevCategory!$D:$D,'Class Totals Formatted'!$A$57)</f>
        <v>187.74389236678542</v>
      </c>
      <c r="J69" s="123">
        <f t="shared" si="26"/>
        <v>0.71263506705853752</v>
      </c>
      <c r="K69" s="124">
        <f t="shared" si="29"/>
        <v>7.2078254715883014E-2</v>
      </c>
      <c r="L69" s="125">
        <f>IF(K69&gt;0,1-ROUND(J69,2)-ROUND(K69,2),0)</f>
        <v>0.22000000000000003</v>
      </c>
      <c r="M69" s="1">
        <f>ROUND(SUMIFS(SummaryTable_AreaClass_wTotals!W:W,SummaryTable_AreaClass_wTotals!$A:$A,'Class Totals Formatted'!$B69,SummaryTable_AreaClass_wTotals!$C:$C,'Class Totals Formatted'!$A$57),0)</f>
        <v>131</v>
      </c>
      <c r="N69" s="1">
        <f>ROUND(SUMIFS(SummaryTable_AreaClass_wTotals!X:X,SummaryTable_AreaClass_wTotals!$A:$A,'Class Totals Formatted'!$B69,SummaryTable_AreaClass_wTotals!$C:$C,'Class Totals Formatted'!$A$57),0)</f>
        <v>4877</v>
      </c>
      <c r="O69" s="111">
        <f t="shared" si="30"/>
        <v>5010</v>
      </c>
      <c r="P69" s="112">
        <f>ROUND(SUMIFS(SummaryTable_AreaClass_wTotals!Y:Y,SummaryTable_AreaClass_wTotals!$A:$A,'Class Totals Formatted'!$B69,SummaryTable_AreaClass_wTotals!$C:$C,'Class Totals Formatted'!$A$57),-1)</f>
        <v>750</v>
      </c>
      <c r="Q69" s="112">
        <f>ROUND(SUMIFS(SummaryTable_AreaClass_wTotals!Z:Z,SummaryTable_AreaClass_wTotals!$A:$A,'Class Totals Formatted'!$B69,SummaryTable_AreaClass_wTotals!$C:$C,'Class Totals Formatted'!$A$57),-1)</f>
        <v>1160</v>
      </c>
      <c r="R69" s="112">
        <f>ROUND(SUMIFS(SummaryTable_AreaClass_wTotals!AA:AA,SummaryTable_AreaClass_wTotals!$A:$A,'Class Totals Formatted'!$B69,SummaryTable_AreaClass_wTotals!$C:$C,'Class Totals Formatted'!$A$57),-1)</f>
        <v>2920</v>
      </c>
      <c r="S69" s="169">
        <f t="shared" si="31"/>
        <v>9090</v>
      </c>
      <c r="T69" s="209">
        <f t="shared" si="32"/>
        <v>3330</v>
      </c>
      <c r="U69" s="132">
        <f t="shared" si="28"/>
        <v>0.12312312312312312</v>
      </c>
      <c r="V69" s="140">
        <f t="shared" si="33"/>
        <v>1.578125</v>
      </c>
      <c r="W69" s="19"/>
    </row>
    <row r="70" spans="1:23" x14ac:dyDescent="0.25">
      <c r="A70" s="19"/>
      <c r="B70" s="69"/>
      <c r="C70" s="68" t="s">
        <v>165</v>
      </c>
      <c r="D70" s="148"/>
      <c r="E70" s="149"/>
      <c r="F70" s="150"/>
      <c r="G70" s="150"/>
      <c r="H70" s="150"/>
      <c r="I70" s="150"/>
      <c r="J70" s="151"/>
      <c r="K70" s="152"/>
      <c r="L70" s="153"/>
      <c r="O70" s="8">
        <f>VLOOKUP($A$57,'County Totals Formatted'!$A$12:$C$15,3,FALSE)-SUM(O62:P69)</f>
        <v>7920</v>
      </c>
      <c r="P70" s="154"/>
      <c r="Q70" s="154"/>
      <c r="R70" s="154"/>
      <c r="S70" s="166">
        <f t="shared" si="31"/>
        <v>7920</v>
      </c>
      <c r="T70" s="211"/>
      <c r="U70" s="155"/>
      <c r="V70" s="142">
        <f t="shared" si="33"/>
        <v>1</v>
      </c>
      <c r="W70" s="19"/>
    </row>
    <row r="71" spans="1:23" x14ac:dyDescent="0.25">
      <c r="A71" s="19"/>
      <c r="B71" s="52"/>
      <c r="C71" s="51" t="s">
        <v>9</v>
      </c>
      <c r="D71" s="115">
        <f>SUM(D62:D70)</f>
        <v>60710</v>
      </c>
      <c r="E71" s="119">
        <f>SUM(E62:E70)</f>
        <v>0.5102023665456501</v>
      </c>
      <c r="F71" s="115">
        <f>SUM(F62:F70)</f>
        <v>24322.692499848465</v>
      </c>
      <c r="G71" s="115">
        <f t="shared" ref="G71:I71" si="34">SUM(G62:G70)</f>
        <v>22085.313537890615</v>
      </c>
      <c r="H71" s="115">
        <f t="shared" si="34"/>
        <v>1937.4628018888643</v>
      </c>
      <c r="I71" s="115">
        <f t="shared" si="34"/>
        <v>12365.10764750716</v>
      </c>
      <c r="J71" s="127">
        <f t="shared" ref="J71" si="35">IFERROR((F71+G71)/D71,0)</f>
        <v>0.76442111740634289</v>
      </c>
      <c r="K71" s="128">
        <f t="shared" ref="K71" si="36">IFERROR(H71/$D71,0)</f>
        <v>3.191340474203367E-2</v>
      </c>
      <c r="L71" s="129">
        <f>1-ROUND(J71,2)-ROUND(K71,2)</f>
        <v>0.21</v>
      </c>
      <c r="M71" s="1">
        <f>SUM(M62:M69)</f>
        <v>2670</v>
      </c>
      <c r="N71" s="1">
        <f>SUM(N62:N69)</f>
        <v>80447</v>
      </c>
      <c r="O71" s="115">
        <f>SUM(O62:O70)</f>
        <v>91050</v>
      </c>
      <c r="P71" s="116">
        <f t="shared" ref="P71:R71" si="37">SUM(P62:P70)</f>
        <v>3450</v>
      </c>
      <c r="Q71" s="116">
        <f t="shared" si="37"/>
        <v>11870</v>
      </c>
      <c r="R71" s="116">
        <f t="shared" si="37"/>
        <v>51190</v>
      </c>
      <c r="S71" s="167">
        <f t="shared" si="31"/>
        <v>154110</v>
      </c>
      <c r="T71" s="208">
        <f t="shared" si="32"/>
        <v>59610</v>
      </c>
      <c r="U71" s="147">
        <f>IFERROR((Q71-P71)/(Q71-P71+R71),0)</f>
        <v>0.1412514678745177</v>
      </c>
      <c r="V71" s="137">
        <f t="shared" si="33"/>
        <v>1.6307936507936507</v>
      </c>
      <c r="W71" s="19"/>
    </row>
    <row r="72" spans="1:2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4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x14ac:dyDescent="0.25">
      <c r="A73" s="130">
        <v>1</v>
      </c>
      <c r="B73" s="185" t="str">
        <f>VLOOKUP($A$73,$B$123:$C$126,2,FALSE)</f>
        <v>Davis</v>
      </c>
      <c r="C73" s="185"/>
      <c r="D73" s="19"/>
      <c r="E73" s="19"/>
      <c r="F73" s="19"/>
      <c r="G73" s="19"/>
      <c r="H73" s="19"/>
      <c r="I73" s="19"/>
      <c r="J73" s="45"/>
      <c r="K73" s="19"/>
      <c r="L73" s="19"/>
      <c r="M73" s="19"/>
      <c r="N73" s="19"/>
      <c r="O73" s="19"/>
      <c r="P73" s="19"/>
      <c r="Q73" s="19"/>
      <c r="R73" s="19"/>
      <c r="S73" s="67">
        <f>O71+P71+T71</f>
        <v>154110</v>
      </c>
      <c r="T73" s="19"/>
      <c r="U73" s="19"/>
      <c r="V73" s="19"/>
    </row>
    <row r="74" spans="1:2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t="s">
        <v>149</v>
      </c>
      <c r="N74" t="s">
        <v>148</v>
      </c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" customHeight="1" x14ac:dyDescent="0.25">
      <c r="A75" s="19"/>
      <c r="B75" s="181" t="s">
        <v>83</v>
      </c>
      <c r="C75" s="182"/>
      <c r="D75" s="177" t="s">
        <v>0</v>
      </c>
      <c r="E75" s="179" t="s">
        <v>171</v>
      </c>
      <c r="F75" s="19"/>
      <c r="G75" s="19"/>
      <c r="H75" s="19"/>
      <c r="I75" s="19"/>
      <c r="J75" s="194" t="s">
        <v>63</v>
      </c>
      <c r="K75" s="195"/>
      <c r="L75" s="196"/>
      <c r="M75" s="19"/>
      <c r="N75" s="19"/>
      <c r="O75" s="172" t="s">
        <v>11</v>
      </c>
      <c r="P75" s="173"/>
      <c r="Q75" s="173"/>
      <c r="R75" s="173"/>
      <c r="S75" s="173"/>
      <c r="T75" s="173"/>
      <c r="U75" s="173"/>
      <c r="V75" s="174"/>
      <c r="W75" s="19"/>
    </row>
    <row r="76" spans="1:23" ht="30" customHeight="1" x14ac:dyDescent="0.25">
      <c r="A76" s="19"/>
      <c r="B76" s="203"/>
      <c r="C76" s="204"/>
      <c r="D76" s="187"/>
      <c r="E76" s="192"/>
      <c r="F76" s="19"/>
      <c r="G76" s="19"/>
      <c r="H76" s="19"/>
      <c r="I76" s="19"/>
      <c r="J76" s="197" t="s">
        <v>10</v>
      </c>
      <c r="K76" s="198" t="s">
        <v>64</v>
      </c>
      <c r="L76" s="199" t="s">
        <v>164</v>
      </c>
      <c r="M76" s="19"/>
      <c r="N76" s="19"/>
      <c r="O76" s="188" t="s">
        <v>160</v>
      </c>
      <c r="P76" s="188" t="s">
        <v>65</v>
      </c>
      <c r="Q76" s="188" t="s">
        <v>66</v>
      </c>
      <c r="R76" s="188" t="s">
        <v>158</v>
      </c>
      <c r="S76" s="191" t="s">
        <v>159</v>
      </c>
      <c r="T76" s="205" t="s">
        <v>175</v>
      </c>
      <c r="U76" s="191" t="s">
        <v>169</v>
      </c>
      <c r="V76" s="191" t="s">
        <v>173</v>
      </c>
      <c r="W76" s="19"/>
    </row>
    <row r="77" spans="1:23" ht="30" customHeight="1" x14ac:dyDescent="0.25">
      <c r="A77" s="19"/>
      <c r="B77" s="183"/>
      <c r="C77" s="184"/>
      <c r="D77" s="178"/>
      <c r="E77" s="193"/>
      <c r="F77" s="90"/>
      <c r="G77" s="90"/>
      <c r="H77" s="90"/>
      <c r="I77" s="90"/>
      <c r="J77" s="200" t="s">
        <v>174</v>
      </c>
      <c r="K77" s="201"/>
      <c r="L77" s="202"/>
      <c r="O77" s="189"/>
      <c r="P77" s="189"/>
      <c r="Q77" s="189"/>
      <c r="R77" s="189"/>
      <c r="S77" s="191"/>
      <c r="T77" s="206"/>
      <c r="U77" s="191"/>
      <c r="V77" s="191"/>
      <c r="W77" s="19"/>
    </row>
    <row r="78" spans="1:23" x14ac:dyDescent="0.25">
      <c r="A78" s="19"/>
      <c r="B78" s="69" t="s">
        <v>82</v>
      </c>
      <c r="C78" s="68" t="s">
        <v>81</v>
      </c>
      <c r="D78" s="109">
        <f>ROUND(SUMIFS(AnalysisAreas_byDevCategory!$I:$I,AnalysisAreas_byDevCategory!$A:$A,'Class Totals Formatted'!$B78,AnalysisAreas_byDevCategory!$D:$D,'Class Totals Formatted'!$A$73),0)</f>
        <v>2065</v>
      </c>
      <c r="E78" s="117">
        <f>D78/$D$119</f>
        <v>1.7354107839182467E-2</v>
      </c>
      <c r="F78" s="136">
        <f>SUMIFS(AnalysisAreas_byDevCategory!$I:$I,AnalysisAreas_byDevCategory!$A:$A,'Class Totals Formatted'!$B78,AnalysisAreas_byDevCategory!$E:$E,'Class Totals Formatted'!F$2,AnalysisAreas_byDevCategory!$D:$D,'Class Totals Formatted'!$A$73)</f>
        <v>459.64913236462837</v>
      </c>
      <c r="G78" s="136">
        <f>SUMIFS(AnalysisAreas_byDevCategory!$I:$I,AnalysisAreas_byDevCategory!$A:$A,'Class Totals Formatted'!$B78,AnalysisAreas_byDevCategory!$E:$E,'Class Totals Formatted'!G$2,AnalysisAreas_byDevCategory!$D:$D,'Class Totals Formatted'!$A$73)</f>
        <v>723.84774852404098</v>
      </c>
      <c r="H78" s="136">
        <f>SUMIFS(AnalysisAreas_byDevCategory!$I:$I,AnalysisAreas_byDevCategory!$A:$A,'Class Totals Formatted'!$B78,AnalysisAreas_byDevCategory!$E:$E,'Class Totals Formatted'!H$2,AnalysisAreas_byDevCategory!$D:$D,'Class Totals Formatted'!$A$73)</f>
        <v>60.14220988229453</v>
      </c>
      <c r="I78" s="136">
        <f>SUMIFS(AnalysisAreas_byDevCategory!$I:$I,AnalysisAreas_byDevCategory!$A:$A,'Class Totals Formatted'!$B78,AnalysisAreas_byDevCategory!$E:$E,'Class Totals Formatted'!I$2,AnalysisAreas_byDevCategory!$D:$D,'Class Totals Formatted'!$A$73)</f>
        <v>821.17578759511537</v>
      </c>
      <c r="J78" s="120">
        <f t="shared" ref="J78:J85" si="38">IFERROR((F78+G78)/D78,0)</f>
        <v>0.57312197621727323</v>
      </c>
      <c r="K78" s="121">
        <f>IFERROR(H78/$D78,0)</f>
        <v>2.9124556843726165E-2</v>
      </c>
      <c r="L78" s="122">
        <f t="shared" ref="L78:L84" si="39">1-ROUND(J78,2)-ROUND(K78,2)</f>
        <v>0.4</v>
      </c>
      <c r="M78" s="1">
        <f>ROUND(SUMIFS(SummaryTable_AreaClass_wTotals!W:W,SummaryTable_AreaClass_wTotals!$A:$A,'Class Totals Formatted'!$B78,SummaryTable_AreaClass_wTotals!$C:$C,'Class Totals Formatted'!$A$73),0)</f>
        <v>22</v>
      </c>
      <c r="N78" s="1">
        <f>ROUND(SUMIFS(SummaryTable_AreaClass_wTotals!X:X,SummaryTable_AreaClass_wTotals!$A:$A,'Class Totals Formatted'!$B78,SummaryTable_AreaClass_wTotals!$C:$C,'Class Totals Formatted'!$A$73),0)</f>
        <v>671</v>
      </c>
      <c r="O78" s="109">
        <f>ROUND(M78+N78,-1)</f>
        <v>690</v>
      </c>
      <c r="P78" s="110">
        <f>ROUND(SUMIFS(SummaryTable_AreaClass_wTotals!Y:Y,SummaryTable_AreaClass_wTotals!$A:$A,'Class Totals Formatted'!$B78,SummaryTable_AreaClass_wTotals!$C:$C,'Class Totals Formatted'!$A$73),-1)</f>
        <v>10</v>
      </c>
      <c r="Q78" s="110">
        <f>ROUND(SUMIFS(SummaryTable_AreaClass_wTotals!Z:Z,SummaryTable_AreaClass_wTotals!$A:$A,'Class Totals Formatted'!$B78,SummaryTable_AreaClass_wTotals!$C:$C,'Class Totals Formatted'!$A$73),-1)</f>
        <v>70</v>
      </c>
      <c r="R78" s="110">
        <f>ROUND(SUMIFS(SummaryTable_AreaClass_wTotals!AA:AA,SummaryTable_AreaClass_wTotals!$A:$A,'Class Totals Formatted'!$B78,SummaryTable_AreaClass_wTotals!$C:$C,'Class Totals Formatted'!$A$73),-1)</f>
        <v>1040</v>
      </c>
      <c r="S78" s="168">
        <f>O78+Q78+R78</f>
        <v>1800</v>
      </c>
      <c r="T78" s="207">
        <f>R78+Q78-P78</f>
        <v>1100</v>
      </c>
      <c r="U78" s="146">
        <f t="shared" ref="U78:U85" si="40">IFERROR((Q78-P78)/(Q78-P78+R78),0)</f>
        <v>5.4545454545454543E-2</v>
      </c>
      <c r="V78" s="139">
        <f>IFERROR(S78/(O78+P78),0)</f>
        <v>2.5714285714285716</v>
      </c>
      <c r="W78" s="19"/>
    </row>
    <row r="79" spans="1:23" x14ac:dyDescent="0.25">
      <c r="A79" s="19"/>
      <c r="B79" s="62" t="s">
        <v>80</v>
      </c>
      <c r="C79" s="61" t="s">
        <v>79</v>
      </c>
      <c r="D79" s="111">
        <f>ROUND(SUMIFS(AnalysisAreas_byDevCategory!$I:$I,AnalysisAreas_byDevCategory!$A:$A,'Class Totals Formatted'!$B79,AnalysisAreas_byDevCategory!$D:$D,'Class Totals Formatted'!$A$73),0)</f>
        <v>10057</v>
      </c>
      <c r="E79" s="118">
        <f>D79/$D$119</f>
        <v>8.4518286943660079E-2</v>
      </c>
      <c r="F79" s="136">
        <f>SUMIFS(AnalysisAreas_byDevCategory!$I:$I,AnalysisAreas_byDevCategory!$A:$A,'Class Totals Formatted'!$B79,AnalysisAreas_byDevCategory!$E:$E,'Class Totals Formatted'!F$2,AnalysisAreas_byDevCategory!$D:$D,'Class Totals Formatted'!$A$73)</f>
        <v>1403.896329523847</v>
      </c>
      <c r="G79" s="136">
        <f>SUMIFS(AnalysisAreas_byDevCategory!$I:$I,AnalysisAreas_byDevCategory!$A:$A,'Class Totals Formatted'!$B79,AnalysisAreas_byDevCategory!$E:$E,'Class Totals Formatted'!G$2,AnalysisAreas_byDevCategory!$D:$D,'Class Totals Formatted'!$A$73)</f>
        <v>5159.0174839112378</v>
      </c>
      <c r="H79" s="136">
        <f>SUMIFS(AnalysisAreas_byDevCategory!$I:$I,AnalysisAreas_byDevCategory!$A:$A,'Class Totals Formatted'!$B79,AnalysisAreas_byDevCategory!$E:$E,'Class Totals Formatted'!H$2,AnalysisAreas_byDevCategory!$D:$D,'Class Totals Formatted'!$A$73)</f>
        <v>283.76487182737009</v>
      </c>
      <c r="I79" s="136">
        <f>SUMIFS(AnalysisAreas_byDevCategory!$I:$I,AnalysisAreas_byDevCategory!$A:$A,'Class Totals Formatted'!$B79,AnalysisAreas_byDevCategory!$E:$E,'Class Totals Formatted'!I$2,AnalysisAreas_byDevCategory!$D:$D,'Class Totals Formatted'!$A$73)</f>
        <v>3210.1035371702892</v>
      </c>
      <c r="J79" s="123">
        <f t="shared" si="38"/>
        <v>0.65257172252511531</v>
      </c>
      <c r="K79" s="124">
        <f t="shared" ref="K79:K85" si="41">IFERROR(H79/$D79,0)</f>
        <v>2.8215657932521634E-2</v>
      </c>
      <c r="L79" s="125">
        <f t="shared" si="39"/>
        <v>0.31999999999999995</v>
      </c>
      <c r="M79" s="1">
        <f>ROUND(SUMIFS(SummaryTable_AreaClass_wTotals!W:W,SummaryTable_AreaClass_wTotals!$A:$A,'Class Totals Formatted'!$B79,SummaryTable_AreaClass_wTotals!$C:$C,'Class Totals Formatted'!$A$73),0)</f>
        <v>45</v>
      </c>
      <c r="N79" s="1">
        <f>ROUND(SUMIFS(SummaryTable_AreaClass_wTotals!X:X,SummaryTable_AreaClass_wTotals!$A:$A,'Class Totals Formatted'!$B79,SummaryTable_AreaClass_wTotals!$C:$C,'Class Totals Formatted'!$A$73),0)</f>
        <v>11825</v>
      </c>
      <c r="O79" s="111">
        <f t="shared" ref="O79:O85" si="42">ROUND(M79+N79,-1)</f>
        <v>11870</v>
      </c>
      <c r="P79" s="112">
        <f>ROUND(SUMIFS(SummaryTable_AreaClass_wTotals!Y:Y,SummaryTable_AreaClass_wTotals!$A:$A,'Class Totals Formatted'!$B79,SummaryTable_AreaClass_wTotals!$C:$C,'Class Totals Formatted'!$A$73),-1)</f>
        <v>40</v>
      </c>
      <c r="Q79" s="112">
        <f>ROUND(SUMIFS(SummaryTable_AreaClass_wTotals!Z:Z,SummaryTable_AreaClass_wTotals!$A:$A,'Class Totals Formatted'!$B79,SummaryTable_AreaClass_wTotals!$C:$C,'Class Totals Formatted'!$A$73),-1)</f>
        <v>600</v>
      </c>
      <c r="R79" s="112">
        <f>ROUND(SUMIFS(SummaryTable_AreaClass_wTotals!AA:AA,SummaryTable_AreaClass_wTotals!$A:$A,'Class Totals Formatted'!$B79,SummaryTable_AreaClass_wTotals!$C:$C,'Class Totals Formatted'!$A$73),-1)</f>
        <v>6820</v>
      </c>
      <c r="S79" s="169">
        <f t="shared" ref="S79:S87" si="43">O79+Q79+R79</f>
        <v>19290</v>
      </c>
      <c r="T79" s="209">
        <f t="shared" ref="T79:T87" si="44">R79+Q79-P79</f>
        <v>7380</v>
      </c>
      <c r="U79" s="132">
        <f t="shared" si="40"/>
        <v>7.5880758807588072E-2</v>
      </c>
      <c r="V79" s="140">
        <f t="shared" ref="V79:V87" si="45">IFERROR(S79/(O79+P79),0)</f>
        <v>1.619647355163728</v>
      </c>
      <c r="W79" s="19"/>
    </row>
    <row r="80" spans="1:23" x14ac:dyDescent="0.25">
      <c r="A80" s="19"/>
      <c r="B80" s="69" t="s">
        <v>78</v>
      </c>
      <c r="C80" s="68" t="s">
        <v>77</v>
      </c>
      <c r="D80" s="113">
        <f>ROUND(SUMIFS(AnalysisAreas_byDevCategory!$I:$I,AnalysisAreas_byDevCategory!$A:$A,'Class Totals Formatted'!$B80,AnalysisAreas_byDevCategory!$D:$D,'Class Totals Formatted'!$A$73),0)</f>
        <v>18630</v>
      </c>
      <c r="E80" s="117">
        <f>D80/$D$119</f>
        <v>0.15656514723678902</v>
      </c>
      <c r="F80" s="136">
        <f>SUMIFS(AnalysisAreas_byDevCategory!$I:$I,AnalysisAreas_byDevCategory!$A:$A,'Class Totals Formatted'!$B80,AnalysisAreas_byDevCategory!$E:$E,'Class Totals Formatted'!F$2,AnalysisAreas_byDevCategory!$D:$D,'Class Totals Formatted'!$A$73)</f>
        <v>3496.6991796816574</v>
      </c>
      <c r="G80" s="136">
        <f>SUMIFS(AnalysisAreas_byDevCategory!$I:$I,AnalysisAreas_byDevCategory!$A:$A,'Class Totals Formatted'!$B80,AnalysisAreas_byDevCategory!$E:$E,'Class Totals Formatted'!G$2,AnalysisAreas_byDevCategory!$D:$D,'Class Totals Formatted'!$A$73)</f>
        <v>9701.5961901796127</v>
      </c>
      <c r="H80" s="136">
        <f>SUMIFS(AnalysisAreas_byDevCategory!$I:$I,AnalysisAreas_byDevCategory!$A:$A,'Class Totals Formatted'!$B80,AnalysisAreas_byDevCategory!$E:$E,'Class Totals Formatted'!H$2,AnalysisAreas_byDevCategory!$D:$D,'Class Totals Formatted'!$A$73)</f>
        <v>819.88193732887032</v>
      </c>
      <c r="I80" s="136">
        <f>SUMIFS(AnalysisAreas_byDevCategory!$I:$I,AnalysisAreas_byDevCategory!$A:$A,'Class Totals Formatted'!$B80,AnalysisAreas_byDevCategory!$E:$E,'Class Totals Formatted'!I$2,AnalysisAreas_byDevCategory!$D:$D,'Class Totals Formatted'!$A$73)</f>
        <v>4612.1810083285955</v>
      </c>
      <c r="J80" s="120">
        <f t="shared" si="38"/>
        <v>0.7084431223758062</v>
      </c>
      <c r="K80" s="126">
        <f t="shared" si="41"/>
        <v>4.4008692288184131E-2</v>
      </c>
      <c r="L80" s="122">
        <f t="shared" si="39"/>
        <v>0.25000000000000006</v>
      </c>
      <c r="M80" s="1">
        <f>ROUND(SUMIFS(SummaryTable_AreaClass_wTotals!W:W,SummaryTable_AreaClass_wTotals!$A:$A,'Class Totals Formatted'!$B80,SummaryTable_AreaClass_wTotals!$C:$C,'Class Totals Formatted'!$A$73),0)</f>
        <v>173</v>
      </c>
      <c r="N80" s="1">
        <f>ROUND(SUMIFS(SummaryTable_AreaClass_wTotals!X:X,SummaryTable_AreaClass_wTotals!$A:$A,'Class Totals Formatted'!$B80,SummaryTable_AreaClass_wTotals!$C:$C,'Class Totals Formatted'!$A$73),0)</f>
        <v>29661</v>
      </c>
      <c r="O80" s="113">
        <f t="shared" si="42"/>
        <v>29830</v>
      </c>
      <c r="P80" s="114">
        <f>ROUND(SUMIFS(SummaryTable_AreaClass_wTotals!Y:Y,SummaryTable_AreaClass_wTotals!$A:$A,'Class Totals Formatted'!$B80,SummaryTable_AreaClass_wTotals!$C:$C,'Class Totals Formatted'!$A$73),-1)</f>
        <v>400</v>
      </c>
      <c r="Q80" s="114">
        <f>ROUND(SUMIFS(SummaryTable_AreaClass_wTotals!Z:Z,SummaryTable_AreaClass_wTotals!$A:$A,'Class Totals Formatted'!$B80,SummaryTable_AreaClass_wTotals!$C:$C,'Class Totals Formatted'!$A$73),-1)</f>
        <v>2780</v>
      </c>
      <c r="R80" s="114">
        <f>ROUND(SUMIFS(SummaryTable_AreaClass_wTotals!AA:AA,SummaryTable_AreaClass_wTotals!$A:$A,'Class Totals Formatted'!$B80,SummaryTable_AreaClass_wTotals!$C:$C,'Class Totals Formatted'!$A$73),-1)</f>
        <v>15670</v>
      </c>
      <c r="S80" s="170">
        <f t="shared" si="43"/>
        <v>48280</v>
      </c>
      <c r="T80" s="210">
        <f t="shared" si="44"/>
        <v>18050</v>
      </c>
      <c r="U80" s="133">
        <f t="shared" si="40"/>
        <v>0.13185595567867037</v>
      </c>
      <c r="V80" s="141">
        <f t="shared" si="45"/>
        <v>1.5970889844525307</v>
      </c>
      <c r="W80" s="19"/>
    </row>
    <row r="81" spans="1:23" x14ac:dyDescent="0.25">
      <c r="A81" s="19"/>
      <c r="B81" s="62" t="s">
        <v>76</v>
      </c>
      <c r="C81" s="61" t="s">
        <v>75</v>
      </c>
      <c r="D81" s="111">
        <f>ROUND(SUMIFS(AnalysisAreas_byDevCategory!$I:$I,AnalysisAreas_byDevCategory!$A:$A,'Class Totals Formatted'!$B81,AnalysisAreas_byDevCategory!$D:$D,'Class Totals Formatted'!$A$73),0)</f>
        <v>4398</v>
      </c>
      <c r="E81" s="118">
        <f>D81/$D$119</f>
        <v>3.6960467930617184E-2</v>
      </c>
      <c r="F81" s="136">
        <f>SUMIFS(AnalysisAreas_byDevCategory!$I:$I,AnalysisAreas_byDevCategory!$A:$A,'Class Totals Formatted'!$B81,AnalysisAreas_byDevCategory!$E:$E,'Class Totals Formatted'!F$2,AnalysisAreas_byDevCategory!$D:$D,'Class Totals Formatted'!$A$73)</f>
        <v>453.02398467846814</v>
      </c>
      <c r="G81" s="136">
        <f>SUMIFS(AnalysisAreas_byDevCategory!$I:$I,AnalysisAreas_byDevCategory!$A:$A,'Class Totals Formatted'!$B81,AnalysisAreas_byDevCategory!$E:$E,'Class Totals Formatted'!G$2,AnalysisAreas_byDevCategory!$D:$D,'Class Totals Formatted'!$A$73)</f>
        <v>3244.5231317014463</v>
      </c>
      <c r="H81" s="136">
        <f>SUMIFS(AnalysisAreas_byDevCategory!$I:$I,AnalysisAreas_byDevCategory!$A:$A,'Class Totals Formatted'!$B81,AnalysisAreas_byDevCategory!$E:$E,'Class Totals Formatted'!H$2,AnalysisAreas_byDevCategory!$D:$D,'Class Totals Formatted'!$A$73)</f>
        <v>179.56693497394528</v>
      </c>
      <c r="I81" s="136">
        <f>SUMIFS(AnalysisAreas_byDevCategory!$I:$I,AnalysisAreas_byDevCategory!$A:$A,'Class Totals Formatted'!$B81,AnalysisAreas_byDevCategory!$E:$E,'Class Totals Formatted'!I$2,AnalysisAreas_byDevCategory!$D:$D,'Class Totals Formatted'!$A$73)</f>
        <v>521.11685672301633</v>
      </c>
      <c r="J81" s="123">
        <f t="shared" si="38"/>
        <v>0.84073376907228614</v>
      </c>
      <c r="K81" s="124">
        <f t="shared" si="41"/>
        <v>4.0829225778523257E-2</v>
      </c>
      <c r="L81" s="125">
        <f t="shared" si="39"/>
        <v>0.12000000000000002</v>
      </c>
      <c r="M81" s="1">
        <f>ROUND(SUMIFS(SummaryTable_AreaClass_wTotals!W:W,SummaryTable_AreaClass_wTotals!$A:$A,'Class Totals Formatted'!$B81,SummaryTable_AreaClass_wTotals!$C:$C,'Class Totals Formatted'!$A$73),0)</f>
        <v>34</v>
      </c>
      <c r="N81" s="1">
        <f>ROUND(SUMIFS(SummaryTable_AreaClass_wTotals!X:X,SummaryTable_AreaClass_wTotals!$A:$A,'Class Totals Formatted'!$B81,SummaryTable_AreaClass_wTotals!$C:$C,'Class Totals Formatted'!$A$73),0)</f>
        <v>13132</v>
      </c>
      <c r="O81" s="111">
        <f t="shared" si="42"/>
        <v>13170</v>
      </c>
      <c r="P81" s="112">
        <f>ROUND(SUMIFS(SummaryTable_AreaClass_wTotals!Y:Y,SummaryTable_AreaClass_wTotals!$A:$A,'Class Totals Formatted'!$B81,SummaryTable_AreaClass_wTotals!$C:$C,'Class Totals Formatted'!$A$73),-1)</f>
        <v>220</v>
      </c>
      <c r="Q81" s="112">
        <f>ROUND(SUMIFS(SummaryTable_AreaClass_wTotals!Z:Z,SummaryTable_AreaClass_wTotals!$A:$A,'Class Totals Formatted'!$B81,SummaryTable_AreaClass_wTotals!$C:$C,'Class Totals Formatted'!$A$73),-1)</f>
        <v>1070</v>
      </c>
      <c r="R81" s="112">
        <f>ROUND(SUMIFS(SummaryTable_AreaClass_wTotals!AA:AA,SummaryTable_AreaClass_wTotals!$A:$A,'Class Totals Formatted'!$B81,SummaryTable_AreaClass_wTotals!$C:$C,'Class Totals Formatted'!$A$73),-1)</f>
        <v>3100</v>
      </c>
      <c r="S81" s="169">
        <f t="shared" si="43"/>
        <v>17340</v>
      </c>
      <c r="T81" s="209">
        <f t="shared" si="44"/>
        <v>3950</v>
      </c>
      <c r="U81" s="132">
        <f t="shared" si="40"/>
        <v>0.21518987341772153</v>
      </c>
      <c r="V81" s="140">
        <f t="shared" si="45"/>
        <v>1.2949962658700522</v>
      </c>
      <c r="W81" s="19"/>
    </row>
    <row r="82" spans="1:23" x14ac:dyDescent="0.25">
      <c r="A82" s="19"/>
      <c r="B82" s="69" t="s">
        <v>74</v>
      </c>
      <c r="C82" s="68" t="s">
        <v>73</v>
      </c>
      <c r="D82" s="113">
        <f>ROUND(SUMIFS(AnalysisAreas_byDevCategory!$I:$I,AnalysisAreas_byDevCategory!$A:$A,'Class Totals Formatted'!$B82,AnalysisAreas_byDevCategory!$D:$D,'Class Totals Formatted'!$A$73),0)</f>
        <v>528</v>
      </c>
      <c r="E82" s="117">
        <f>D82/$D$119</f>
        <v>4.4372730939895117E-3</v>
      </c>
      <c r="F82" s="136">
        <f>SUMIFS(AnalysisAreas_byDevCategory!$I:$I,AnalysisAreas_byDevCategory!$A:$A,'Class Totals Formatted'!$B82,AnalysisAreas_byDevCategory!$E:$E,'Class Totals Formatted'!F$2,AnalysisAreas_byDevCategory!$D:$D,'Class Totals Formatted'!$A$73)</f>
        <v>31.750422466718678</v>
      </c>
      <c r="G82" s="136">
        <f>SUMIFS(AnalysisAreas_byDevCategory!$I:$I,AnalysisAreas_byDevCategory!$A:$A,'Class Totals Formatted'!$B82,AnalysisAreas_byDevCategory!$E:$E,'Class Totals Formatted'!G$2,AnalysisAreas_byDevCategory!$D:$D,'Class Totals Formatted'!$A$73)</f>
        <v>362.17296907747937</v>
      </c>
      <c r="H82" s="136">
        <f>SUMIFS(AnalysisAreas_byDevCategory!$I:$I,AnalysisAreas_byDevCategory!$A:$A,'Class Totals Formatted'!$B82,AnalysisAreas_byDevCategory!$E:$E,'Class Totals Formatted'!H$2,AnalysisAreas_byDevCategory!$D:$D,'Class Totals Formatted'!$A$73)</f>
        <v>41.7511018717003</v>
      </c>
      <c r="I82" s="136">
        <f>SUMIFS(AnalysisAreas_byDevCategory!$I:$I,AnalysisAreas_byDevCategory!$A:$A,'Class Totals Formatted'!$B82,AnalysisAreas_byDevCategory!$E:$E,'Class Totals Formatted'!I$2,AnalysisAreas_byDevCategory!$D:$D,'Class Totals Formatted'!$A$73)</f>
        <v>92.58573240654772</v>
      </c>
      <c r="J82" s="120">
        <f t="shared" si="38"/>
        <v>0.7460670294397691</v>
      </c>
      <c r="K82" s="126">
        <f t="shared" si="41"/>
        <v>7.9074056575189955E-2</v>
      </c>
      <c r="L82" s="122">
        <f t="shared" si="39"/>
        <v>0.16999999999999998</v>
      </c>
      <c r="M82" s="1">
        <f>ROUND(SUMIFS(SummaryTable_AreaClass_wTotals!W:W,SummaryTable_AreaClass_wTotals!$A:$A,'Class Totals Formatted'!$B82,SummaryTable_AreaClass_wTotals!$C:$C,'Class Totals Formatted'!$A$73),0)</f>
        <v>3</v>
      </c>
      <c r="N82" s="1">
        <f>ROUND(SUMIFS(SummaryTable_AreaClass_wTotals!X:X,SummaryTable_AreaClass_wTotals!$A:$A,'Class Totals Formatted'!$B82,SummaryTable_AreaClass_wTotals!$C:$C,'Class Totals Formatted'!$A$73),0)</f>
        <v>2457</v>
      </c>
      <c r="O82" s="113">
        <f t="shared" si="42"/>
        <v>2460</v>
      </c>
      <c r="P82" s="114">
        <f>ROUND(SUMIFS(SummaryTable_AreaClass_wTotals!Y:Y,SummaryTable_AreaClass_wTotals!$A:$A,'Class Totals Formatted'!$B82,SummaryTable_AreaClass_wTotals!$C:$C,'Class Totals Formatted'!$A$73),-1)</f>
        <v>90</v>
      </c>
      <c r="Q82" s="114">
        <f>ROUND(SUMIFS(SummaryTable_AreaClass_wTotals!Z:Z,SummaryTable_AreaClass_wTotals!$A:$A,'Class Totals Formatted'!$B82,SummaryTable_AreaClass_wTotals!$C:$C,'Class Totals Formatted'!$A$73),-1)</f>
        <v>350</v>
      </c>
      <c r="R82" s="114">
        <f>ROUND(SUMIFS(SummaryTable_AreaClass_wTotals!AA:AA,SummaryTable_AreaClass_wTotals!$A:$A,'Class Totals Formatted'!$B82,SummaryTable_AreaClass_wTotals!$C:$C,'Class Totals Formatted'!$A$73),-1)</f>
        <v>790</v>
      </c>
      <c r="S82" s="170">
        <f t="shared" si="43"/>
        <v>3600</v>
      </c>
      <c r="T82" s="210">
        <f t="shared" si="44"/>
        <v>1050</v>
      </c>
      <c r="U82" s="133">
        <f t="shared" si="40"/>
        <v>0.24761904761904763</v>
      </c>
      <c r="V82" s="141">
        <f t="shared" si="45"/>
        <v>1.411764705882353</v>
      </c>
      <c r="W82" s="19"/>
    </row>
    <row r="83" spans="1:23" x14ac:dyDescent="0.25">
      <c r="A83" s="19"/>
      <c r="B83" s="62" t="s">
        <v>72</v>
      </c>
      <c r="C83" s="61" t="s">
        <v>71</v>
      </c>
      <c r="D83" s="111">
        <f>ROUND(SUMIFS(AnalysisAreas_byDevCategory!$I:$I,AnalysisAreas_byDevCategory!$A:$A,'Class Totals Formatted'!$B83,AnalysisAreas_byDevCategory!$D:$D,'Class Totals Formatted'!$A$73),0)</f>
        <v>623</v>
      </c>
      <c r="E83" s="118">
        <f>D83/$D$119</f>
        <v>5.2356460938550488E-3</v>
      </c>
      <c r="F83" s="136">
        <f>SUMIFS(AnalysisAreas_byDevCategory!$I:$I,AnalysisAreas_byDevCategory!$A:$A,'Class Totals Formatted'!$B83,AnalysisAreas_byDevCategory!$E:$E,'Class Totals Formatted'!F$2,AnalysisAreas_byDevCategory!$D:$D,'Class Totals Formatted'!$A$73)</f>
        <v>149.76237775118824</v>
      </c>
      <c r="G83" s="136">
        <f>SUMIFS(AnalysisAreas_byDevCategory!$I:$I,AnalysisAreas_byDevCategory!$A:$A,'Class Totals Formatted'!$B83,AnalysisAreas_byDevCategory!$E:$E,'Class Totals Formatted'!G$2,AnalysisAreas_byDevCategory!$D:$D,'Class Totals Formatted'!$A$73)</f>
        <v>334.98481728669441</v>
      </c>
      <c r="H83" s="136">
        <f>SUMIFS(AnalysisAreas_byDevCategory!$I:$I,AnalysisAreas_byDevCategory!$A:$A,'Class Totals Formatted'!$B83,AnalysisAreas_byDevCategory!$E:$E,'Class Totals Formatted'!H$2,AnalysisAreas_byDevCategory!$D:$D,'Class Totals Formatted'!$A$73)</f>
        <v>15.894724239270529</v>
      </c>
      <c r="I83" s="136">
        <f>SUMIFS(AnalysisAreas_byDevCategory!$I:$I,AnalysisAreas_byDevCategory!$A:$A,'Class Totals Formatted'!$B83,AnalysisAreas_byDevCategory!$E:$E,'Class Totals Formatted'!I$2,AnalysisAreas_byDevCategory!$D:$D,'Class Totals Formatted'!$A$73)</f>
        <v>122.13017835059001</v>
      </c>
      <c r="J83" s="123">
        <f t="shared" si="38"/>
        <v>0.77808538529355165</v>
      </c>
      <c r="K83" s="124">
        <f t="shared" si="41"/>
        <v>2.5513201026116417E-2</v>
      </c>
      <c r="L83" s="125">
        <f t="shared" si="39"/>
        <v>0.18999999999999997</v>
      </c>
      <c r="M83" s="1">
        <f>ROUND(SUMIFS(SummaryTable_AreaClass_wTotals!W:W,SummaryTable_AreaClass_wTotals!$A:$A,'Class Totals Formatted'!$B83,SummaryTable_AreaClass_wTotals!$C:$C,'Class Totals Formatted'!$A$73),0)</f>
        <v>65</v>
      </c>
      <c r="N83" s="1">
        <f>ROUND(SUMIFS(SummaryTable_AreaClass_wTotals!X:X,SummaryTable_AreaClass_wTotals!$A:$A,'Class Totals Formatted'!$B83,SummaryTable_AreaClass_wTotals!$C:$C,'Class Totals Formatted'!$A$73),0)</f>
        <v>5334</v>
      </c>
      <c r="O83" s="111">
        <f t="shared" si="42"/>
        <v>5400</v>
      </c>
      <c r="P83" s="112">
        <f>ROUND(SUMIFS(SummaryTable_AreaClass_wTotals!Y:Y,SummaryTable_AreaClass_wTotals!$A:$A,'Class Totals Formatted'!$B83,SummaryTable_AreaClass_wTotals!$C:$C,'Class Totals Formatted'!$A$73),-1)</f>
        <v>30</v>
      </c>
      <c r="Q83" s="112">
        <f>ROUND(SUMIFS(SummaryTable_AreaClass_wTotals!Z:Z,SummaryTable_AreaClass_wTotals!$A:$A,'Class Totals Formatted'!$B83,SummaryTable_AreaClass_wTotals!$C:$C,'Class Totals Formatted'!$A$73),-1)</f>
        <v>180</v>
      </c>
      <c r="R83" s="112">
        <f>ROUND(SUMIFS(SummaryTable_AreaClass_wTotals!AA:AA,SummaryTable_AreaClass_wTotals!$A:$A,'Class Totals Formatted'!$B83,SummaryTable_AreaClass_wTotals!$C:$C,'Class Totals Formatted'!$A$73),-1)</f>
        <v>1390</v>
      </c>
      <c r="S83" s="169">
        <f t="shared" si="43"/>
        <v>6970</v>
      </c>
      <c r="T83" s="209">
        <f t="shared" si="44"/>
        <v>1540</v>
      </c>
      <c r="U83" s="132">
        <f t="shared" si="40"/>
        <v>9.7402597402597407E-2</v>
      </c>
      <c r="V83" s="140">
        <f t="shared" si="45"/>
        <v>1.2836095764272559</v>
      </c>
      <c r="W83" s="19"/>
    </row>
    <row r="84" spans="1:23" x14ac:dyDescent="0.25">
      <c r="A84" s="19"/>
      <c r="B84" s="69" t="s">
        <v>70</v>
      </c>
      <c r="C84" s="68" t="s">
        <v>69</v>
      </c>
      <c r="D84" s="113">
        <f>ROUND(SUMIFS(AnalysisAreas_byDevCategory!$I:$I,AnalysisAreas_byDevCategory!$A:$A,'Class Totals Formatted'!$B84,AnalysisAreas_byDevCategory!$D:$D,'Class Totals Formatted'!$A$73),0)</f>
        <v>2889</v>
      </c>
      <c r="E84" s="117">
        <f>D84/$D$119</f>
        <v>2.4278943122226705E-2</v>
      </c>
      <c r="F84" s="136">
        <f>SUMIFS(AnalysisAreas_byDevCategory!$I:$I,AnalysisAreas_byDevCategory!$A:$A,'Class Totals Formatted'!$B84,AnalysisAreas_byDevCategory!$E:$E,'Class Totals Formatted'!F$2,AnalysisAreas_byDevCategory!$D:$D,'Class Totals Formatted'!$A$73)</f>
        <v>373.65316951137152</v>
      </c>
      <c r="G84" s="136">
        <f>SUMIFS(AnalysisAreas_byDevCategory!$I:$I,AnalysisAreas_byDevCategory!$A:$A,'Class Totals Formatted'!$B84,AnalysisAreas_byDevCategory!$E:$E,'Class Totals Formatted'!G$2,AnalysisAreas_byDevCategory!$D:$D,'Class Totals Formatted'!$A$73)</f>
        <v>798.48372971920548</v>
      </c>
      <c r="H84" s="136">
        <f>SUMIFS(AnalysisAreas_byDevCategory!$I:$I,AnalysisAreas_byDevCategory!$A:$A,'Class Totals Formatted'!$B84,AnalysisAreas_byDevCategory!$E:$E,'Class Totals Formatted'!H$2,AnalysisAreas_byDevCategory!$D:$D,'Class Totals Formatted'!$A$73)</f>
        <v>410.78058166955049</v>
      </c>
      <c r="I84" s="136">
        <f>SUMIFS(AnalysisAreas_byDevCategory!$I:$I,AnalysisAreas_byDevCategory!$A:$A,'Class Totals Formatted'!$B84,AnalysisAreas_byDevCategory!$E:$E,'Class Totals Formatted'!I$2,AnalysisAreas_byDevCategory!$D:$D,'Class Totals Formatted'!$A$73)</f>
        <v>1306.19122752466</v>
      </c>
      <c r="J84" s="120">
        <f t="shared" si="38"/>
        <v>0.40572409111477226</v>
      </c>
      <c r="K84" s="126">
        <f t="shared" si="41"/>
        <v>0.14218780950832485</v>
      </c>
      <c r="L84" s="122">
        <f t="shared" si="39"/>
        <v>0.45000000000000007</v>
      </c>
      <c r="M84" s="1">
        <f>ROUND(SUMIFS(SummaryTable_AreaClass_wTotals!W:W,SummaryTable_AreaClass_wTotals!$A:$A,'Class Totals Formatted'!$B84,SummaryTable_AreaClass_wTotals!$C:$C,'Class Totals Formatted'!$A$73),0)</f>
        <v>43</v>
      </c>
      <c r="N84" s="1">
        <f>ROUND(SUMIFS(SummaryTable_AreaClass_wTotals!X:X,SummaryTable_AreaClass_wTotals!$A:$A,'Class Totals Formatted'!$B84,SummaryTable_AreaClass_wTotals!$C:$C,'Class Totals Formatted'!$A$73),0)</f>
        <v>5771</v>
      </c>
      <c r="O84" s="113">
        <f t="shared" si="42"/>
        <v>5810</v>
      </c>
      <c r="P84" s="114">
        <f>ROUND(SUMIFS(SummaryTable_AreaClass_wTotals!Y:Y,SummaryTable_AreaClass_wTotals!$A:$A,'Class Totals Formatted'!$B84,SummaryTable_AreaClass_wTotals!$C:$C,'Class Totals Formatted'!$A$73),-1)</f>
        <v>170</v>
      </c>
      <c r="Q84" s="114">
        <f>ROUND(SUMIFS(SummaryTable_AreaClass_wTotals!Z:Z,SummaryTable_AreaClass_wTotals!$A:$A,'Class Totals Formatted'!$B84,SummaryTable_AreaClass_wTotals!$C:$C,'Class Totals Formatted'!$A$73),-1)</f>
        <v>11610</v>
      </c>
      <c r="R84" s="114">
        <f>ROUND(SUMIFS(SummaryTable_AreaClass_wTotals!AA:AA,SummaryTable_AreaClass_wTotals!$A:$A,'Class Totals Formatted'!$B84,SummaryTable_AreaClass_wTotals!$C:$C,'Class Totals Formatted'!$A$73),-1)</f>
        <v>29840</v>
      </c>
      <c r="S84" s="170">
        <f t="shared" si="43"/>
        <v>47260</v>
      </c>
      <c r="T84" s="210">
        <f t="shared" si="44"/>
        <v>41280</v>
      </c>
      <c r="U84" s="133">
        <f t="shared" si="40"/>
        <v>0.27713178294573643</v>
      </c>
      <c r="V84" s="141">
        <f t="shared" si="45"/>
        <v>7.9030100334448159</v>
      </c>
      <c r="W84" s="19"/>
    </row>
    <row r="85" spans="1:23" x14ac:dyDescent="0.25">
      <c r="A85" s="19"/>
      <c r="B85" s="62" t="s">
        <v>68</v>
      </c>
      <c r="C85" s="61" t="s">
        <v>67</v>
      </c>
      <c r="D85" s="111">
        <f>ROUND(SUMIFS(AnalysisAreas_byDevCategory!$I:$I,AnalysisAreas_byDevCategory!$A:$A,'Class Totals Formatted'!$B85,AnalysisAreas_byDevCategory!$D:$D,'Class Totals Formatted'!$A$73),0)</f>
        <v>2507</v>
      </c>
      <c r="E85" s="118">
        <f>D85/$D$119</f>
        <v>2.1068643270135808E-2</v>
      </c>
      <c r="F85" s="136">
        <f>SUMIFS(AnalysisAreas_byDevCategory!$I:$I,AnalysisAreas_byDevCategory!$A:$A,'Class Totals Formatted'!$B85,AnalysisAreas_byDevCategory!$E:$E,'Class Totals Formatted'!F$2,AnalysisAreas_byDevCategory!$D:$D,'Class Totals Formatted'!$A$73)</f>
        <v>517.29913314245164</v>
      </c>
      <c r="G85" s="136">
        <f>SUMIFS(AnalysisAreas_byDevCategory!$I:$I,AnalysisAreas_byDevCategory!$A:$A,'Class Totals Formatted'!$B85,AnalysisAreas_byDevCategory!$E:$E,'Class Totals Formatted'!G$2,AnalysisAreas_byDevCategory!$D:$D,'Class Totals Formatted'!$A$73)</f>
        <v>1443.1095330810595</v>
      </c>
      <c r="H85" s="136">
        <f>SUMIFS(AnalysisAreas_byDevCategory!$I:$I,AnalysisAreas_byDevCategory!$A:$A,'Class Totals Formatted'!$B85,AnalysisAreas_byDevCategory!$E:$E,'Class Totals Formatted'!H$2,AnalysisAreas_byDevCategory!$D:$D,'Class Totals Formatted'!$A$73)</f>
        <v>307.46575118873278</v>
      </c>
      <c r="I85" s="136">
        <f>SUMIFS(AnalysisAreas_byDevCategory!$I:$I,AnalysisAreas_byDevCategory!$A:$A,'Class Totals Formatted'!$B85,AnalysisAreas_byDevCategory!$E:$E,'Class Totals Formatted'!I$2,AnalysisAreas_byDevCategory!$D:$D,'Class Totals Formatted'!$A$73)</f>
        <v>239.12417440504075</v>
      </c>
      <c r="J85" s="123">
        <f t="shared" si="38"/>
        <v>0.78197393945891946</v>
      </c>
      <c r="K85" s="124">
        <f t="shared" si="41"/>
        <v>0.12264290035450051</v>
      </c>
      <c r="L85" s="125">
        <f>IF(K85&gt;0,1-ROUND(J85,2)-ROUND(K85,2),0)</f>
        <v>9.9999999999999978E-2</v>
      </c>
      <c r="M85" s="1">
        <f>ROUND(SUMIFS(SummaryTable_AreaClass_wTotals!W:W,SummaryTable_AreaClass_wTotals!$A:$A,'Class Totals Formatted'!$B85,SummaryTable_AreaClass_wTotals!$C:$C,'Class Totals Formatted'!$A$73),0)</f>
        <v>280</v>
      </c>
      <c r="N85" s="1">
        <f>ROUND(SUMIFS(SummaryTable_AreaClass_wTotals!X:X,SummaryTable_AreaClass_wTotals!$A:$A,'Class Totals Formatted'!$B85,SummaryTable_AreaClass_wTotals!$C:$C,'Class Totals Formatted'!$A$73),0)</f>
        <v>10744</v>
      </c>
      <c r="O85" s="111">
        <f t="shared" si="42"/>
        <v>11020</v>
      </c>
      <c r="P85" s="112">
        <f>ROUND(SUMIFS(SummaryTable_AreaClass_wTotals!Y:Y,SummaryTable_AreaClass_wTotals!$A:$A,'Class Totals Formatted'!$B85,SummaryTable_AreaClass_wTotals!$C:$C,'Class Totals Formatted'!$A$73),-1)</f>
        <v>1150</v>
      </c>
      <c r="Q85" s="112">
        <f>ROUND(SUMIFS(SummaryTable_AreaClass_wTotals!Z:Z,SummaryTable_AreaClass_wTotals!$A:$A,'Class Totals Formatted'!$B85,SummaryTable_AreaClass_wTotals!$C:$C,'Class Totals Formatted'!$A$73),-1)</f>
        <v>5060</v>
      </c>
      <c r="R85" s="112">
        <f>ROUND(SUMIFS(SummaryTable_AreaClass_wTotals!AA:AA,SummaryTable_AreaClass_wTotals!$A:$A,'Class Totals Formatted'!$B85,SummaryTable_AreaClass_wTotals!$C:$C,'Class Totals Formatted'!$A$73),-1)</f>
        <v>4060</v>
      </c>
      <c r="S85" s="169">
        <f t="shared" si="43"/>
        <v>20140</v>
      </c>
      <c r="T85" s="209">
        <f t="shared" si="44"/>
        <v>7970</v>
      </c>
      <c r="U85" s="132">
        <f t="shared" si="40"/>
        <v>0.49058971141781682</v>
      </c>
      <c r="V85" s="140">
        <f t="shared" si="45"/>
        <v>1.6548890714872637</v>
      </c>
      <c r="W85" s="19"/>
    </row>
    <row r="86" spans="1:23" x14ac:dyDescent="0.25">
      <c r="A86" s="19"/>
      <c r="B86" s="69"/>
      <c r="C86" s="68" t="s">
        <v>165</v>
      </c>
      <c r="D86" s="148"/>
      <c r="E86" s="149"/>
      <c r="F86" s="150"/>
      <c r="G86" s="150"/>
      <c r="H86" s="150"/>
      <c r="I86" s="150"/>
      <c r="J86" s="151"/>
      <c r="K86" s="152"/>
      <c r="L86" s="153"/>
      <c r="O86" s="8">
        <f>VLOOKUP($A$73,'County Totals Formatted'!$A$12:$C$15,3,FALSE)-SUM(O78:P85)</f>
        <v>24040</v>
      </c>
      <c r="P86" s="154"/>
      <c r="Q86" s="154"/>
      <c r="R86" s="154"/>
      <c r="S86" s="166">
        <f t="shared" si="43"/>
        <v>24040</v>
      </c>
      <c r="T86" s="211"/>
      <c r="U86" s="155"/>
      <c r="V86" s="142">
        <f t="shared" si="45"/>
        <v>1</v>
      </c>
      <c r="W86" s="19"/>
    </row>
    <row r="87" spans="1:23" x14ac:dyDescent="0.25">
      <c r="A87" s="19"/>
      <c r="B87" s="52"/>
      <c r="C87" s="51" t="s">
        <v>9</v>
      </c>
      <c r="D87" s="115">
        <f>SUM(D78:D86)</f>
        <v>41697</v>
      </c>
      <c r="E87" s="119">
        <f>SUM(E78:E86)</f>
        <v>0.35041851553045583</v>
      </c>
      <c r="F87" s="115">
        <f>SUM(F78:F86)</f>
        <v>6885.7337291203312</v>
      </c>
      <c r="G87" s="115">
        <f t="shared" ref="G87:I87" si="46">SUM(G78:G86)</f>
        <v>21767.735603480782</v>
      </c>
      <c r="H87" s="115">
        <f t="shared" si="46"/>
        <v>2119.2481129817343</v>
      </c>
      <c r="I87" s="115">
        <f t="shared" si="46"/>
        <v>10924.608502503854</v>
      </c>
      <c r="J87" s="127">
        <f t="shared" ref="J87" si="47">IFERROR((F87+G87)/D87,0)</f>
        <v>0.68718299476223976</v>
      </c>
      <c r="K87" s="128">
        <f t="shared" ref="K87" si="48">IFERROR(H87/$D87,0)</f>
        <v>5.0824954144944104E-2</v>
      </c>
      <c r="L87" s="129">
        <f>1-ROUND(J87,2)-ROUND(K87,2)</f>
        <v>0.26000000000000006</v>
      </c>
      <c r="M87" s="1">
        <f>SUM(M78:M85)</f>
        <v>665</v>
      </c>
      <c r="N87" s="1">
        <f>SUM(N78:N85)</f>
        <v>79595</v>
      </c>
      <c r="O87" s="115">
        <f>SUM(O78:O86)</f>
        <v>104290</v>
      </c>
      <c r="P87" s="116">
        <f t="shared" ref="P87:R87" si="49">SUM(P78:P86)</f>
        <v>2110</v>
      </c>
      <c r="Q87" s="116">
        <f t="shared" si="49"/>
        <v>21720</v>
      </c>
      <c r="R87" s="116">
        <f t="shared" si="49"/>
        <v>62710</v>
      </c>
      <c r="S87" s="167">
        <f t="shared" si="43"/>
        <v>188720</v>
      </c>
      <c r="T87" s="208">
        <f t="shared" si="44"/>
        <v>82320</v>
      </c>
      <c r="U87" s="147">
        <f>IFERROR((Q87-P87)/(Q87-P87+R87),0)</f>
        <v>0.23821671525753157</v>
      </c>
      <c r="V87" s="137">
        <f t="shared" si="45"/>
        <v>1.7736842105263158</v>
      </c>
      <c r="W87" s="19"/>
    </row>
    <row r="88" spans="1:2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4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x14ac:dyDescent="0.25">
      <c r="A89" s="130">
        <v>2</v>
      </c>
      <c r="B89" s="185" t="str">
        <f>VLOOKUP($A$89,$B$123:$C$126,2,FALSE)</f>
        <v>Salt Lake</v>
      </c>
      <c r="C89" s="185"/>
      <c r="D89" s="19"/>
      <c r="E89" s="19"/>
      <c r="F89" s="19"/>
      <c r="G89" s="19"/>
      <c r="H89" s="19"/>
      <c r="I89" s="19"/>
      <c r="J89" s="45"/>
      <c r="K89" s="19"/>
      <c r="L89" s="19"/>
      <c r="M89" s="19"/>
      <c r="N89" s="19"/>
      <c r="O89" s="19"/>
      <c r="P89" s="19"/>
      <c r="Q89" s="19"/>
      <c r="R89" s="19"/>
      <c r="S89" s="67">
        <f>O87+P87+T87</f>
        <v>188720</v>
      </c>
      <c r="T89" s="19"/>
      <c r="U89" s="19"/>
      <c r="V89" s="19"/>
    </row>
    <row r="90" spans="1:2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t="s">
        <v>149</v>
      </c>
      <c r="N90" t="s">
        <v>148</v>
      </c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5" customHeight="1" x14ac:dyDescent="0.25">
      <c r="A91" s="19"/>
      <c r="B91" s="181" t="s">
        <v>83</v>
      </c>
      <c r="C91" s="182"/>
      <c r="D91" s="177" t="s">
        <v>0</v>
      </c>
      <c r="E91" s="179" t="s">
        <v>171</v>
      </c>
      <c r="F91" s="19"/>
      <c r="G91" s="19"/>
      <c r="H91" s="19"/>
      <c r="I91" s="19"/>
      <c r="J91" s="194" t="s">
        <v>63</v>
      </c>
      <c r="K91" s="195"/>
      <c r="L91" s="196"/>
      <c r="M91" s="19"/>
      <c r="N91" s="19"/>
      <c r="O91" s="172" t="s">
        <v>11</v>
      </c>
      <c r="P91" s="173"/>
      <c r="Q91" s="173"/>
      <c r="R91" s="173"/>
      <c r="S91" s="173"/>
      <c r="T91" s="173"/>
      <c r="U91" s="173"/>
      <c r="V91" s="174"/>
      <c r="W91" s="19"/>
    </row>
    <row r="92" spans="1:23" ht="30" customHeight="1" x14ac:dyDescent="0.25">
      <c r="A92" s="19"/>
      <c r="B92" s="203"/>
      <c r="C92" s="204"/>
      <c r="D92" s="187"/>
      <c r="E92" s="192"/>
      <c r="F92" s="19"/>
      <c r="G92" s="19"/>
      <c r="H92" s="19"/>
      <c r="I92" s="19"/>
      <c r="J92" s="197" t="s">
        <v>10</v>
      </c>
      <c r="K92" s="198" t="s">
        <v>64</v>
      </c>
      <c r="L92" s="199" t="s">
        <v>164</v>
      </c>
      <c r="M92" s="19"/>
      <c r="N92" s="19"/>
      <c r="O92" s="188" t="s">
        <v>160</v>
      </c>
      <c r="P92" s="188" t="s">
        <v>65</v>
      </c>
      <c r="Q92" s="188" t="s">
        <v>66</v>
      </c>
      <c r="R92" s="188" t="s">
        <v>158</v>
      </c>
      <c r="S92" s="191" t="s">
        <v>159</v>
      </c>
      <c r="T92" s="205" t="s">
        <v>175</v>
      </c>
      <c r="U92" s="191" t="s">
        <v>169</v>
      </c>
      <c r="V92" s="191" t="s">
        <v>173</v>
      </c>
      <c r="W92" s="19"/>
    </row>
    <row r="93" spans="1:23" ht="30" customHeight="1" x14ac:dyDescent="0.25">
      <c r="A93" s="19"/>
      <c r="B93" s="183"/>
      <c r="C93" s="184"/>
      <c r="D93" s="178"/>
      <c r="E93" s="193"/>
      <c r="F93" s="90"/>
      <c r="G93" s="90"/>
      <c r="H93" s="90"/>
      <c r="I93" s="90"/>
      <c r="J93" s="200" t="s">
        <v>174</v>
      </c>
      <c r="K93" s="201"/>
      <c r="L93" s="202"/>
      <c r="O93" s="189"/>
      <c r="P93" s="189"/>
      <c r="Q93" s="189"/>
      <c r="R93" s="189"/>
      <c r="S93" s="191"/>
      <c r="T93" s="206"/>
      <c r="U93" s="191"/>
      <c r="V93" s="191"/>
      <c r="W93" s="19"/>
    </row>
    <row r="94" spans="1:23" x14ac:dyDescent="0.25">
      <c r="A94" s="19"/>
      <c r="B94" s="69" t="s">
        <v>82</v>
      </c>
      <c r="C94" s="68" t="s">
        <v>81</v>
      </c>
      <c r="D94" s="109">
        <f>ROUND(SUMIFS(AnalysisAreas_byDevCategory!$I:$I,AnalysisAreas_byDevCategory!$A:$A,'Class Totals Formatted'!$B94,AnalysisAreas_byDevCategory!$D:$D,'Class Totals Formatted'!$A$89),0)</f>
        <v>7926</v>
      </c>
      <c r="E94" s="117">
        <f>D94/$D$119</f>
        <v>6.6609519967728917E-2</v>
      </c>
      <c r="F94" s="136">
        <f>SUMIFS(AnalysisAreas_byDevCategory!$I:$I,AnalysisAreas_byDevCategory!$A:$A,'Class Totals Formatted'!$B94,AnalysisAreas_byDevCategory!$E:$E,'Class Totals Formatted'!F$2,AnalysisAreas_byDevCategory!$D:$D,'Class Totals Formatted'!$A$89)</f>
        <v>2003.4956870797437</v>
      </c>
      <c r="G94" s="136">
        <f>SUMIFS(AnalysisAreas_byDevCategory!$I:$I,AnalysisAreas_byDevCategory!$A:$A,'Class Totals Formatted'!$B94,AnalysisAreas_byDevCategory!$E:$E,'Class Totals Formatted'!G$2,AnalysisAreas_byDevCategory!$D:$D,'Class Totals Formatted'!$A$89)</f>
        <v>3425.2156392863599</v>
      </c>
      <c r="H94" s="136">
        <f>SUMIFS(AnalysisAreas_byDevCategory!$I:$I,AnalysisAreas_byDevCategory!$A:$A,'Class Totals Formatted'!$B94,AnalysisAreas_byDevCategory!$E:$E,'Class Totals Formatted'!H$2,AnalysisAreas_byDevCategory!$D:$D,'Class Totals Formatted'!$A$89)</f>
        <v>355.17958187168028</v>
      </c>
      <c r="I94" s="136">
        <f>SUMIFS(AnalysisAreas_byDevCategory!$I:$I,AnalysisAreas_byDevCategory!$A:$A,'Class Totals Formatted'!$B94,AnalysisAreas_byDevCategory!$E:$E,'Class Totals Formatted'!I$2,AnalysisAreas_byDevCategory!$D:$D,'Class Totals Formatted'!$A$89)</f>
        <v>2141.6972001683785</v>
      </c>
      <c r="J94" s="120">
        <f t="shared" ref="J94:J101" si="50">IFERROR((F94+G94)/D94,0)</f>
        <v>0.68492446711659138</v>
      </c>
      <c r="K94" s="121">
        <f>IFERROR(H94/$D94,0)</f>
        <v>4.4811958348685378E-2</v>
      </c>
      <c r="L94" s="122">
        <f t="shared" ref="L94:L100" si="51">1-ROUND(J94,2)-ROUND(K94,2)</f>
        <v>0.27999999999999997</v>
      </c>
      <c r="M94" s="1">
        <f>ROUND(SUMIFS(SummaryTable_AreaClass_wTotals!W:W,SummaryTable_AreaClass_wTotals!$A:$A,'Class Totals Formatted'!$B94,SummaryTable_AreaClass_wTotals!$C:$C,'Class Totals Formatted'!$A$89),0)</f>
        <v>99</v>
      </c>
      <c r="N94" s="1">
        <f>ROUND(SUMIFS(SummaryTable_AreaClass_wTotals!X:X,SummaryTable_AreaClass_wTotals!$A:$A,'Class Totals Formatted'!$B94,SummaryTable_AreaClass_wTotals!$C:$C,'Class Totals Formatted'!$A$89),0)</f>
        <v>3053</v>
      </c>
      <c r="O94" s="109">
        <f>ROUND(M94+N94,-1)</f>
        <v>3150</v>
      </c>
      <c r="P94" s="110">
        <f>ROUND(SUMIFS(SummaryTable_AreaClass_wTotals!Y:Y,SummaryTable_AreaClass_wTotals!$A:$A,'Class Totals Formatted'!$B94,SummaryTable_AreaClass_wTotals!$C:$C,'Class Totals Formatted'!$A$89),-1)</f>
        <v>90</v>
      </c>
      <c r="Q94" s="110">
        <f>ROUND(SUMIFS(SummaryTable_AreaClass_wTotals!Z:Z,SummaryTable_AreaClass_wTotals!$A:$A,'Class Totals Formatted'!$B94,SummaryTable_AreaClass_wTotals!$C:$C,'Class Totals Formatted'!$A$89),-1)</f>
        <v>450</v>
      </c>
      <c r="R94" s="110">
        <f>ROUND(SUMIFS(SummaryTable_AreaClass_wTotals!AA:AA,SummaryTable_AreaClass_wTotals!$A:$A,'Class Totals Formatted'!$B94,SummaryTable_AreaClass_wTotals!$C:$C,'Class Totals Formatted'!$A$89),-1)</f>
        <v>2720</v>
      </c>
      <c r="S94" s="168">
        <f>O94+Q94+R94</f>
        <v>6320</v>
      </c>
      <c r="T94" s="207">
        <f>R94+Q94-P94</f>
        <v>3080</v>
      </c>
      <c r="U94" s="146">
        <f t="shared" ref="U94:U101" si="52">IFERROR((Q94-P94)/(Q94-P94+R94),0)</f>
        <v>0.11688311688311688</v>
      </c>
      <c r="V94" s="139">
        <f>IFERROR(S94/(O94+P94),0)</f>
        <v>1.9506172839506173</v>
      </c>
      <c r="W94" s="19"/>
    </row>
    <row r="95" spans="1:23" x14ac:dyDescent="0.25">
      <c r="A95" s="19"/>
      <c r="B95" s="62" t="s">
        <v>80</v>
      </c>
      <c r="C95" s="61" t="s">
        <v>79</v>
      </c>
      <c r="D95" s="111">
        <f>ROUND(SUMIFS(AnalysisAreas_byDevCategory!$I:$I,AnalysisAreas_byDevCategory!$A:$A,'Class Totals Formatted'!$B95,AnalysisAreas_byDevCategory!$D:$D,'Class Totals Formatted'!$A$89),0)</f>
        <v>9740</v>
      </c>
      <c r="E95" s="118">
        <f>D95/$D$119</f>
        <v>8.1854242302003499E-2</v>
      </c>
      <c r="F95" s="136">
        <f>SUMIFS(AnalysisAreas_byDevCategory!$I:$I,AnalysisAreas_byDevCategory!$A:$A,'Class Totals Formatted'!$B95,AnalysisAreas_byDevCategory!$E:$E,'Class Totals Formatted'!F$2,AnalysisAreas_byDevCategory!$D:$D,'Class Totals Formatted'!$A$89)</f>
        <v>795.43354669637097</v>
      </c>
      <c r="G95" s="136">
        <f>SUMIFS(AnalysisAreas_byDevCategory!$I:$I,AnalysisAreas_byDevCategory!$A:$A,'Class Totals Formatted'!$B95,AnalysisAreas_byDevCategory!$E:$E,'Class Totals Formatted'!G$2,AnalysisAreas_byDevCategory!$D:$D,'Class Totals Formatted'!$A$89)</f>
        <v>6201.2525064591873</v>
      </c>
      <c r="H95" s="136">
        <f>SUMIFS(AnalysisAreas_byDevCategory!$I:$I,AnalysisAreas_byDevCategory!$A:$A,'Class Totals Formatted'!$B95,AnalysisAreas_byDevCategory!$E:$E,'Class Totals Formatted'!H$2,AnalysisAreas_byDevCategory!$D:$D,'Class Totals Formatted'!$A$89)</f>
        <v>521.66784737814407</v>
      </c>
      <c r="I95" s="136">
        <f>SUMIFS(AnalysisAreas_byDevCategory!$I:$I,AnalysisAreas_byDevCategory!$A:$A,'Class Totals Formatted'!$B95,AnalysisAreas_byDevCategory!$E:$E,'Class Totals Formatted'!I$2,AnalysisAreas_byDevCategory!$D:$D,'Class Totals Formatted'!$A$89)</f>
        <v>2221.7974878736363</v>
      </c>
      <c r="J95" s="123">
        <f t="shared" si="50"/>
        <v>0.71834559067305526</v>
      </c>
      <c r="K95" s="124">
        <f t="shared" ref="K95:K101" si="53">IFERROR(H95/$D95,0)</f>
        <v>5.3559327246216024E-2</v>
      </c>
      <c r="L95" s="125">
        <f t="shared" si="51"/>
        <v>0.23000000000000004</v>
      </c>
      <c r="M95" s="1">
        <f>ROUND(SUMIFS(SummaryTable_AreaClass_wTotals!W:W,SummaryTable_AreaClass_wTotals!$A:$A,'Class Totals Formatted'!$B95,SummaryTable_AreaClass_wTotals!$C:$C,'Class Totals Formatted'!$A$89),0)</f>
        <v>99</v>
      </c>
      <c r="N95" s="1">
        <f>ROUND(SUMIFS(SummaryTable_AreaClass_wTotals!X:X,SummaryTable_AreaClass_wTotals!$A:$A,'Class Totals Formatted'!$B95,SummaryTable_AreaClass_wTotals!$C:$C,'Class Totals Formatted'!$A$89),0)</f>
        <v>11296</v>
      </c>
      <c r="O95" s="111">
        <f t="shared" ref="O95:O101" si="54">ROUND(M95+N95,-1)</f>
        <v>11400</v>
      </c>
      <c r="P95" s="112">
        <f>ROUND(SUMIFS(SummaryTable_AreaClass_wTotals!Y:Y,SummaryTable_AreaClass_wTotals!$A:$A,'Class Totals Formatted'!$B95,SummaryTable_AreaClass_wTotals!$C:$C,'Class Totals Formatted'!$A$89),-1)</f>
        <v>390</v>
      </c>
      <c r="Q95" s="112">
        <f>ROUND(SUMIFS(SummaryTable_AreaClass_wTotals!Z:Z,SummaryTable_AreaClass_wTotals!$A:$A,'Class Totals Formatted'!$B95,SummaryTable_AreaClass_wTotals!$C:$C,'Class Totals Formatted'!$A$89),-1)</f>
        <v>1100</v>
      </c>
      <c r="R95" s="112">
        <f>ROUND(SUMIFS(SummaryTable_AreaClass_wTotals!AA:AA,SummaryTable_AreaClass_wTotals!$A:$A,'Class Totals Formatted'!$B95,SummaryTable_AreaClass_wTotals!$C:$C,'Class Totals Formatted'!$A$89),-1)</f>
        <v>4710</v>
      </c>
      <c r="S95" s="169">
        <f t="shared" ref="S95:S103" si="55">O95+Q95+R95</f>
        <v>17210</v>
      </c>
      <c r="T95" s="209">
        <f t="shared" ref="T95:T103" si="56">R95+Q95-P95</f>
        <v>5420</v>
      </c>
      <c r="U95" s="132">
        <f t="shared" si="52"/>
        <v>0.13099630996309963</v>
      </c>
      <c r="V95" s="140">
        <f t="shared" ref="V95:V103" si="57">IFERROR(S95/(O95+P95),0)</f>
        <v>1.4597116200169635</v>
      </c>
      <c r="W95" s="19"/>
    </row>
    <row r="96" spans="1:23" x14ac:dyDescent="0.25">
      <c r="A96" s="19"/>
      <c r="B96" s="69" t="s">
        <v>78</v>
      </c>
      <c r="C96" s="68" t="s">
        <v>77</v>
      </c>
      <c r="D96" s="113">
        <f>ROUND(SUMIFS(AnalysisAreas_byDevCategory!$I:$I,AnalysisAreas_byDevCategory!$A:$A,'Class Totals Formatted'!$B96,AnalysisAreas_byDevCategory!$D:$D,'Class Totals Formatted'!$A$89),0)</f>
        <v>17785</v>
      </c>
      <c r="E96" s="117">
        <f>D96/$D$119</f>
        <v>0.14946382950114293</v>
      </c>
      <c r="F96" s="136">
        <f>SUMIFS(AnalysisAreas_byDevCategory!$I:$I,AnalysisAreas_byDevCategory!$A:$A,'Class Totals Formatted'!$B96,AnalysisAreas_byDevCategory!$E:$E,'Class Totals Formatted'!F$2,AnalysisAreas_byDevCategory!$D:$D,'Class Totals Formatted'!$A$89)</f>
        <v>823.07324904304471</v>
      </c>
      <c r="G96" s="136">
        <f>SUMIFS(AnalysisAreas_byDevCategory!$I:$I,AnalysisAreas_byDevCategory!$A:$A,'Class Totals Formatted'!$B96,AnalysisAreas_byDevCategory!$E:$E,'Class Totals Formatted'!G$2,AnalysisAreas_byDevCategory!$D:$D,'Class Totals Formatted'!$A$89)</f>
        <v>13241.050202356266</v>
      </c>
      <c r="H96" s="136">
        <f>SUMIFS(AnalysisAreas_byDevCategory!$I:$I,AnalysisAreas_byDevCategory!$A:$A,'Class Totals Formatted'!$B96,AnalysisAreas_byDevCategory!$E:$E,'Class Totals Formatted'!H$2,AnalysisAreas_byDevCategory!$D:$D,'Class Totals Formatted'!$A$89)</f>
        <v>768.63658931468422</v>
      </c>
      <c r="I96" s="136">
        <f>SUMIFS(AnalysisAreas_byDevCategory!$I:$I,AnalysisAreas_byDevCategory!$A:$A,'Class Totals Formatted'!$B96,AnalysisAreas_byDevCategory!$E:$E,'Class Totals Formatted'!I$2,AnalysisAreas_byDevCategory!$D:$D,'Class Totals Formatted'!$A$89)</f>
        <v>2952.7254245178515</v>
      </c>
      <c r="J96" s="120">
        <f t="shared" si="50"/>
        <v>0.79078568745568234</v>
      </c>
      <c r="K96" s="126">
        <f t="shared" si="53"/>
        <v>4.3218250734590062E-2</v>
      </c>
      <c r="L96" s="122">
        <f t="shared" si="51"/>
        <v>0.16999999999999996</v>
      </c>
      <c r="M96" s="1">
        <f>ROUND(SUMIFS(SummaryTable_AreaClass_wTotals!W:W,SummaryTable_AreaClass_wTotals!$A:$A,'Class Totals Formatted'!$B96,SummaryTable_AreaClass_wTotals!$C:$C,'Class Totals Formatted'!$A$89),0)</f>
        <v>49</v>
      </c>
      <c r="N96" s="1">
        <f>ROUND(SUMIFS(SummaryTable_AreaClass_wTotals!X:X,SummaryTable_AreaClass_wTotals!$A:$A,'Class Totals Formatted'!$B96,SummaryTable_AreaClass_wTotals!$C:$C,'Class Totals Formatted'!$A$89),0)</f>
        <v>52458</v>
      </c>
      <c r="O96" s="113">
        <f t="shared" si="54"/>
        <v>52510</v>
      </c>
      <c r="P96" s="114">
        <f>ROUND(SUMIFS(SummaryTable_AreaClass_wTotals!Y:Y,SummaryTable_AreaClass_wTotals!$A:$A,'Class Totals Formatted'!$B96,SummaryTable_AreaClass_wTotals!$C:$C,'Class Totals Formatted'!$A$89),-1)</f>
        <v>880</v>
      </c>
      <c r="Q96" s="114">
        <f>ROUND(SUMIFS(SummaryTable_AreaClass_wTotals!Z:Z,SummaryTable_AreaClass_wTotals!$A:$A,'Class Totals Formatted'!$B96,SummaryTable_AreaClass_wTotals!$C:$C,'Class Totals Formatted'!$A$89),-1)</f>
        <v>2600</v>
      </c>
      <c r="R96" s="114">
        <f>ROUND(SUMIFS(SummaryTable_AreaClass_wTotals!AA:AA,SummaryTable_AreaClass_wTotals!$A:$A,'Class Totals Formatted'!$B96,SummaryTable_AreaClass_wTotals!$C:$C,'Class Totals Formatted'!$A$89),-1)</f>
        <v>10020</v>
      </c>
      <c r="S96" s="170">
        <f t="shared" si="55"/>
        <v>65130</v>
      </c>
      <c r="T96" s="210">
        <f t="shared" si="56"/>
        <v>11740</v>
      </c>
      <c r="U96" s="133">
        <f t="shared" si="52"/>
        <v>0.1465076660988075</v>
      </c>
      <c r="V96" s="141">
        <f t="shared" si="57"/>
        <v>1.2198913654242367</v>
      </c>
      <c r="W96" s="19"/>
    </row>
    <row r="97" spans="1:23" x14ac:dyDescent="0.25">
      <c r="A97" s="19"/>
      <c r="B97" s="62" t="s">
        <v>76</v>
      </c>
      <c r="C97" s="61" t="s">
        <v>75</v>
      </c>
      <c r="D97" s="111">
        <f>ROUND(SUMIFS(AnalysisAreas_byDevCategory!$I:$I,AnalysisAreas_byDevCategory!$A:$A,'Class Totals Formatted'!$B97,AnalysisAreas_byDevCategory!$D:$D,'Class Totals Formatted'!$A$89),0)</f>
        <v>23213</v>
      </c>
      <c r="E97" s="118">
        <f>D97/$D$119</f>
        <v>0.19508034153556542</v>
      </c>
      <c r="F97" s="136">
        <f>SUMIFS(AnalysisAreas_byDevCategory!$I:$I,AnalysisAreas_byDevCategory!$A:$A,'Class Totals Formatted'!$B97,AnalysisAreas_byDevCategory!$E:$E,'Class Totals Formatted'!F$2,AnalysisAreas_byDevCategory!$D:$D,'Class Totals Formatted'!$A$89)</f>
        <v>1653.1165906451756</v>
      </c>
      <c r="G97" s="136">
        <f>SUMIFS(AnalysisAreas_byDevCategory!$I:$I,AnalysisAreas_byDevCategory!$A:$A,'Class Totals Formatted'!$B97,AnalysisAreas_byDevCategory!$E:$E,'Class Totals Formatted'!G$2,AnalysisAreas_byDevCategory!$D:$D,'Class Totals Formatted'!$A$89)</f>
        <v>18515.697367119701</v>
      </c>
      <c r="H97" s="136">
        <f>SUMIFS(AnalysisAreas_byDevCategory!$I:$I,AnalysisAreas_byDevCategory!$A:$A,'Class Totals Formatted'!$B97,AnalysisAreas_byDevCategory!$E:$E,'Class Totals Formatted'!H$2,AnalysisAreas_byDevCategory!$D:$D,'Class Totals Formatted'!$A$89)</f>
        <v>2194.2490342473657</v>
      </c>
      <c r="I97" s="136">
        <f>SUMIFS(AnalysisAreas_byDevCategory!$I:$I,AnalysisAreas_byDevCategory!$A:$A,'Class Totals Formatted'!$B97,AnalysisAreas_byDevCategory!$E:$E,'Class Totals Formatted'!I$2,AnalysisAreas_byDevCategory!$D:$D,'Class Totals Formatted'!$A$89)</f>
        <v>849.88017353453063</v>
      </c>
      <c r="J97" s="123">
        <f t="shared" si="50"/>
        <v>0.8688585688090672</v>
      </c>
      <c r="K97" s="124">
        <f t="shared" si="53"/>
        <v>9.4526732186592244E-2</v>
      </c>
      <c r="L97" s="125">
        <f t="shared" si="51"/>
        <v>4.0000000000000008E-2</v>
      </c>
      <c r="M97" s="1">
        <f>ROUND(SUMIFS(SummaryTable_AreaClass_wTotals!W:W,SummaryTable_AreaClass_wTotals!$A:$A,'Class Totals Formatted'!$B97,SummaryTable_AreaClass_wTotals!$C:$C,'Class Totals Formatted'!$A$89),0)</f>
        <v>184</v>
      </c>
      <c r="N97" s="1">
        <f>ROUND(SUMIFS(SummaryTable_AreaClass_wTotals!X:X,SummaryTable_AreaClass_wTotals!$A:$A,'Class Totals Formatted'!$B97,SummaryTable_AreaClass_wTotals!$C:$C,'Class Totals Formatted'!$A$89),0)</f>
        <v>96311</v>
      </c>
      <c r="O97" s="111">
        <f t="shared" si="54"/>
        <v>96500</v>
      </c>
      <c r="P97" s="112">
        <f>ROUND(SUMIFS(SummaryTable_AreaClass_wTotals!Y:Y,SummaryTable_AreaClass_wTotals!$A:$A,'Class Totals Formatted'!$B97,SummaryTable_AreaClass_wTotals!$C:$C,'Class Totals Formatted'!$A$89),-1)</f>
        <v>5880</v>
      </c>
      <c r="Q97" s="112">
        <f>ROUND(SUMIFS(SummaryTable_AreaClass_wTotals!Z:Z,SummaryTable_AreaClass_wTotals!$A:$A,'Class Totals Formatted'!$B97,SummaryTable_AreaClass_wTotals!$C:$C,'Class Totals Formatted'!$A$89),-1)</f>
        <v>13040</v>
      </c>
      <c r="R97" s="112">
        <f>ROUND(SUMIFS(SummaryTable_AreaClass_wTotals!AA:AA,SummaryTable_AreaClass_wTotals!$A:$A,'Class Totals Formatted'!$B97,SummaryTable_AreaClass_wTotals!$C:$C,'Class Totals Formatted'!$A$89),-1)</f>
        <v>5040</v>
      </c>
      <c r="S97" s="169">
        <f t="shared" si="55"/>
        <v>114580</v>
      </c>
      <c r="T97" s="209">
        <f t="shared" si="56"/>
        <v>12200</v>
      </c>
      <c r="U97" s="132">
        <f t="shared" si="52"/>
        <v>0.58688524590163937</v>
      </c>
      <c r="V97" s="140">
        <f t="shared" si="57"/>
        <v>1.1191638991990622</v>
      </c>
      <c r="W97" s="19"/>
    </row>
    <row r="98" spans="1:23" x14ac:dyDescent="0.25">
      <c r="A98" s="19"/>
      <c r="B98" s="69" t="s">
        <v>74</v>
      </c>
      <c r="C98" s="68" t="s">
        <v>73</v>
      </c>
      <c r="D98" s="113">
        <f>ROUND(SUMIFS(AnalysisAreas_byDevCategory!$I:$I,AnalysisAreas_byDevCategory!$A:$A,'Class Totals Formatted'!$B98,AnalysisAreas_byDevCategory!$D:$D,'Class Totals Formatted'!$A$89),0)</f>
        <v>8890</v>
      </c>
      <c r="E98" s="117">
        <f>D98/$D$119</f>
        <v>7.4710904934785535E-2</v>
      </c>
      <c r="F98" s="136">
        <f>SUMIFS(AnalysisAreas_byDevCategory!$I:$I,AnalysisAreas_byDevCategory!$A:$A,'Class Totals Formatted'!$B98,AnalysisAreas_byDevCategory!$E:$E,'Class Totals Formatted'!F$2,AnalysisAreas_byDevCategory!$D:$D,'Class Totals Formatted'!$A$89)</f>
        <v>925.52609611250568</v>
      </c>
      <c r="G98" s="136">
        <f>SUMIFS(AnalysisAreas_byDevCategory!$I:$I,AnalysisAreas_byDevCategory!$A:$A,'Class Totals Formatted'!$B98,AnalysisAreas_byDevCategory!$E:$E,'Class Totals Formatted'!G$2,AnalysisAreas_byDevCategory!$D:$D,'Class Totals Formatted'!$A$89)</f>
        <v>5779.4452583279126</v>
      </c>
      <c r="H98" s="136">
        <f>SUMIFS(AnalysisAreas_byDevCategory!$I:$I,AnalysisAreas_byDevCategory!$A:$A,'Class Totals Formatted'!$B98,AnalysisAreas_byDevCategory!$E:$E,'Class Totals Formatted'!H$2,AnalysisAreas_byDevCategory!$D:$D,'Class Totals Formatted'!$A$89)</f>
        <v>1251.0403005129388</v>
      </c>
      <c r="I98" s="136">
        <f>SUMIFS(AnalysisAreas_byDevCategory!$I:$I,AnalysisAreas_byDevCategory!$A:$A,'Class Totals Formatted'!$B98,AnalysisAreas_byDevCategory!$E:$E,'Class Totals Formatted'!I$2,AnalysisAreas_byDevCategory!$D:$D,'Class Totals Formatted'!$A$89)</f>
        <v>934.1011514669292</v>
      </c>
      <c r="J98" s="120">
        <f t="shared" si="50"/>
        <v>0.75421500049948464</v>
      </c>
      <c r="K98" s="126">
        <f t="shared" si="53"/>
        <v>0.14072444325229908</v>
      </c>
      <c r="L98" s="122">
        <f t="shared" si="51"/>
        <v>0.10999999999999999</v>
      </c>
      <c r="M98" s="1">
        <f>ROUND(SUMIFS(SummaryTable_AreaClass_wTotals!W:W,SummaryTable_AreaClass_wTotals!$A:$A,'Class Totals Formatted'!$B98,SummaryTable_AreaClass_wTotals!$C:$C,'Class Totals Formatted'!$A$89),0)</f>
        <v>404</v>
      </c>
      <c r="N98" s="1">
        <f>ROUND(SUMIFS(SummaryTable_AreaClass_wTotals!X:X,SummaryTable_AreaClass_wTotals!$A:$A,'Class Totals Formatted'!$B98,SummaryTable_AreaClass_wTotals!$C:$C,'Class Totals Formatted'!$A$89),0)</f>
        <v>41719</v>
      </c>
      <c r="O98" s="113">
        <f t="shared" si="54"/>
        <v>42120</v>
      </c>
      <c r="P98" s="114">
        <f>ROUND(SUMIFS(SummaryTable_AreaClass_wTotals!Y:Y,SummaryTable_AreaClass_wTotals!$A:$A,'Class Totals Formatted'!$B98,SummaryTable_AreaClass_wTotals!$C:$C,'Class Totals Formatted'!$A$89),-1)</f>
        <v>4430</v>
      </c>
      <c r="Q98" s="114">
        <f>ROUND(SUMIFS(SummaryTable_AreaClass_wTotals!Z:Z,SummaryTable_AreaClass_wTotals!$A:$A,'Class Totals Formatted'!$B98,SummaryTable_AreaClass_wTotals!$C:$C,'Class Totals Formatted'!$A$89),-1)</f>
        <v>10620</v>
      </c>
      <c r="R98" s="114">
        <f>ROUND(SUMIFS(SummaryTable_AreaClass_wTotals!AA:AA,SummaryTable_AreaClass_wTotals!$A:$A,'Class Totals Formatted'!$B98,SummaryTable_AreaClass_wTotals!$C:$C,'Class Totals Formatted'!$A$89),-1)</f>
        <v>7930</v>
      </c>
      <c r="S98" s="170">
        <f t="shared" si="55"/>
        <v>60670</v>
      </c>
      <c r="T98" s="210">
        <f t="shared" si="56"/>
        <v>14120</v>
      </c>
      <c r="U98" s="133">
        <f t="shared" si="52"/>
        <v>0.43838526912181303</v>
      </c>
      <c r="V98" s="141">
        <f t="shared" si="57"/>
        <v>1.303329752953813</v>
      </c>
      <c r="W98" s="19"/>
    </row>
    <row r="99" spans="1:23" x14ac:dyDescent="0.25">
      <c r="A99" s="19"/>
      <c r="B99" s="62" t="s">
        <v>72</v>
      </c>
      <c r="C99" s="61" t="s">
        <v>71</v>
      </c>
      <c r="D99" s="111">
        <f>ROUND(SUMIFS(AnalysisAreas_byDevCategory!$I:$I,AnalysisAreas_byDevCategory!$A:$A,'Class Totals Formatted'!$B99,AnalysisAreas_byDevCategory!$D:$D,'Class Totals Formatted'!$A$89),0)</f>
        <v>5064</v>
      </c>
      <c r="E99" s="118">
        <f>D99/$D$119</f>
        <v>4.2557482855990321E-2</v>
      </c>
      <c r="F99" s="136">
        <f>SUMIFS(AnalysisAreas_byDevCategory!$I:$I,AnalysisAreas_byDevCategory!$A:$A,'Class Totals Formatted'!$B99,AnalysisAreas_byDevCategory!$E:$E,'Class Totals Formatted'!F$2,AnalysisAreas_byDevCategory!$D:$D,'Class Totals Formatted'!$A$89)</f>
        <v>1063.6229875376782</v>
      </c>
      <c r="G99" s="136">
        <f>SUMIFS(AnalysisAreas_byDevCategory!$I:$I,AnalysisAreas_byDevCategory!$A:$A,'Class Totals Formatted'!$B99,AnalysisAreas_byDevCategory!$E:$E,'Class Totals Formatted'!G$2,AnalysisAreas_byDevCategory!$D:$D,'Class Totals Formatted'!$A$89)</f>
        <v>2967.5508000391783</v>
      </c>
      <c r="H99" s="136">
        <f>SUMIFS(AnalysisAreas_byDevCategory!$I:$I,AnalysisAreas_byDevCategory!$A:$A,'Class Totals Formatted'!$B99,AnalysisAreas_byDevCategory!$E:$E,'Class Totals Formatted'!H$2,AnalysisAreas_byDevCategory!$D:$D,'Class Totals Formatted'!$A$89)</f>
        <v>275.81605481150262</v>
      </c>
      <c r="I99" s="136">
        <f>SUMIFS(AnalysisAreas_byDevCategory!$I:$I,AnalysisAreas_byDevCategory!$A:$A,'Class Totals Formatted'!$B99,AnalysisAreas_byDevCategory!$E:$E,'Class Totals Formatted'!I$2,AnalysisAreas_byDevCategory!$D:$D,'Class Totals Formatted'!$A$89)</f>
        <v>756.88292894606741</v>
      </c>
      <c r="J99" s="123">
        <f t="shared" si="50"/>
        <v>0.79604537669369213</v>
      </c>
      <c r="K99" s="124">
        <f t="shared" si="53"/>
        <v>5.4466045578890725E-2</v>
      </c>
      <c r="L99" s="125">
        <f t="shared" si="51"/>
        <v>0.14999999999999997</v>
      </c>
      <c r="M99" s="1">
        <f>ROUND(SUMIFS(SummaryTable_AreaClass_wTotals!W:W,SummaryTable_AreaClass_wTotals!$A:$A,'Class Totals Formatted'!$B99,SummaryTable_AreaClass_wTotals!$C:$C,'Class Totals Formatted'!$A$89),0)</f>
        <v>1723</v>
      </c>
      <c r="N99" s="1">
        <f>ROUND(SUMIFS(SummaryTable_AreaClass_wTotals!X:X,SummaryTable_AreaClass_wTotals!$A:$A,'Class Totals Formatted'!$B99,SummaryTable_AreaClass_wTotals!$C:$C,'Class Totals Formatted'!$A$89),0)</f>
        <v>54004</v>
      </c>
      <c r="O99" s="111">
        <f t="shared" si="54"/>
        <v>55730</v>
      </c>
      <c r="P99" s="112">
        <f>ROUND(SUMIFS(SummaryTable_AreaClass_wTotals!Y:Y,SummaryTable_AreaClass_wTotals!$A:$A,'Class Totals Formatted'!$B99,SummaryTable_AreaClass_wTotals!$C:$C,'Class Totals Formatted'!$A$89),-1)</f>
        <v>1600</v>
      </c>
      <c r="Q99" s="112">
        <f>ROUND(SUMIFS(SummaryTable_AreaClass_wTotals!Z:Z,SummaryTable_AreaClass_wTotals!$A:$A,'Class Totals Formatted'!$B99,SummaryTable_AreaClass_wTotals!$C:$C,'Class Totals Formatted'!$A$89),-1)</f>
        <v>6200</v>
      </c>
      <c r="R99" s="112">
        <f>ROUND(SUMIFS(SummaryTable_AreaClass_wTotals!AA:AA,SummaryTable_AreaClass_wTotals!$A:$A,'Class Totals Formatted'!$B99,SummaryTable_AreaClass_wTotals!$C:$C,'Class Totals Formatted'!$A$89),-1)</f>
        <v>11320</v>
      </c>
      <c r="S99" s="169">
        <f t="shared" si="55"/>
        <v>73250</v>
      </c>
      <c r="T99" s="209">
        <f t="shared" si="56"/>
        <v>15920</v>
      </c>
      <c r="U99" s="132">
        <f t="shared" si="52"/>
        <v>0.28894472361809043</v>
      </c>
      <c r="V99" s="140">
        <f t="shared" si="57"/>
        <v>1.2776905634048492</v>
      </c>
      <c r="W99" s="19"/>
    </row>
    <row r="100" spans="1:23" x14ac:dyDescent="0.25">
      <c r="A100" s="19"/>
      <c r="B100" s="69" t="s">
        <v>70</v>
      </c>
      <c r="C100" s="68" t="s">
        <v>69</v>
      </c>
      <c r="D100" s="113">
        <f>ROUND(SUMIFS(AnalysisAreas_byDevCategory!$I:$I,AnalysisAreas_byDevCategory!$A:$A,'Class Totals Formatted'!$B100,AnalysisAreas_byDevCategory!$D:$D,'Class Totals Formatted'!$A$89),0)</f>
        <v>8997</v>
      </c>
      <c r="E100" s="117">
        <f>D100/$D$119</f>
        <v>7.5610125050423554E-2</v>
      </c>
      <c r="F100" s="136">
        <f>SUMIFS(AnalysisAreas_byDevCategory!$I:$I,AnalysisAreas_byDevCategory!$A:$A,'Class Totals Formatted'!$B100,AnalysisAreas_byDevCategory!$E:$E,'Class Totals Formatted'!F$2,AnalysisAreas_byDevCategory!$D:$D,'Class Totals Formatted'!$A$89)</f>
        <v>1320.3812347550725</v>
      </c>
      <c r="G100" s="136">
        <f>SUMIFS(AnalysisAreas_byDevCategory!$I:$I,AnalysisAreas_byDevCategory!$A:$A,'Class Totals Formatted'!$B100,AnalysisAreas_byDevCategory!$E:$E,'Class Totals Formatted'!G$2,AnalysisAreas_byDevCategory!$D:$D,'Class Totals Formatted'!$A$89)</f>
        <v>1741.9284745699322</v>
      </c>
      <c r="H100" s="136">
        <f>SUMIFS(AnalysisAreas_byDevCategory!$I:$I,AnalysisAreas_byDevCategory!$A:$A,'Class Totals Formatted'!$B100,AnalysisAreas_byDevCategory!$E:$E,'Class Totals Formatted'!H$2,AnalysisAreas_byDevCategory!$D:$D,'Class Totals Formatted'!$A$89)</f>
        <v>2300.9283278189946</v>
      </c>
      <c r="I100" s="136">
        <f>SUMIFS(AnalysisAreas_byDevCategory!$I:$I,AnalysisAreas_byDevCategory!$A:$A,'Class Totals Formatted'!$B100,AnalysisAreas_byDevCategory!$E:$E,'Class Totals Formatted'!I$2,AnalysisAreas_byDevCategory!$D:$D,'Class Totals Formatted'!$A$89)</f>
        <v>3633.7648216566454</v>
      </c>
      <c r="J100" s="120">
        <f t="shared" si="50"/>
        <v>0.3403700910664671</v>
      </c>
      <c r="K100" s="126">
        <f t="shared" si="53"/>
        <v>0.25574395107469095</v>
      </c>
      <c r="L100" s="122">
        <f t="shared" si="51"/>
        <v>0.39999999999999991</v>
      </c>
      <c r="M100" s="1">
        <f>ROUND(SUMIFS(SummaryTable_AreaClass_wTotals!W:W,SummaryTable_AreaClass_wTotals!$A:$A,'Class Totals Formatted'!$B100,SummaryTable_AreaClass_wTotals!$C:$C,'Class Totals Formatted'!$A$89),0)</f>
        <v>579</v>
      </c>
      <c r="N100" s="1">
        <f>ROUND(SUMIFS(SummaryTable_AreaClass_wTotals!X:X,SummaryTable_AreaClass_wTotals!$A:$A,'Class Totals Formatted'!$B100,SummaryTable_AreaClass_wTotals!$C:$C,'Class Totals Formatted'!$A$89),0)</f>
        <v>18507</v>
      </c>
      <c r="O100" s="113">
        <f t="shared" si="54"/>
        <v>19090</v>
      </c>
      <c r="P100" s="114">
        <f>ROUND(SUMIFS(SummaryTable_AreaClass_wTotals!Y:Y,SummaryTable_AreaClass_wTotals!$A:$A,'Class Totals Formatted'!$B100,SummaryTable_AreaClass_wTotals!$C:$C,'Class Totals Formatted'!$A$89),-1)</f>
        <v>1780</v>
      </c>
      <c r="Q100" s="114">
        <f>ROUND(SUMIFS(SummaryTable_AreaClass_wTotals!Z:Z,SummaryTable_AreaClass_wTotals!$A:$A,'Class Totals Formatted'!$B100,SummaryTable_AreaClass_wTotals!$C:$C,'Class Totals Formatted'!$A$89),-1)</f>
        <v>69000</v>
      </c>
      <c r="R100" s="114">
        <f>ROUND(SUMIFS(SummaryTable_AreaClass_wTotals!AA:AA,SummaryTable_AreaClass_wTotals!$A:$A,'Class Totals Formatted'!$B100,SummaryTable_AreaClass_wTotals!$C:$C,'Class Totals Formatted'!$A$89),-1)</f>
        <v>91700</v>
      </c>
      <c r="S100" s="170">
        <f t="shared" si="55"/>
        <v>179790</v>
      </c>
      <c r="T100" s="210">
        <f t="shared" si="56"/>
        <v>158920</v>
      </c>
      <c r="U100" s="133">
        <f t="shared" si="52"/>
        <v>0.42298011578152528</v>
      </c>
      <c r="V100" s="141">
        <f t="shared" si="57"/>
        <v>8.6147580258744618</v>
      </c>
      <c r="W100" s="19"/>
    </row>
    <row r="101" spans="1:23" x14ac:dyDescent="0.25">
      <c r="A101" s="19"/>
      <c r="B101" s="62" t="s">
        <v>68</v>
      </c>
      <c r="C101" s="61" t="s">
        <v>67</v>
      </c>
      <c r="D101" s="111">
        <f>ROUND(SUMIFS(AnalysisAreas_byDevCategory!$I:$I,AnalysisAreas_byDevCategory!$A:$A,'Class Totals Formatted'!$B101,AnalysisAreas_byDevCategory!$D:$D,'Class Totals Formatted'!$A$89),0)</f>
        <v>12263</v>
      </c>
      <c r="E101" s="118">
        <f>D101/$D$119</f>
        <v>0.10305734839316928</v>
      </c>
      <c r="F101" s="136">
        <f>SUMIFS(AnalysisAreas_byDevCategory!$I:$I,AnalysisAreas_byDevCategory!$A:$A,'Class Totals Formatted'!$B101,AnalysisAreas_byDevCategory!$E:$E,'Class Totals Formatted'!F$2,AnalysisAreas_byDevCategory!$D:$D,'Class Totals Formatted'!$A$89)</f>
        <v>1469.7435796772691</v>
      </c>
      <c r="G101" s="136">
        <f>SUMIFS(AnalysisAreas_byDevCategory!$I:$I,AnalysisAreas_byDevCategory!$A:$A,'Class Totals Formatted'!$B101,AnalysisAreas_byDevCategory!$E:$E,'Class Totals Formatted'!G$2,AnalysisAreas_byDevCategory!$D:$D,'Class Totals Formatted'!$A$89)</f>
        <v>7514.4789979279631</v>
      </c>
      <c r="H101" s="136">
        <f>SUMIFS(AnalysisAreas_byDevCategory!$I:$I,AnalysisAreas_byDevCategory!$A:$A,'Class Totals Formatted'!$B101,AnalysisAreas_byDevCategory!$E:$E,'Class Totals Formatted'!H$2,AnalysisAreas_byDevCategory!$D:$D,'Class Totals Formatted'!$A$89)</f>
        <v>637.92347778114652</v>
      </c>
      <c r="I101" s="136">
        <f>SUMIFS(AnalysisAreas_byDevCategory!$I:$I,AnalysisAreas_byDevCategory!$A:$A,'Class Totals Formatted'!$B101,AnalysisAreas_byDevCategory!$E:$E,'Class Totals Formatted'!I$2,AnalysisAreas_byDevCategory!$D:$D,'Class Totals Formatted'!$A$89)</f>
        <v>2641.0423441721787</v>
      </c>
      <c r="J101" s="123">
        <f t="shared" si="50"/>
        <v>0.73262844145847128</v>
      </c>
      <c r="K101" s="124">
        <f t="shared" si="53"/>
        <v>5.2020180851434929E-2</v>
      </c>
      <c r="L101" s="125">
        <f>IF(K101&gt;0,1-ROUND(J101,2)-ROUND(K101,2),0)</f>
        <v>0.22000000000000003</v>
      </c>
      <c r="M101" s="1">
        <f>ROUND(SUMIFS(SummaryTable_AreaClass_wTotals!W:W,SummaryTable_AreaClass_wTotals!$A:$A,'Class Totals Formatted'!$B101,SummaryTable_AreaClass_wTotals!$C:$C,'Class Totals Formatted'!$A$89),0)</f>
        <v>577</v>
      </c>
      <c r="N101" s="1">
        <f>ROUND(SUMIFS(SummaryTable_AreaClass_wTotals!X:X,SummaryTable_AreaClass_wTotals!$A:$A,'Class Totals Formatted'!$B101,SummaryTable_AreaClass_wTotals!$C:$C,'Class Totals Formatted'!$A$89),0)</f>
        <v>56311</v>
      </c>
      <c r="O101" s="111">
        <f t="shared" si="54"/>
        <v>56890</v>
      </c>
      <c r="P101" s="112">
        <f>ROUND(SUMIFS(SummaryTable_AreaClass_wTotals!Y:Y,SummaryTable_AreaClass_wTotals!$A:$A,'Class Totals Formatted'!$B101,SummaryTable_AreaClass_wTotals!$C:$C,'Class Totals Formatted'!$A$89),-1)</f>
        <v>3680</v>
      </c>
      <c r="Q101" s="112">
        <f>ROUND(SUMIFS(SummaryTable_AreaClass_wTotals!Z:Z,SummaryTable_AreaClass_wTotals!$A:$A,'Class Totals Formatted'!$B101,SummaryTable_AreaClass_wTotals!$C:$C,'Class Totals Formatted'!$A$89),-1)</f>
        <v>11240</v>
      </c>
      <c r="R101" s="112">
        <f>ROUND(SUMIFS(SummaryTable_AreaClass_wTotals!AA:AA,SummaryTable_AreaClass_wTotals!$A:$A,'Class Totals Formatted'!$B101,SummaryTable_AreaClass_wTotals!$C:$C,'Class Totals Formatted'!$A$89),-1)</f>
        <v>22320</v>
      </c>
      <c r="S101" s="169">
        <f t="shared" si="55"/>
        <v>90450</v>
      </c>
      <c r="T101" s="209">
        <f t="shared" si="56"/>
        <v>29880</v>
      </c>
      <c r="U101" s="132">
        <f t="shared" si="52"/>
        <v>0.25301204819277107</v>
      </c>
      <c r="V101" s="140">
        <f t="shared" si="57"/>
        <v>1.4933135215453195</v>
      </c>
      <c r="W101" s="19"/>
    </row>
    <row r="102" spans="1:23" x14ac:dyDescent="0.25">
      <c r="A102" s="19"/>
      <c r="B102" s="69"/>
      <c r="C102" s="68" t="s">
        <v>165</v>
      </c>
      <c r="D102" s="148"/>
      <c r="E102" s="149"/>
      <c r="F102" s="150"/>
      <c r="G102" s="150"/>
      <c r="H102" s="150"/>
      <c r="I102" s="150"/>
      <c r="J102" s="151"/>
      <c r="K102" s="152"/>
      <c r="L102" s="153"/>
      <c r="O102" s="8">
        <f>VLOOKUP($A$89,'County Totals Formatted'!$A$12:$C$15,3,FALSE)-SUM(O94:P101)</f>
        <v>37680</v>
      </c>
      <c r="P102" s="154"/>
      <c r="Q102" s="154"/>
      <c r="R102" s="154"/>
      <c r="S102" s="166">
        <f t="shared" si="55"/>
        <v>37680</v>
      </c>
      <c r="T102" s="211"/>
      <c r="U102" s="155"/>
      <c r="V102" s="142">
        <f t="shared" si="57"/>
        <v>1</v>
      </c>
      <c r="W102" s="19"/>
    </row>
    <row r="103" spans="1:23" x14ac:dyDescent="0.25">
      <c r="A103" s="19"/>
      <c r="B103" s="52"/>
      <c r="C103" s="51" t="s">
        <v>9</v>
      </c>
      <c r="D103" s="115">
        <f>SUM(D94:D102)</f>
        <v>93878</v>
      </c>
      <c r="E103" s="119">
        <f>SUM(E94:E102)</f>
        <v>0.78894379454080943</v>
      </c>
      <c r="F103" s="115">
        <f>SUM(F94:F102)</f>
        <v>10054.392971546862</v>
      </c>
      <c r="G103" s="115">
        <f t="shared" ref="G103:I103" si="58">SUM(G94:G102)</f>
        <v>59386.619246086499</v>
      </c>
      <c r="H103" s="115">
        <f t="shared" si="58"/>
        <v>8305.4412137364579</v>
      </c>
      <c r="I103" s="115">
        <f t="shared" si="58"/>
        <v>16131.891532336216</v>
      </c>
      <c r="J103" s="127">
        <f t="shared" ref="J103" si="59">IFERROR((F103+G103)/D103,0)</f>
        <v>0.73969420117208895</v>
      </c>
      <c r="K103" s="128">
        <f t="shared" ref="K103" si="60">IFERROR(H103/$D103,0)</f>
        <v>8.8470581113109126E-2</v>
      </c>
      <c r="L103" s="129">
        <f>1-ROUND(J103,2)-ROUND(K103,2)</f>
        <v>0.17</v>
      </c>
      <c r="M103" s="1">
        <f>SUM(M94:M101)</f>
        <v>3714</v>
      </c>
      <c r="N103" s="1">
        <f>SUM(N94:N101)</f>
        <v>333659</v>
      </c>
      <c r="O103" s="115">
        <f>SUM(O94:O102)</f>
        <v>375070</v>
      </c>
      <c r="P103" s="116">
        <f t="shared" ref="P103:R103" si="61">SUM(P94:P102)</f>
        <v>18730</v>
      </c>
      <c r="Q103" s="116">
        <f t="shared" si="61"/>
        <v>114250</v>
      </c>
      <c r="R103" s="116">
        <f t="shared" si="61"/>
        <v>155760</v>
      </c>
      <c r="S103" s="167">
        <f t="shared" si="55"/>
        <v>645080</v>
      </c>
      <c r="T103" s="208">
        <f t="shared" si="56"/>
        <v>251280</v>
      </c>
      <c r="U103" s="147">
        <f>IFERROR((Q103-P103)/(Q103-P103+R103),0)</f>
        <v>0.38013371537726837</v>
      </c>
      <c r="V103" s="137">
        <f t="shared" si="57"/>
        <v>1.6380904012188928</v>
      </c>
      <c r="W103" s="19"/>
    </row>
    <row r="104" spans="1:2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4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25">
      <c r="A105" s="130">
        <v>4</v>
      </c>
      <c r="B105" s="143" t="str">
        <f>VLOOKUP($A$105,B123:C126,2,FALSE)</f>
        <v>Utah</v>
      </c>
      <c r="C105" s="143"/>
      <c r="D105" s="19"/>
      <c r="E105" s="19"/>
      <c r="F105" s="19"/>
      <c r="G105" s="19"/>
      <c r="H105" s="19"/>
      <c r="I105" s="19"/>
      <c r="J105" s="45"/>
      <c r="K105" s="19"/>
      <c r="L105" s="19"/>
      <c r="M105" s="19"/>
      <c r="N105" s="19"/>
      <c r="O105" s="19"/>
      <c r="P105" s="19"/>
      <c r="Q105" s="19"/>
      <c r="R105" s="19"/>
      <c r="S105" s="67">
        <f>O103+P103+T103</f>
        <v>645080</v>
      </c>
      <c r="T105" s="19"/>
      <c r="U105" s="19"/>
      <c r="V105" s="19"/>
    </row>
    <row r="106" spans="1:2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t="s">
        <v>149</v>
      </c>
      <c r="N106" t="s">
        <v>148</v>
      </c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5" customHeight="1" x14ac:dyDescent="0.25">
      <c r="A107" s="19"/>
      <c r="B107" s="181" t="s">
        <v>83</v>
      </c>
      <c r="C107" s="182"/>
      <c r="D107" s="177" t="s">
        <v>0</v>
      </c>
      <c r="E107" s="179" t="s">
        <v>171</v>
      </c>
      <c r="F107" s="19"/>
      <c r="G107" s="19"/>
      <c r="H107" s="19"/>
      <c r="I107" s="19"/>
      <c r="J107" s="194" t="s">
        <v>63</v>
      </c>
      <c r="K107" s="195"/>
      <c r="L107" s="196"/>
      <c r="M107" s="19"/>
      <c r="N107" s="19"/>
      <c r="O107" s="172" t="s">
        <v>11</v>
      </c>
      <c r="P107" s="173"/>
      <c r="Q107" s="173"/>
      <c r="R107" s="173"/>
      <c r="S107" s="173"/>
      <c r="T107" s="173"/>
      <c r="U107" s="173"/>
      <c r="V107" s="174"/>
      <c r="W107" s="19"/>
    </row>
    <row r="108" spans="1:23" ht="30" customHeight="1" x14ac:dyDescent="0.25">
      <c r="A108" s="19"/>
      <c r="B108" s="203"/>
      <c r="C108" s="204"/>
      <c r="D108" s="187"/>
      <c r="E108" s="192"/>
      <c r="F108" s="19"/>
      <c r="G108" s="19"/>
      <c r="H108" s="19"/>
      <c r="I108" s="19"/>
      <c r="J108" s="197" t="s">
        <v>10</v>
      </c>
      <c r="K108" s="198" t="s">
        <v>64</v>
      </c>
      <c r="L108" s="199" t="s">
        <v>164</v>
      </c>
      <c r="M108" s="19"/>
      <c r="N108" s="19"/>
      <c r="O108" s="188" t="s">
        <v>160</v>
      </c>
      <c r="P108" s="188" t="s">
        <v>65</v>
      </c>
      <c r="Q108" s="188" t="s">
        <v>66</v>
      </c>
      <c r="R108" s="188" t="s">
        <v>158</v>
      </c>
      <c r="S108" s="191" t="s">
        <v>159</v>
      </c>
      <c r="T108" s="205" t="s">
        <v>175</v>
      </c>
      <c r="U108" s="191" t="s">
        <v>169</v>
      </c>
      <c r="V108" s="191" t="s">
        <v>173</v>
      </c>
      <c r="W108" s="19"/>
    </row>
    <row r="109" spans="1:23" ht="30" customHeight="1" x14ac:dyDescent="0.25">
      <c r="A109" s="19"/>
      <c r="B109" s="183"/>
      <c r="C109" s="184"/>
      <c r="D109" s="178"/>
      <c r="E109" s="193"/>
      <c r="F109" s="90"/>
      <c r="G109" s="90"/>
      <c r="H109" s="90"/>
      <c r="I109" s="90"/>
      <c r="J109" s="200" t="s">
        <v>174</v>
      </c>
      <c r="K109" s="201"/>
      <c r="L109" s="202"/>
      <c r="O109" s="189"/>
      <c r="P109" s="189"/>
      <c r="Q109" s="189"/>
      <c r="R109" s="189"/>
      <c r="S109" s="191"/>
      <c r="T109" s="206"/>
      <c r="U109" s="191"/>
      <c r="V109" s="191"/>
      <c r="W109" s="19"/>
    </row>
    <row r="110" spans="1:23" x14ac:dyDescent="0.25">
      <c r="A110" s="19"/>
      <c r="B110" s="69" t="s">
        <v>82</v>
      </c>
      <c r="C110" s="68" t="s">
        <v>81</v>
      </c>
      <c r="D110" s="109">
        <f>ROUND(SUMIFS(AnalysisAreas_byDevCategory!$I:$I,AnalysisAreas_byDevCategory!$A:$A,'Class Totals Formatted'!$B110,AnalysisAreas_byDevCategory!$D:$D,'Class Totals Formatted'!$A$105),0)</f>
        <v>25970</v>
      </c>
      <c r="E110" s="117">
        <f t="shared" ref="E110:E117" si="62">D110/$D$119</f>
        <v>0.21824996638429475</v>
      </c>
      <c r="F110" s="136">
        <f>SUMIFS(AnalysisAreas_byDevCategory!$I:$I,AnalysisAreas_byDevCategory!$A:$A,'Class Totals Formatted'!$B110,AnalysisAreas_byDevCategory!$E:$E,'Class Totals Formatted'!F$2,AnalysisAreas_byDevCategory!$D:$D,'Class Totals Formatted'!$A$105)</f>
        <v>4675.209441462478</v>
      </c>
      <c r="G110" s="136">
        <f>SUMIFS(AnalysisAreas_byDevCategory!$I:$I,AnalysisAreas_byDevCategory!$A:$A,'Class Totals Formatted'!$B110,AnalysisAreas_byDevCategory!$E:$E,'Class Totals Formatted'!G$2,AnalysisAreas_byDevCategory!$D:$D,'Class Totals Formatted'!$A$105)</f>
        <v>7756.2867558136149</v>
      </c>
      <c r="H110" s="136">
        <f>SUMIFS(AnalysisAreas_byDevCategory!$I:$I,AnalysisAreas_byDevCategory!$A:$A,'Class Totals Formatted'!$B110,AnalysisAreas_byDevCategory!$E:$E,'Class Totals Formatted'!H$2,AnalysisAreas_byDevCategory!$D:$D,'Class Totals Formatted'!$A$105)</f>
        <v>725.91957027416231</v>
      </c>
      <c r="I110" s="136">
        <f>SUMIFS(AnalysisAreas_byDevCategory!$I:$I,AnalysisAreas_byDevCategory!$A:$A,'Class Totals Formatted'!$B110,AnalysisAreas_byDevCategory!$E:$E,'Class Totals Formatted'!I$2,AnalysisAreas_byDevCategory!$D:$D,'Class Totals Formatted'!$A$105)</f>
        <v>12812.690126707339</v>
      </c>
      <c r="J110" s="120">
        <f t="shared" ref="J110:J119" si="63">IFERROR((F110+G110)/D110,0)</f>
        <v>0.47868680004913722</v>
      </c>
      <c r="K110" s="121">
        <f>IFERROR(H110/$D110,0)</f>
        <v>2.795223605214333E-2</v>
      </c>
      <c r="L110" s="122">
        <f t="shared" ref="L110:L116" si="64">1-ROUND(J110,2)-ROUND(K110,2)</f>
        <v>0.49</v>
      </c>
      <c r="M110" s="1">
        <f>ROUND(SUMIFS(SummaryTable_AreaClass_wTotals!W:W,SummaryTable_AreaClass_wTotals!$A:$A,'Class Totals Formatted'!$B110,SummaryTable_AreaClass_wTotals!$C:$C,'Class Totals Formatted'!$A$105),0)</f>
        <v>57</v>
      </c>
      <c r="N110" s="1">
        <f>ROUND(SUMIFS(SummaryTable_AreaClass_wTotals!X:X,SummaryTable_AreaClass_wTotals!$A:$A,'Class Totals Formatted'!$B110,SummaryTable_AreaClass_wTotals!$C:$C,'Class Totals Formatted'!$A$105),0)</f>
        <v>7262</v>
      </c>
      <c r="O110" s="109">
        <f>ROUND(M110+N110,-1)</f>
        <v>7320</v>
      </c>
      <c r="P110" s="110">
        <f>ROUND(SUMIFS(SummaryTable_AreaClass_wTotals!Y:Y,SummaryTable_AreaClass_wTotals!$A:$A,'Class Totals Formatted'!$B110,SummaryTable_AreaClass_wTotals!$C:$C,'Class Totals Formatted'!$A$105),-1)</f>
        <v>110</v>
      </c>
      <c r="Q110" s="110">
        <f>ROUND(SUMIFS(SummaryTable_AreaClass_wTotals!Z:Z,SummaryTable_AreaClass_wTotals!$A:$A,'Class Totals Formatted'!$B110,SummaryTable_AreaClass_wTotals!$C:$C,'Class Totals Formatted'!$A$105),-1)</f>
        <v>920</v>
      </c>
      <c r="R110" s="110">
        <f>ROUND(SUMIFS(SummaryTable_AreaClass_wTotals!AA:AA,SummaryTable_AreaClass_wTotals!$A:$A,'Class Totals Formatted'!$B110,SummaryTable_AreaClass_wTotals!$C:$C,'Class Totals Formatted'!$A$105),-1)</f>
        <v>16320</v>
      </c>
      <c r="S110" s="168">
        <f>O110+Q110+R110</f>
        <v>24560</v>
      </c>
      <c r="T110" s="207">
        <f>R110+Q110-P110</f>
        <v>17130</v>
      </c>
      <c r="U110" s="146">
        <f t="shared" ref="U110:U117" si="65">IFERROR((Q110-P110)/(Q110-P110+R110),0)</f>
        <v>4.7285464098073555E-2</v>
      </c>
      <c r="V110" s="139">
        <f>IFERROR(S110/(O110+P110),0)</f>
        <v>3.3055181695827724</v>
      </c>
      <c r="W110" s="19"/>
    </row>
    <row r="111" spans="1:23" x14ac:dyDescent="0.25">
      <c r="A111" s="19"/>
      <c r="B111" s="62" t="s">
        <v>80</v>
      </c>
      <c r="C111" s="61" t="s">
        <v>79</v>
      </c>
      <c r="D111" s="111">
        <f>ROUND(SUMIFS(AnalysisAreas_byDevCategory!$I:$I,AnalysisAreas_byDevCategory!$A:$A,'Class Totals Formatted'!$B111,AnalysisAreas_byDevCategory!$D:$D,'Class Totals Formatted'!$A$105),0)</f>
        <v>15759</v>
      </c>
      <c r="E111" s="118">
        <f t="shared" si="62"/>
        <v>0.13243747478822104</v>
      </c>
      <c r="F111" s="136">
        <f>SUMIFS(AnalysisAreas_byDevCategory!$I:$I,AnalysisAreas_byDevCategory!$A:$A,'Class Totals Formatted'!$B111,AnalysisAreas_byDevCategory!$E:$E,'Class Totals Formatted'!F$2,AnalysisAreas_byDevCategory!$D:$D,'Class Totals Formatted'!$A$105)</f>
        <v>2019.0073849112505</v>
      </c>
      <c r="G111" s="136">
        <f>SUMIFS(AnalysisAreas_byDevCategory!$I:$I,AnalysisAreas_byDevCategory!$A:$A,'Class Totals Formatted'!$B111,AnalysisAreas_byDevCategory!$E:$E,'Class Totals Formatted'!G$2,AnalysisAreas_byDevCategory!$D:$D,'Class Totals Formatted'!$A$105)</f>
        <v>6770.3564138960601</v>
      </c>
      <c r="H111" s="136">
        <f>SUMIFS(AnalysisAreas_byDevCategory!$I:$I,AnalysisAreas_byDevCategory!$A:$A,'Class Totals Formatted'!$B111,AnalysisAreas_byDevCategory!$E:$E,'Class Totals Formatted'!H$2,AnalysisAreas_byDevCategory!$D:$D,'Class Totals Formatted'!$A$105)</f>
        <v>325.0935538191581</v>
      </c>
      <c r="I111" s="136">
        <f>SUMIFS(AnalysisAreas_byDevCategory!$I:$I,AnalysisAreas_byDevCategory!$A:$A,'Class Totals Formatted'!$B111,AnalysisAreas_byDevCategory!$E:$E,'Class Totals Formatted'!I$2,AnalysisAreas_byDevCategory!$D:$D,'Class Totals Formatted'!$A$105)</f>
        <v>6644.1356014338626</v>
      </c>
      <c r="J111" s="123">
        <f t="shared" si="63"/>
        <v>0.55773613800414423</v>
      </c>
      <c r="K111" s="124">
        <f t="shared" ref="K111:K119" si="66">IFERROR(H111/$D111,0)</f>
        <v>2.0629072518507399E-2</v>
      </c>
      <c r="L111" s="125">
        <f t="shared" si="64"/>
        <v>0.41999999999999993</v>
      </c>
      <c r="M111" s="1">
        <f>ROUND(SUMIFS(SummaryTable_AreaClass_wTotals!W:W,SummaryTable_AreaClass_wTotals!$A:$A,'Class Totals Formatted'!$B111,SummaryTable_AreaClass_wTotals!$C:$C,'Class Totals Formatted'!$A$105),0)</f>
        <v>30</v>
      </c>
      <c r="N111" s="1">
        <f>ROUND(SUMIFS(SummaryTable_AreaClass_wTotals!X:X,SummaryTable_AreaClass_wTotals!$A:$A,'Class Totals Formatted'!$B111,SummaryTable_AreaClass_wTotals!$C:$C,'Class Totals Formatted'!$A$105),0)</f>
        <v>11127</v>
      </c>
      <c r="O111" s="111">
        <f t="shared" ref="O111:O117" si="67">ROUND(M111+N111,-1)</f>
        <v>11160</v>
      </c>
      <c r="P111" s="112">
        <f>ROUND(SUMIFS(SummaryTable_AreaClass_wTotals!Y:Y,SummaryTable_AreaClass_wTotals!$A:$A,'Class Totals Formatted'!$B111,SummaryTable_AreaClass_wTotals!$C:$C,'Class Totals Formatted'!$A$105),-1)</f>
        <v>140</v>
      </c>
      <c r="Q111" s="112">
        <f>ROUND(SUMIFS(SummaryTable_AreaClass_wTotals!Z:Z,SummaryTable_AreaClass_wTotals!$A:$A,'Class Totals Formatted'!$B111,SummaryTable_AreaClass_wTotals!$C:$C,'Class Totals Formatted'!$A$105),-1)</f>
        <v>680</v>
      </c>
      <c r="R111" s="112">
        <f>ROUND(SUMIFS(SummaryTable_AreaClass_wTotals!AA:AA,SummaryTable_AreaClass_wTotals!$A:$A,'Class Totals Formatted'!$B111,SummaryTable_AreaClass_wTotals!$C:$C,'Class Totals Formatted'!$A$105),-1)</f>
        <v>14110</v>
      </c>
      <c r="S111" s="169">
        <f t="shared" ref="S111:S119" si="68">O111+Q111+R111</f>
        <v>25950</v>
      </c>
      <c r="T111" s="209">
        <f t="shared" ref="T111:T119" si="69">R111+Q111-P111</f>
        <v>14650</v>
      </c>
      <c r="U111" s="132">
        <f t="shared" si="65"/>
        <v>3.6860068259385668E-2</v>
      </c>
      <c r="V111" s="140">
        <f t="shared" ref="V111:V119" si="70">IFERROR(S111/(O111+P111),0)</f>
        <v>2.2964601769911503</v>
      </c>
      <c r="W111" s="19"/>
    </row>
    <row r="112" spans="1:23" x14ac:dyDescent="0.25">
      <c r="A112" s="19"/>
      <c r="B112" s="69" t="s">
        <v>78</v>
      </c>
      <c r="C112" s="68" t="s">
        <v>77</v>
      </c>
      <c r="D112" s="113">
        <f>ROUND(SUMIFS(AnalysisAreas_byDevCategory!$I:$I,AnalysisAreas_byDevCategory!$A:$A,'Class Totals Formatted'!$B112,AnalysisAreas_byDevCategory!$D:$D,'Class Totals Formatted'!$A$105),0)</f>
        <v>37821</v>
      </c>
      <c r="E112" s="117">
        <f t="shared" si="62"/>
        <v>0.31784489713594194</v>
      </c>
      <c r="F112" s="136">
        <f>SUMIFS(AnalysisAreas_byDevCategory!$I:$I,AnalysisAreas_byDevCategory!$A:$A,'Class Totals Formatted'!$B112,AnalysisAreas_byDevCategory!$E:$E,'Class Totals Formatted'!F$2,AnalysisAreas_byDevCategory!$D:$D,'Class Totals Formatted'!$A$105)</f>
        <v>2699.6482752502807</v>
      </c>
      <c r="G112" s="136">
        <f>SUMIFS(AnalysisAreas_byDevCategory!$I:$I,AnalysisAreas_byDevCategory!$A:$A,'Class Totals Formatted'!$B112,AnalysisAreas_byDevCategory!$E:$E,'Class Totals Formatted'!G$2,AnalysisAreas_byDevCategory!$D:$D,'Class Totals Formatted'!$A$105)</f>
        <v>15751.611004161636</v>
      </c>
      <c r="H112" s="136">
        <f>SUMIFS(AnalysisAreas_byDevCategory!$I:$I,AnalysisAreas_byDevCategory!$A:$A,'Class Totals Formatted'!$B112,AnalysisAreas_byDevCategory!$E:$E,'Class Totals Formatted'!H$2,AnalysisAreas_byDevCategory!$D:$D,'Class Totals Formatted'!$A$105)</f>
        <v>826.169500300653</v>
      </c>
      <c r="I112" s="136">
        <f>SUMIFS(AnalysisAreas_byDevCategory!$I:$I,AnalysisAreas_byDevCategory!$A:$A,'Class Totals Formatted'!$B112,AnalysisAreas_byDevCategory!$E:$E,'Class Totals Formatted'!I$2,AnalysisAreas_byDevCategory!$D:$D,'Class Totals Formatted'!$A$105)</f>
        <v>18543.07482411636</v>
      </c>
      <c r="J112" s="120">
        <f t="shared" si="63"/>
        <v>0.48785752040961144</v>
      </c>
      <c r="K112" s="126">
        <f t="shared" si="66"/>
        <v>2.1844200319945349E-2</v>
      </c>
      <c r="L112" s="122">
        <f t="shared" si="64"/>
        <v>0.49</v>
      </c>
      <c r="M112" s="1">
        <f>ROUND(SUMIFS(SummaryTable_AreaClass_wTotals!W:W,SummaryTable_AreaClass_wTotals!$A:$A,'Class Totals Formatted'!$B112,SummaryTable_AreaClass_wTotals!$C:$C,'Class Totals Formatted'!$A$105),0)</f>
        <v>198</v>
      </c>
      <c r="N112" s="1">
        <f>ROUND(SUMIFS(SummaryTable_AreaClass_wTotals!X:X,SummaryTable_AreaClass_wTotals!$A:$A,'Class Totals Formatted'!$B112,SummaryTable_AreaClass_wTotals!$C:$C,'Class Totals Formatted'!$A$105),0)</f>
        <v>49229</v>
      </c>
      <c r="O112" s="113">
        <f t="shared" si="67"/>
        <v>49430</v>
      </c>
      <c r="P112" s="114">
        <f>ROUND(SUMIFS(SummaryTable_AreaClass_wTotals!Y:Y,SummaryTable_AreaClass_wTotals!$A:$A,'Class Totals Formatted'!$B112,SummaryTable_AreaClass_wTotals!$C:$C,'Class Totals Formatted'!$A$105),-1)</f>
        <v>580</v>
      </c>
      <c r="Q112" s="114">
        <f>ROUND(SUMIFS(SummaryTable_AreaClass_wTotals!Z:Z,SummaryTable_AreaClass_wTotals!$A:$A,'Class Totals Formatted'!$B112,SummaryTable_AreaClass_wTotals!$C:$C,'Class Totals Formatted'!$A$105),-1)</f>
        <v>2800</v>
      </c>
      <c r="R112" s="114">
        <f>ROUND(SUMIFS(SummaryTable_AreaClass_wTotals!AA:AA,SummaryTable_AreaClass_wTotals!$A:$A,'Class Totals Formatted'!$B112,SummaryTable_AreaClass_wTotals!$C:$C,'Class Totals Formatted'!$A$105),-1)</f>
        <v>63020</v>
      </c>
      <c r="S112" s="170">
        <f t="shared" si="68"/>
        <v>115250</v>
      </c>
      <c r="T112" s="210">
        <f t="shared" si="69"/>
        <v>65240</v>
      </c>
      <c r="U112" s="133">
        <f t="shared" si="65"/>
        <v>3.4028203556100554E-2</v>
      </c>
      <c r="V112" s="141">
        <f t="shared" si="70"/>
        <v>2.3045390921815638</v>
      </c>
      <c r="W112" s="19"/>
    </row>
    <row r="113" spans="1:23" x14ac:dyDescent="0.25">
      <c r="A113" s="19"/>
      <c r="B113" s="62" t="s">
        <v>76</v>
      </c>
      <c r="C113" s="61" t="s">
        <v>75</v>
      </c>
      <c r="D113" s="111">
        <f>ROUND(SUMIFS(AnalysisAreas_byDevCategory!$I:$I,AnalysisAreas_byDevCategory!$A:$A,'Class Totals Formatted'!$B113,AnalysisAreas_byDevCategory!$D:$D,'Class Totals Formatted'!$A$105),0)</f>
        <v>20637</v>
      </c>
      <c r="E113" s="118">
        <f t="shared" si="62"/>
        <v>0.1734318273497378</v>
      </c>
      <c r="F113" s="136">
        <f>SUMIFS(AnalysisAreas_byDevCategory!$I:$I,AnalysisAreas_byDevCategory!$A:$A,'Class Totals Formatted'!$B113,AnalysisAreas_byDevCategory!$E:$E,'Class Totals Formatted'!F$2,AnalysisAreas_byDevCategory!$D:$D,'Class Totals Formatted'!$A$105)</f>
        <v>2490.1562239411996</v>
      </c>
      <c r="G113" s="136">
        <f>SUMIFS(AnalysisAreas_byDevCategory!$I:$I,AnalysisAreas_byDevCategory!$A:$A,'Class Totals Formatted'!$B113,AnalysisAreas_byDevCategory!$E:$E,'Class Totals Formatted'!G$2,AnalysisAreas_byDevCategory!$D:$D,'Class Totals Formatted'!$A$105)</f>
        <v>9718.6553175094668</v>
      </c>
      <c r="H113" s="136">
        <f>SUMIFS(AnalysisAreas_byDevCategory!$I:$I,AnalysisAreas_byDevCategory!$A:$A,'Class Totals Formatted'!$B113,AnalysisAreas_byDevCategory!$E:$E,'Class Totals Formatted'!H$2,AnalysisAreas_byDevCategory!$D:$D,'Class Totals Formatted'!$A$105)</f>
        <v>912.17627320605118</v>
      </c>
      <c r="I113" s="136">
        <f>SUMIFS(AnalysisAreas_byDevCategory!$I:$I,AnalysisAreas_byDevCategory!$A:$A,'Class Totals Formatted'!$B113,AnalysisAreas_byDevCategory!$E:$E,'Class Totals Formatted'!I$2,AnalysisAreas_byDevCategory!$D:$D,'Class Totals Formatted'!$A$105)</f>
        <v>7516.4759322656773</v>
      </c>
      <c r="J113" s="123">
        <f t="shared" si="63"/>
        <v>0.59159817519264746</v>
      </c>
      <c r="K113" s="124">
        <f t="shared" si="66"/>
        <v>4.4201011445755257E-2</v>
      </c>
      <c r="L113" s="125">
        <f t="shared" si="64"/>
        <v>0.37000000000000005</v>
      </c>
      <c r="M113" s="1">
        <f>ROUND(SUMIFS(SummaryTable_AreaClass_wTotals!W:W,SummaryTable_AreaClass_wTotals!$A:$A,'Class Totals Formatted'!$B113,SummaryTable_AreaClass_wTotals!$C:$C,'Class Totals Formatted'!$A$105),0)</f>
        <v>367</v>
      </c>
      <c r="N113" s="1">
        <f>ROUND(SUMIFS(SummaryTable_AreaClass_wTotals!X:X,SummaryTable_AreaClass_wTotals!$A:$A,'Class Totals Formatted'!$B113,SummaryTable_AreaClass_wTotals!$C:$C,'Class Totals Formatted'!$A$105),0)</f>
        <v>47308</v>
      </c>
      <c r="O113" s="111">
        <f t="shared" si="67"/>
        <v>47680</v>
      </c>
      <c r="P113" s="112">
        <f>ROUND(SUMIFS(SummaryTable_AreaClass_wTotals!Y:Y,SummaryTable_AreaClass_wTotals!$A:$A,'Class Totals Formatted'!$B113,SummaryTable_AreaClass_wTotals!$C:$C,'Class Totals Formatted'!$A$105),-1)</f>
        <v>1070</v>
      </c>
      <c r="Q113" s="112">
        <f>ROUND(SUMIFS(SummaryTable_AreaClass_wTotals!Z:Z,SummaryTable_AreaClass_wTotals!$A:$A,'Class Totals Formatted'!$B113,SummaryTable_AreaClass_wTotals!$C:$C,'Class Totals Formatted'!$A$105),-1)</f>
        <v>5420</v>
      </c>
      <c r="R113" s="112">
        <f>ROUND(SUMIFS(SummaryTable_AreaClass_wTotals!AA:AA,SummaryTable_AreaClass_wTotals!$A:$A,'Class Totals Formatted'!$B113,SummaryTable_AreaClass_wTotals!$C:$C,'Class Totals Formatted'!$A$105),-1)</f>
        <v>44710</v>
      </c>
      <c r="S113" s="169">
        <f t="shared" si="68"/>
        <v>97810</v>
      </c>
      <c r="T113" s="209">
        <f t="shared" si="69"/>
        <v>49060</v>
      </c>
      <c r="U113" s="132">
        <f t="shared" si="65"/>
        <v>8.8666938442723192E-2</v>
      </c>
      <c r="V113" s="140">
        <f t="shared" si="70"/>
        <v>2.0063589743589745</v>
      </c>
      <c r="W113" s="19"/>
    </row>
    <row r="114" spans="1:23" x14ac:dyDescent="0.25">
      <c r="A114" s="19"/>
      <c r="B114" s="69" t="s">
        <v>74</v>
      </c>
      <c r="C114" s="68" t="s">
        <v>73</v>
      </c>
      <c r="D114" s="113">
        <f>ROUND(SUMIFS(AnalysisAreas_byDevCategory!$I:$I,AnalysisAreas_byDevCategory!$A:$A,'Class Totals Formatted'!$B114,AnalysisAreas_byDevCategory!$D:$D,'Class Totals Formatted'!$A$105),0)</f>
        <v>10250</v>
      </c>
      <c r="E114" s="117">
        <f t="shared" si="62"/>
        <v>8.614024472233428E-2</v>
      </c>
      <c r="F114" s="136">
        <f>SUMIFS(AnalysisAreas_byDevCategory!$I:$I,AnalysisAreas_byDevCategory!$A:$A,'Class Totals Formatted'!$B114,AnalysisAreas_byDevCategory!$E:$E,'Class Totals Formatted'!F$2,AnalysisAreas_byDevCategory!$D:$D,'Class Totals Formatted'!$A$105)</f>
        <v>1202.1159623986616</v>
      </c>
      <c r="G114" s="136">
        <f>SUMIFS(AnalysisAreas_byDevCategory!$I:$I,AnalysisAreas_byDevCategory!$A:$A,'Class Totals Formatted'!$B114,AnalysisAreas_byDevCategory!$E:$E,'Class Totals Formatted'!G$2,AnalysisAreas_byDevCategory!$D:$D,'Class Totals Formatted'!$A$105)</f>
        <v>2579.6769975434627</v>
      </c>
      <c r="H114" s="136">
        <f>SUMIFS(AnalysisAreas_byDevCategory!$I:$I,AnalysisAreas_byDevCategory!$A:$A,'Class Totals Formatted'!$B114,AnalysisAreas_byDevCategory!$E:$E,'Class Totals Formatted'!H$2,AnalysisAreas_byDevCategory!$D:$D,'Class Totals Formatted'!$A$105)</f>
        <v>306.11408803128376</v>
      </c>
      <c r="I114" s="136">
        <f>SUMIFS(AnalysisAreas_byDevCategory!$I:$I,AnalysisAreas_byDevCategory!$A:$A,'Class Totals Formatted'!$B114,AnalysisAreas_byDevCategory!$E:$E,'Class Totals Formatted'!I$2,AnalysisAreas_byDevCategory!$D:$D,'Class Totals Formatted'!$A$105)</f>
        <v>6162.3142860119315</v>
      </c>
      <c r="J114" s="120">
        <f t="shared" si="63"/>
        <v>0.36895541072606086</v>
      </c>
      <c r="K114" s="126">
        <f t="shared" si="66"/>
        <v>2.9864789076222805E-2</v>
      </c>
      <c r="L114" s="122">
        <f t="shared" si="64"/>
        <v>0.6</v>
      </c>
      <c r="M114" s="1">
        <f>ROUND(SUMIFS(SummaryTable_AreaClass_wTotals!W:W,SummaryTable_AreaClass_wTotals!$A:$A,'Class Totals Formatted'!$B114,SummaryTable_AreaClass_wTotals!$C:$C,'Class Totals Formatted'!$A$105),0)</f>
        <v>485</v>
      </c>
      <c r="N114" s="1">
        <f>ROUND(SUMIFS(SummaryTable_AreaClass_wTotals!X:X,SummaryTable_AreaClass_wTotals!$A:$A,'Class Totals Formatted'!$B114,SummaryTable_AreaClass_wTotals!$C:$C,'Class Totals Formatted'!$A$105),0)</f>
        <v>17879</v>
      </c>
      <c r="O114" s="113">
        <f t="shared" si="67"/>
        <v>18360</v>
      </c>
      <c r="P114" s="114">
        <f>ROUND(SUMIFS(SummaryTable_AreaClass_wTotals!Y:Y,SummaryTable_AreaClass_wTotals!$A:$A,'Class Totals Formatted'!$B114,SummaryTable_AreaClass_wTotals!$C:$C,'Class Totals Formatted'!$A$105),-1)</f>
        <v>650</v>
      </c>
      <c r="Q114" s="114">
        <f>ROUND(SUMIFS(SummaryTable_AreaClass_wTotals!Z:Z,SummaryTable_AreaClass_wTotals!$A:$A,'Class Totals Formatted'!$B114,SummaryTable_AreaClass_wTotals!$C:$C,'Class Totals Formatted'!$A$105),-1)</f>
        <v>2600</v>
      </c>
      <c r="R114" s="114">
        <f>ROUND(SUMIFS(SummaryTable_AreaClass_wTotals!AA:AA,SummaryTable_AreaClass_wTotals!$A:$A,'Class Totals Formatted'!$B114,SummaryTable_AreaClass_wTotals!$C:$C,'Class Totals Formatted'!$A$105),-1)</f>
        <v>52370</v>
      </c>
      <c r="S114" s="170">
        <f t="shared" si="68"/>
        <v>73330</v>
      </c>
      <c r="T114" s="210">
        <f t="shared" si="69"/>
        <v>54320</v>
      </c>
      <c r="U114" s="133">
        <f t="shared" si="65"/>
        <v>3.5898379970544916E-2</v>
      </c>
      <c r="V114" s="141">
        <f t="shared" si="70"/>
        <v>3.8574434508153606</v>
      </c>
      <c r="W114" s="19"/>
    </row>
    <row r="115" spans="1:23" x14ac:dyDescent="0.25">
      <c r="A115" s="19"/>
      <c r="B115" s="62" t="s">
        <v>72</v>
      </c>
      <c r="C115" s="61" t="s">
        <v>71</v>
      </c>
      <c r="D115" s="111">
        <f>ROUND(SUMIFS(AnalysisAreas_byDevCategory!$I:$I,AnalysisAreas_byDevCategory!$A:$A,'Class Totals Formatted'!$B115,AnalysisAreas_byDevCategory!$D:$D,'Class Totals Formatted'!$A$105),0)</f>
        <v>2343</v>
      </c>
      <c r="E115" s="118">
        <f t="shared" si="62"/>
        <v>1.9690399354578458E-2</v>
      </c>
      <c r="F115" s="136">
        <f>SUMIFS(AnalysisAreas_byDevCategory!$I:$I,AnalysisAreas_byDevCategory!$A:$A,'Class Totals Formatted'!$B115,AnalysisAreas_byDevCategory!$E:$E,'Class Totals Formatted'!F$2,AnalysisAreas_byDevCategory!$D:$D,'Class Totals Formatted'!$A$105)</f>
        <v>750.50493067498735</v>
      </c>
      <c r="G115" s="136">
        <f>SUMIFS(AnalysisAreas_byDevCategory!$I:$I,AnalysisAreas_byDevCategory!$A:$A,'Class Totals Formatted'!$B115,AnalysisAreas_byDevCategory!$E:$E,'Class Totals Formatted'!G$2,AnalysisAreas_byDevCategory!$D:$D,'Class Totals Formatted'!$A$105)</f>
        <v>576.56059456011599</v>
      </c>
      <c r="H115" s="136">
        <f>SUMIFS(AnalysisAreas_byDevCategory!$I:$I,AnalysisAreas_byDevCategory!$A:$A,'Class Totals Formatted'!$B115,AnalysisAreas_byDevCategory!$E:$E,'Class Totals Formatted'!H$2,AnalysisAreas_byDevCategory!$D:$D,'Class Totals Formatted'!$A$105)</f>
        <v>90.542269581014139</v>
      </c>
      <c r="I115" s="136">
        <f>SUMIFS(AnalysisAreas_byDevCategory!$I:$I,AnalysisAreas_byDevCategory!$A:$A,'Class Totals Formatted'!$B115,AnalysisAreas_byDevCategory!$E:$E,'Class Totals Formatted'!I$2,AnalysisAreas_byDevCategory!$D:$D,'Class Totals Formatted'!$A$105)</f>
        <v>924.97107334753787</v>
      </c>
      <c r="J115" s="123">
        <f t="shared" si="63"/>
        <v>0.56639587077896003</v>
      </c>
      <c r="K115" s="124">
        <f t="shared" si="66"/>
        <v>3.8643734349557889E-2</v>
      </c>
      <c r="L115" s="125">
        <f t="shared" si="64"/>
        <v>0.39000000000000007</v>
      </c>
      <c r="M115" s="1">
        <f>ROUND(SUMIFS(SummaryTable_AreaClass_wTotals!W:W,SummaryTable_AreaClass_wTotals!$A:$A,'Class Totals Formatted'!$B115,SummaryTable_AreaClass_wTotals!$C:$C,'Class Totals Formatted'!$A$105),0)</f>
        <v>826</v>
      </c>
      <c r="N115" s="1">
        <f>ROUND(SUMIFS(SummaryTable_AreaClass_wTotals!X:X,SummaryTable_AreaClass_wTotals!$A:$A,'Class Totals Formatted'!$B115,SummaryTable_AreaClass_wTotals!$C:$C,'Class Totals Formatted'!$A$105),0)</f>
        <v>10372</v>
      </c>
      <c r="O115" s="111">
        <f t="shared" si="67"/>
        <v>11200</v>
      </c>
      <c r="P115" s="112">
        <f>ROUND(SUMIFS(SummaryTable_AreaClass_wTotals!Y:Y,SummaryTable_AreaClass_wTotals!$A:$A,'Class Totals Formatted'!$B115,SummaryTable_AreaClass_wTotals!$C:$C,'Class Totals Formatted'!$A$105),-1)</f>
        <v>360</v>
      </c>
      <c r="Q115" s="112">
        <f>ROUND(SUMIFS(SummaryTable_AreaClass_wTotals!Z:Z,SummaryTable_AreaClass_wTotals!$A:$A,'Class Totals Formatted'!$B115,SummaryTable_AreaClass_wTotals!$C:$C,'Class Totals Formatted'!$A$105),-1)</f>
        <v>1540</v>
      </c>
      <c r="R115" s="112">
        <f>ROUND(SUMIFS(SummaryTable_AreaClass_wTotals!AA:AA,SummaryTable_AreaClass_wTotals!$A:$A,'Class Totals Formatted'!$B115,SummaryTable_AreaClass_wTotals!$C:$C,'Class Totals Formatted'!$A$105),-1)</f>
        <v>17730</v>
      </c>
      <c r="S115" s="169">
        <f t="shared" si="68"/>
        <v>30470</v>
      </c>
      <c r="T115" s="209">
        <f t="shared" si="69"/>
        <v>18910</v>
      </c>
      <c r="U115" s="132">
        <f t="shared" si="65"/>
        <v>6.2400846113167638E-2</v>
      </c>
      <c r="V115" s="140">
        <f t="shared" si="70"/>
        <v>2.6358131487889271</v>
      </c>
      <c r="W115" s="19"/>
    </row>
    <row r="116" spans="1:23" x14ac:dyDescent="0.25">
      <c r="A116" s="19"/>
      <c r="B116" s="69" t="s">
        <v>70</v>
      </c>
      <c r="C116" s="68" t="s">
        <v>69</v>
      </c>
      <c r="D116" s="113">
        <f>ROUND(SUMIFS(AnalysisAreas_byDevCategory!$I:$I,AnalysisAreas_byDevCategory!$A:$A,'Class Totals Formatted'!$B116,AnalysisAreas_byDevCategory!$D:$D,'Class Totals Formatted'!$A$105),0)</f>
        <v>6212</v>
      </c>
      <c r="E116" s="117">
        <f t="shared" si="62"/>
        <v>5.220519026489176E-2</v>
      </c>
      <c r="F116" s="136">
        <f>SUMIFS(AnalysisAreas_byDevCategory!$I:$I,AnalysisAreas_byDevCategory!$A:$A,'Class Totals Formatted'!$B116,AnalysisAreas_byDevCategory!$E:$E,'Class Totals Formatted'!F$2,AnalysisAreas_byDevCategory!$D:$D,'Class Totals Formatted'!$A$105)</f>
        <v>726.77132472084247</v>
      </c>
      <c r="G116" s="136">
        <f>SUMIFS(AnalysisAreas_byDevCategory!$I:$I,AnalysisAreas_byDevCategory!$A:$A,'Class Totals Formatted'!$B116,AnalysisAreas_byDevCategory!$E:$E,'Class Totals Formatted'!G$2,AnalysisAreas_byDevCategory!$D:$D,'Class Totals Formatted'!$A$105)</f>
        <v>1353.8805690866977</v>
      </c>
      <c r="H116" s="136">
        <f>SUMIFS(AnalysisAreas_byDevCategory!$I:$I,AnalysisAreas_byDevCategory!$A:$A,'Class Totals Formatted'!$B116,AnalysisAreas_byDevCategory!$E:$E,'Class Totals Formatted'!H$2,AnalysisAreas_byDevCategory!$D:$D,'Class Totals Formatted'!$A$105)</f>
        <v>145.97965321486123</v>
      </c>
      <c r="I116" s="136">
        <f>SUMIFS(AnalysisAreas_byDevCategory!$I:$I,AnalysisAreas_byDevCategory!$A:$A,'Class Totals Formatted'!$B116,AnalysisAreas_byDevCategory!$E:$E,'Class Totals Formatted'!I$2,AnalysisAreas_byDevCategory!$D:$D,'Class Totals Formatted'!$A$105)</f>
        <v>3985.1013753937159</v>
      </c>
      <c r="J116" s="120">
        <f t="shared" si="63"/>
        <v>0.33494074272497426</v>
      </c>
      <c r="K116" s="126">
        <f t="shared" si="66"/>
        <v>2.3499622217459954E-2</v>
      </c>
      <c r="L116" s="122">
        <f t="shared" si="64"/>
        <v>0.64999999999999991</v>
      </c>
      <c r="M116" s="1">
        <f>ROUND(SUMIFS(SummaryTable_AreaClass_wTotals!W:W,SummaryTable_AreaClass_wTotals!$A:$A,'Class Totals Formatted'!$B116,SummaryTable_AreaClass_wTotals!$C:$C,'Class Totals Formatted'!$A$105),0)</f>
        <v>20</v>
      </c>
      <c r="N116" s="1">
        <f>ROUND(SUMIFS(SummaryTable_AreaClass_wTotals!X:X,SummaryTable_AreaClass_wTotals!$A:$A,'Class Totals Formatted'!$B116,SummaryTable_AreaClass_wTotals!$C:$C,'Class Totals Formatted'!$A$105),0)</f>
        <v>4405</v>
      </c>
      <c r="O116" s="113">
        <f t="shared" si="67"/>
        <v>4430</v>
      </c>
      <c r="P116" s="114">
        <f>ROUND(SUMIFS(SummaryTable_AreaClass_wTotals!Y:Y,SummaryTable_AreaClass_wTotals!$A:$A,'Class Totals Formatted'!$B116,SummaryTable_AreaClass_wTotals!$C:$C,'Class Totals Formatted'!$A$105),-1)</f>
        <v>560</v>
      </c>
      <c r="Q116" s="114">
        <f>ROUND(SUMIFS(SummaryTable_AreaClass_wTotals!Z:Z,SummaryTable_AreaClass_wTotals!$A:$A,'Class Totals Formatted'!$B116,SummaryTable_AreaClass_wTotals!$C:$C,'Class Totals Formatted'!$A$105),-1)</f>
        <v>2840</v>
      </c>
      <c r="R116" s="114">
        <f>ROUND(SUMIFS(SummaryTable_AreaClass_wTotals!AA:AA,SummaryTable_AreaClass_wTotals!$A:$A,'Class Totals Formatted'!$B116,SummaryTable_AreaClass_wTotals!$C:$C,'Class Totals Formatted'!$A$105),-1)</f>
        <v>58030</v>
      </c>
      <c r="S116" s="170">
        <f t="shared" si="68"/>
        <v>65300</v>
      </c>
      <c r="T116" s="210">
        <f t="shared" si="69"/>
        <v>60310</v>
      </c>
      <c r="U116" s="133">
        <f t="shared" si="65"/>
        <v>3.7804675841485655E-2</v>
      </c>
      <c r="V116" s="141">
        <f t="shared" si="70"/>
        <v>13.086172344689379</v>
      </c>
      <c r="W116" s="19"/>
    </row>
    <row r="117" spans="1:23" x14ac:dyDescent="0.25">
      <c r="A117" s="19"/>
      <c r="B117" s="62" t="s">
        <v>68</v>
      </c>
      <c r="C117" s="61" t="s">
        <v>67</v>
      </c>
      <c r="D117" s="111">
        <f>ROUND(SUMIFS(AnalysisAreas_byDevCategory!$I:$I,AnalysisAreas_byDevCategory!$A:$A,'Class Totals Formatted'!$B117,AnalysisAreas_byDevCategory!$D:$D,'Class Totals Formatted'!$A$105),0)</f>
        <v>0</v>
      </c>
      <c r="E117" s="118">
        <f t="shared" si="62"/>
        <v>0</v>
      </c>
      <c r="F117" s="136">
        <f>SUMIFS(AnalysisAreas_byDevCategory!$I:$I,AnalysisAreas_byDevCategory!$A:$A,'Class Totals Formatted'!$B117,AnalysisAreas_byDevCategory!$E:$E,'Class Totals Formatted'!F$2,AnalysisAreas_byDevCategory!$D:$D,'Class Totals Formatted'!$A$105)</f>
        <v>5.24796424943E-3</v>
      </c>
      <c r="G117" s="136">
        <f>SUMIFS(AnalysisAreas_byDevCategory!$I:$I,AnalysisAreas_byDevCategory!$A:$A,'Class Totals Formatted'!$B117,AnalysisAreas_byDevCategory!$E:$E,'Class Totals Formatted'!G$2,AnalysisAreas_byDevCategory!$D:$D,'Class Totals Formatted'!$A$105)</f>
        <v>1.4868940193035101E-2</v>
      </c>
      <c r="H117" s="136">
        <f>SUMIFS(AnalysisAreas_byDevCategory!$I:$I,AnalysisAreas_byDevCategory!$A:$A,'Class Totals Formatted'!$B117,AnalysisAreas_byDevCategory!$E:$E,'Class Totals Formatted'!H$2,AnalysisAreas_byDevCategory!$D:$D,'Class Totals Formatted'!$A$105)</f>
        <v>0</v>
      </c>
      <c r="I117" s="136">
        <f>SUMIFS(AnalysisAreas_byDevCategory!$I:$I,AnalysisAreas_byDevCategory!$A:$A,'Class Totals Formatted'!$B117,AnalysisAreas_byDevCategory!$E:$E,'Class Totals Formatted'!I$2,AnalysisAreas_byDevCategory!$D:$D,'Class Totals Formatted'!$A$105)</f>
        <v>1.27852304192159E-2</v>
      </c>
      <c r="J117" s="123">
        <f t="shared" si="63"/>
        <v>0</v>
      </c>
      <c r="K117" s="124">
        <f t="shared" si="66"/>
        <v>0</v>
      </c>
      <c r="L117" s="125">
        <f>IF(K117&gt;0,1-ROUND(J117,2)-ROUND(K117,2),0)</f>
        <v>0</v>
      </c>
      <c r="M117" s="1">
        <f>ROUND(SUMIFS(SummaryTable_AreaClass_wTotals!W:W,SummaryTable_AreaClass_wTotals!$A:$A,'Class Totals Formatted'!$B117,SummaryTable_AreaClass_wTotals!$C:$C,'Class Totals Formatted'!$A$105),0)</f>
        <v>0</v>
      </c>
      <c r="N117" s="1">
        <f>ROUND(SUMIFS(SummaryTable_AreaClass_wTotals!X:X,SummaryTable_AreaClass_wTotals!$A:$A,'Class Totals Formatted'!$B117,SummaryTable_AreaClass_wTotals!$C:$C,'Class Totals Formatted'!$A$105),0)</f>
        <v>0</v>
      </c>
      <c r="O117" s="111">
        <f t="shared" si="67"/>
        <v>0</v>
      </c>
      <c r="P117" s="112">
        <f>ROUND(SUMIFS(SummaryTable_AreaClass_wTotals!Y:Y,SummaryTable_AreaClass_wTotals!$A:$A,'Class Totals Formatted'!$B117,SummaryTable_AreaClass_wTotals!$C:$C,'Class Totals Formatted'!$A$105),-1)</f>
        <v>0</v>
      </c>
      <c r="Q117" s="112">
        <f>ROUND(SUMIFS(SummaryTable_AreaClass_wTotals!Z:Z,SummaryTable_AreaClass_wTotals!$A:$A,'Class Totals Formatted'!$B117,SummaryTable_AreaClass_wTotals!$C:$C,'Class Totals Formatted'!$A$105),-1)</f>
        <v>0</v>
      </c>
      <c r="R117" s="112">
        <f>ROUND(SUMIFS(SummaryTable_AreaClass_wTotals!AA:AA,SummaryTable_AreaClass_wTotals!$A:$A,'Class Totals Formatted'!$B117,SummaryTable_AreaClass_wTotals!$C:$C,'Class Totals Formatted'!$A$105),-1)</f>
        <v>0</v>
      </c>
      <c r="S117" s="169">
        <f t="shared" si="68"/>
        <v>0</v>
      </c>
      <c r="T117" s="112">
        <f t="shared" si="69"/>
        <v>0</v>
      </c>
      <c r="U117" s="132">
        <f t="shared" si="65"/>
        <v>0</v>
      </c>
      <c r="V117" s="140">
        <f t="shared" si="70"/>
        <v>0</v>
      </c>
      <c r="W117" s="19"/>
    </row>
    <row r="118" spans="1:23" x14ac:dyDescent="0.25">
      <c r="A118" s="19"/>
      <c r="B118" s="69"/>
      <c r="C118" s="68" t="s">
        <v>165</v>
      </c>
      <c r="D118" s="148"/>
      <c r="E118" s="149"/>
      <c r="F118" s="150"/>
      <c r="G118" s="150"/>
      <c r="H118" s="150"/>
      <c r="I118" s="150"/>
      <c r="J118" s="151"/>
      <c r="K118" s="152"/>
      <c r="L118" s="153"/>
      <c r="O118" s="8">
        <f>VLOOKUP($A$105,'County Totals Formatted'!$A$12:$C$15,3,FALSE)-SUM(O110:P117)</f>
        <v>13550</v>
      </c>
      <c r="P118" s="154"/>
      <c r="Q118" s="154"/>
      <c r="R118" s="154"/>
      <c r="S118" s="166">
        <f t="shared" si="68"/>
        <v>13550</v>
      </c>
      <c r="T118" s="211"/>
      <c r="U118" s="155"/>
      <c r="V118" s="142">
        <f t="shared" si="70"/>
        <v>1</v>
      </c>
      <c r="W118" s="19"/>
    </row>
    <row r="119" spans="1:23" x14ac:dyDescent="0.25">
      <c r="A119" s="19"/>
      <c r="B119" s="52"/>
      <c r="C119" s="51" t="s">
        <v>9</v>
      </c>
      <c r="D119" s="115">
        <f>SUM(D110:D118)</f>
        <v>118992</v>
      </c>
      <c r="E119" s="119">
        <f>SUM(E110:E118)</f>
        <v>1.0000000000000002</v>
      </c>
      <c r="F119" s="115">
        <f>SUM(F110:F118)</f>
        <v>14563.418791323951</v>
      </c>
      <c r="G119" s="115">
        <f t="shared" ref="G119:I119" si="71">SUM(G110:G118)</f>
        <v>44507.042521511248</v>
      </c>
      <c r="H119" s="115">
        <f t="shared" si="71"/>
        <v>3331.9949084271839</v>
      </c>
      <c r="I119" s="115">
        <f t="shared" si="71"/>
        <v>56588.776004506843</v>
      </c>
      <c r="J119" s="127">
        <f t="shared" si="63"/>
        <v>0.49642380422915156</v>
      </c>
      <c r="K119" s="128">
        <f t="shared" si="66"/>
        <v>2.8001839690291647E-2</v>
      </c>
      <c r="L119" s="129">
        <f>1-ROUND(J119,2)-ROUND(K119,2)</f>
        <v>0.47</v>
      </c>
      <c r="M119" s="1">
        <f>SUM(M110:M117)</f>
        <v>1983</v>
      </c>
      <c r="N119" s="1">
        <f>SUM(N110:N117)</f>
        <v>147582</v>
      </c>
      <c r="O119" s="115">
        <f>SUM(O110:O118)</f>
        <v>163130</v>
      </c>
      <c r="P119" s="116">
        <f t="shared" ref="P119:R119" si="72">SUM(P110:P118)</f>
        <v>3470</v>
      </c>
      <c r="Q119" s="116">
        <f t="shared" si="72"/>
        <v>16800</v>
      </c>
      <c r="R119" s="116">
        <f t="shared" si="72"/>
        <v>266290</v>
      </c>
      <c r="S119" s="167">
        <f t="shared" si="68"/>
        <v>446220</v>
      </c>
      <c r="T119" s="208">
        <f t="shared" si="69"/>
        <v>279620</v>
      </c>
      <c r="U119" s="147">
        <f>IFERROR((Q119-P119)/(Q119-P119+R119),0)</f>
        <v>4.7671840354767181E-2</v>
      </c>
      <c r="V119" s="137">
        <f t="shared" si="70"/>
        <v>2.6783913565426172</v>
      </c>
      <c r="W119" s="19"/>
    </row>
    <row r="120" spans="1:2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45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25">
      <c r="S121" s="67">
        <f>O119+P119+T119</f>
        <v>446220</v>
      </c>
    </row>
    <row r="123" spans="1:23" x14ac:dyDescent="0.25">
      <c r="B123">
        <v>1</v>
      </c>
      <c r="C123" t="s">
        <v>2</v>
      </c>
      <c r="O123">
        <v>24040</v>
      </c>
    </row>
    <row r="124" spans="1:23" x14ac:dyDescent="0.25">
      <c r="B124">
        <v>2</v>
      </c>
      <c r="C124" t="s">
        <v>3</v>
      </c>
      <c r="G124">
        <v>7514</v>
      </c>
      <c r="O124">
        <v>37680</v>
      </c>
    </row>
    <row r="125" spans="1:23" x14ac:dyDescent="0.25">
      <c r="B125">
        <v>3</v>
      </c>
      <c r="C125" t="s">
        <v>1</v>
      </c>
      <c r="G125">
        <v>465</v>
      </c>
      <c r="O125">
        <v>7920</v>
      </c>
    </row>
    <row r="126" spans="1:23" x14ac:dyDescent="0.25">
      <c r="B126">
        <v>4</v>
      </c>
      <c r="C126" t="s">
        <v>4</v>
      </c>
      <c r="G126">
        <v>0</v>
      </c>
      <c r="O126">
        <v>13550</v>
      </c>
    </row>
    <row r="127" spans="1:23" x14ac:dyDescent="0.25">
      <c r="O127">
        <f>SUM(O123:O126)</f>
        <v>83190</v>
      </c>
    </row>
  </sheetData>
  <mergeCells count="72">
    <mergeCell ref="T60:T61"/>
    <mergeCell ref="T76:T77"/>
    <mergeCell ref="T92:T93"/>
    <mergeCell ref="T108:T109"/>
    <mergeCell ref="B107:C109"/>
    <mergeCell ref="D107:D109"/>
    <mergeCell ref="E107:E109"/>
    <mergeCell ref="J107:L107"/>
    <mergeCell ref="O107:V107"/>
    <mergeCell ref="O108:O109"/>
    <mergeCell ref="P108:P109"/>
    <mergeCell ref="Q108:Q109"/>
    <mergeCell ref="R108:R109"/>
    <mergeCell ref="S108:S109"/>
    <mergeCell ref="U108:U109"/>
    <mergeCell ref="V108:V109"/>
    <mergeCell ref="V76:V77"/>
    <mergeCell ref="B91:C93"/>
    <mergeCell ref="D91:D93"/>
    <mergeCell ref="E91:E93"/>
    <mergeCell ref="J91:L91"/>
    <mergeCell ref="O91:V91"/>
    <mergeCell ref="O92:O93"/>
    <mergeCell ref="P92:P93"/>
    <mergeCell ref="Q92:Q93"/>
    <mergeCell ref="R92:R93"/>
    <mergeCell ref="S92:S93"/>
    <mergeCell ref="U92:U93"/>
    <mergeCell ref="V92:V93"/>
    <mergeCell ref="P76:P77"/>
    <mergeCell ref="Q76:Q77"/>
    <mergeCell ref="R76:R77"/>
    <mergeCell ref="S76:S77"/>
    <mergeCell ref="U76:U77"/>
    <mergeCell ref="S44:S45"/>
    <mergeCell ref="U44:U45"/>
    <mergeCell ref="V44:V45"/>
    <mergeCell ref="B59:C61"/>
    <mergeCell ref="D59:D61"/>
    <mergeCell ref="E59:E61"/>
    <mergeCell ref="J59:L59"/>
    <mergeCell ref="O59:V59"/>
    <mergeCell ref="O60:O61"/>
    <mergeCell ref="P60:P61"/>
    <mergeCell ref="Q60:Q61"/>
    <mergeCell ref="R60:R61"/>
    <mergeCell ref="S60:S61"/>
    <mergeCell ref="U60:U61"/>
    <mergeCell ref="V60:V61"/>
    <mergeCell ref="T44:T45"/>
    <mergeCell ref="O44:O45"/>
    <mergeCell ref="P44:P45"/>
    <mergeCell ref="Q44:Q45"/>
    <mergeCell ref="R44:R45"/>
    <mergeCell ref="B57:C57"/>
    <mergeCell ref="B89:C89"/>
    <mergeCell ref="B73:C73"/>
    <mergeCell ref="B75:C77"/>
    <mergeCell ref="D75:D77"/>
    <mergeCell ref="E75:E77"/>
    <mergeCell ref="J75:L75"/>
    <mergeCell ref="O75:V75"/>
    <mergeCell ref="O76:O77"/>
    <mergeCell ref="O43:V43"/>
    <mergeCell ref="J1:L1"/>
    <mergeCell ref="B1:C2"/>
    <mergeCell ref="D1:D2"/>
    <mergeCell ref="E1:E2"/>
    <mergeCell ref="J43:L43"/>
    <mergeCell ref="D43:D45"/>
    <mergeCell ref="E43:E45"/>
    <mergeCell ref="B43:C45"/>
  </mergeCells>
  <conditionalFormatting sqref="J48:L48 J55:L55">
    <cfRule type="dataBar" priority="2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{C56ED1FA-70E1-4773-B632-4BF4AB00EF8A}</x14:id>
        </ext>
      </extLst>
    </cfRule>
  </conditionalFormatting>
  <conditionalFormatting sqref="J49:L53">
    <cfRule type="dataBar" priority="1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{21C7E7EE-4582-4075-AA68-25D717FC5C16}</x14:id>
        </ext>
      </extLst>
    </cfRule>
  </conditionalFormatting>
  <conditionalFormatting sqref="J111:L112 J119:L119 J110 L110">
    <cfRule type="dataBar" priority="1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{96C70F79-AB5B-475A-A5A5-1AB9272EEE03}</x14:id>
        </ext>
      </extLst>
    </cfRule>
  </conditionalFormatting>
  <conditionalFormatting sqref="J113:L117">
    <cfRule type="dataBar" priority="1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{CF8CE32B-B0C9-47C8-961C-0B27A5F0FE26}</x14:id>
        </ext>
      </extLst>
    </cfRule>
  </conditionalFormatting>
  <conditionalFormatting sqref="J46:L46">
    <cfRule type="dataBar" priority="1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{19D1DC27-7B80-4FD3-BFD1-F23A3BFD678D}</x14:id>
        </ext>
      </extLst>
    </cfRule>
  </conditionalFormatting>
  <conditionalFormatting sqref="J47:L47">
    <cfRule type="dataBar" priority="1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{D3CC7E20-EF5F-479A-BEA6-A6B8A8DFFE9F}</x14:id>
        </ext>
      </extLst>
    </cfRule>
  </conditionalFormatting>
  <conditionalFormatting sqref="J54:L54">
    <cfRule type="dataBar" priority="1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{80BF2B0C-BE7B-48EF-9CA3-31AEC3191A3C}</x14:id>
        </ext>
      </extLst>
    </cfRule>
  </conditionalFormatting>
  <conditionalFormatting sqref="J118:L118">
    <cfRule type="dataBar" priority="1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{07BAD588-E123-4230-884E-1D294841BDEB}</x14:id>
        </ext>
      </extLst>
    </cfRule>
  </conditionalFormatting>
  <conditionalFormatting sqref="J95:L96 J103:L103 J94 L94">
    <cfRule type="dataBar" priority="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{80D048AB-22CD-4060-972D-8035528AAF60}</x14:id>
        </ext>
      </extLst>
    </cfRule>
  </conditionalFormatting>
  <conditionalFormatting sqref="J97:L101">
    <cfRule type="dataBar" priority="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{6A557AFC-964C-4DC1-8F5D-3A2BC73234DE}</x14:id>
        </ext>
      </extLst>
    </cfRule>
  </conditionalFormatting>
  <conditionalFormatting sqref="J102:L102">
    <cfRule type="dataBar" priority="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{BCA95003-8E20-497F-ABC2-3C3CC75DF947}</x14:id>
        </ext>
      </extLst>
    </cfRule>
  </conditionalFormatting>
  <conditionalFormatting sqref="J79:L80 J87:L87 J78 L78">
    <cfRule type="dataBar" priority="6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{C7ED8446-BBCC-4CFB-9817-13609C77585B}</x14:id>
        </ext>
      </extLst>
    </cfRule>
  </conditionalFormatting>
  <conditionalFormatting sqref="J81:L85">
    <cfRule type="dataBar" priority="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{E01730DF-B919-40EB-B7BF-7C272C0FFD30}</x14:id>
        </ext>
      </extLst>
    </cfRule>
  </conditionalFormatting>
  <conditionalFormatting sqref="J86:L86">
    <cfRule type="dataBar" priority="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{C823F4DF-9FB9-43AA-9CBE-73AC98C11794}</x14:id>
        </ext>
      </extLst>
    </cfRule>
  </conditionalFormatting>
  <conditionalFormatting sqref="J63:L64 J71:L71 J62 L62">
    <cfRule type="dataBar" priority="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{168C22EF-B70D-4EC8-86A2-B6D963BFC264}</x14:id>
        </ext>
      </extLst>
    </cfRule>
  </conditionalFormatting>
  <conditionalFormatting sqref="J65:L69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{305F014C-6378-49FF-8D6A-B2D4DE10EF0C}</x14:id>
        </ext>
      </extLst>
    </cfRule>
  </conditionalFormatting>
  <conditionalFormatting sqref="J70:L70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{DCB6452A-C1F0-4685-8CE8-BCBC4D9BF41D}</x14:id>
        </ext>
      </extLst>
    </cfRule>
  </conditionalFormatting>
  <pageMargins left="0.7" right="0.7" top="0.75" bottom="0.75" header="0.3" footer="0.3"/>
  <pageSetup orientation="portrait" r:id="rId1"/>
  <ignoredErrors>
    <ignoredError sqref="E55 O1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ED1FA-70E1-4773-B632-4BF4AB00EF8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J48:L48 J55:L55</xm:sqref>
        </x14:conditionalFormatting>
        <x14:conditionalFormatting xmlns:xm="http://schemas.microsoft.com/office/excel/2006/main">
          <x14:cfRule type="dataBar" id="{21C7E7EE-4582-4075-AA68-25D717FC5C1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J49:L53</xm:sqref>
        </x14:conditionalFormatting>
        <x14:conditionalFormatting xmlns:xm="http://schemas.microsoft.com/office/excel/2006/main">
          <x14:cfRule type="dataBar" id="{96C70F79-AB5B-475A-A5A5-1AB9272EEE0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J111:L112 J119:L119 J110 L110</xm:sqref>
        </x14:conditionalFormatting>
        <x14:conditionalFormatting xmlns:xm="http://schemas.microsoft.com/office/excel/2006/main">
          <x14:cfRule type="dataBar" id="{CF8CE32B-B0C9-47C8-961C-0B27A5F0FE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J113:L117</xm:sqref>
        </x14:conditionalFormatting>
        <x14:conditionalFormatting xmlns:xm="http://schemas.microsoft.com/office/excel/2006/main">
          <x14:cfRule type="dataBar" id="{19D1DC27-7B80-4FD3-BFD1-F23A3BFD678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J46:L46</xm:sqref>
        </x14:conditionalFormatting>
        <x14:conditionalFormatting xmlns:xm="http://schemas.microsoft.com/office/excel/2006/main">
          <x14:cfRule type="dataBar" id="{D3CC7E20-EF5F-479A-BEA6-A6B8A8DFFE9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J47:L47</xm:sqref>
        </x14:conditionalFormatting>
        <x14:conditionalFormatting xmlns:xm="http://schemas.microsoft.com/office/excel/2006/main">
          <x14:cfRule type="dataBar" id="{80BF2B0C-BE7B-48EF-9CA3-31AEC3191A3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J54:L54</xm:sqref>
        </x14:conditionalFormatting>
        <x14:conditionalFormatting xmlns:xm="http://schemas.microsoft.com/office/excel/2006/main">
          <x14:cfRule type="dataBar" id="{07BAD588-E123-4230-884E-1D294841BD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J118:L118</xm:sqref>
        </x14:conditionalFormatting>
        <x14:conditionalFormatting xmlns:xm="http://schemas.microsoft.com/office/excel/2006/main">
          <x14:cfRule type="dataBar" id="{80D048AB-22CD-4060-972D-8035528AAF6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J95:L96 J103:L103 J94 L94</xm:sqref>
        </x14:conditionalFormatting>
        <x14:conditionalFormatting xmlns:xm="http://schemas.microsoft.com/office/excel/2006/main">
          <x14:cfRule type="dataBar" id="{6A557AFC-964C-4DC1-8F5D-3A2BC73234D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J97:L101</xm:sqref>
        </x14:conditionalFormatting>
        <x14:conditionalFormatting xmlns:xm="http://schemas.microsoft.com/office/excel/2006/main">
          <x14:cfRule type="dataBar" id="{BCA95003-8E20-497F-ABC2-3C3CC75DF9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J102:L102</xm:sqref>
        </x14:conditionalFormatting>
        <x14:conditionalFormatting xmlns:xm="http://schemas.microsoft.com/office/excel/2006/main">
          <x14:cfRule type="dataBar" id="{C7ED8446-BBCC-4CFB-9817-13609C77585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J79:L80 J87:L87 J78 L78</xm:sqref>
        </x14:conditionalFormatting>
        <x14:conditionalFormatting xmlns:xm="http://schemas.microsoft.com/office/excel/2006/main">
          <x14:cfRule type="dataBar" id="{E01730DF-B919-40EB-B7BF-7C272C0FFD3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J81:L85</xm:sqref>
        </x14:conditionalFormatting>
        <x14:conditionalFormatting xmlns:xm="http://schemas.microsoft.com/office/excel/2006/main">
          <x14:cfRule type="dataBar" id="{C823F4DF-9FB9-43AA-9CBE-73AC98C117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J86:L86</xm:sqref>
        </x14:conditionalFormatting>
        <x14:conditionalFormatting xmlns:xm="http://schemas.microsoft.com/office/excel/2006/main">
          <x14:cfRule type="dataBar" id="{168C22EF-B70D-4EC8-86A2-B6D963BFC26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J63:L64 J71:L71 J62 L62</xm:sqref>
        </x14:conditionalFormatting>
        <x14:conditionalFormatting xmlns:xm="http://schemas.microsoft.com/office/excel/2006/main">
          <x14:cfRule type="dataBar" id="{305F014C-6378-49FF-8D6A-B2D4DE10EF0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J65:L69</xm:sqref>
        </x14:conditionalFormatting>
        <x14:conditionalFormatting xmlns:xm="http://schemas.microsoft.com/office/excel/2006/main">
          <x14:cfRule type="dataBar" id="{DCB6452A-C1F0-4685-8CE8-BCBC4D9BF41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J70:L70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4B0D-FB86-4790-9BD7-90E8F2046014}">
  <dimension ref="A1:X38"/>
  <sheetViews>
    <sheetView workbookViewId="0">
      <selection activeCell="X1" sqref="X1"/>
    </sheetView>
  </sheetViews>
  <sheetFormatPr defaultRowHeight="15" x14ac:dyDescent="0.25"/>
  <cols>
    <col min="2" max="2" width="28.42578125" bestFit="1" customWidth="1"/>
  </cols>
  <sheetData>
    <row r="1" spans="1:24" x14ac:dyDescent="0.25">
      <c r="A1" t="s">
        <v>157</v>
      </c>
      <c r="B1" t="s">
        <v>133</v>
      </c>
      <c r="C1" t="s">
        <v>0</v>
      </c>
      <c r="D1" t="s">
        <v>132</v>
      </c>
      <c r="E1" t="s">
        <v>131</v>
      </c>
      <c r="F1" t="s">
        <v>130</v>
      </c>
      <c r="G1" t="s">
        <v>129</v>
      </c>
      <c r="H1" t="s">
        <v>128</v>
      </c>
      <c r="I1" t="s">
        <v>127</v>
      </c>
      <c r="J1" t="s">
        <v>126</v>
      </c>
      <c r="K1" t="s">
        <v>125</v>
      </c>
      <c r="L1" t="s">
        <v>124</v>
      </c>
      <c r="M1" t="s">
        <v>163</v>
      </c>
      <c r="N1" t="s">
        <v>162</v>
      </c>
      <c r="O1" t="s">
        <v>161</v>
      </c>
      <c r="P1" t="s">
        <v>123</v>
      </c>
      <c r="Q1" t="s">
        <v>122</v>
      </c>
      <c r="R1" t="s">
        <v>121</v>
      </c>
      <c r="S1" t="s">
        <v>120</v>
      </c>
      <c r="T1" t="s">
        <v>149</v>
      </c>
      <c r="U1" t="s">
        <v>148</v>
      </c>
      <c r="V1" t="s">
        <v>147</v>
      </c>
      <c r="W1" t="s">
        <v>146</v>
      </c>
      <c r="X1" t="s">
        <v>145</v>
      </c>
    </row>
    <row r="2" spans="1:24" x14ac:dyDescent="0.25">
      <c r="A2">
        <v>1</v>
      </c>
      <c r="B2" t="s">
        <v>119</v>
      </c>
      <c r="C2">
        <v>18557.653528025101</v>
      </c>
      <c r="D2">
        <v>200</v>
      </c>
      <c r="E2">
        <v>200</v>
      </c>
      <c r="F2">
        <v>0</v>
      </c>
      <c r="G2">
        <v>1400</v>
      </c>
      <c r="H2">
        <v>14300</v>
      </c>
      <c r="I2">
        <v>12900</v>
      </c>
      <c r="J2">
        <v>0</v>
      </c>
      <c r="K2">
        <v>1</v>
      </c>
      <c r="L2">
        <v>1</v>
      </c>
      <c r="M2">
        <v>0.45039665217278602</v>
      </c>
      <c r="N2">
        <v>3.5331702889599498E-2</v>
      </c>
      <c r="O2">
        <v>0.51427164493761401</v>
      </c>
      <c r="P2">
        <v>1</v>
      </c>
      <c r="Q2">
        <v>0</v>
      </c>
      <c r="R2">
        <v>5.9198030593722903E-2</v>
      </c>
      <c r="S2">
        <v>0.94080196940627703</v>
      </c>
      <c r="T2">
        <v>95.306495392449193</v>
      </c>
      <c r="U2">
        <v>1264.3795516551199</v>
      </c>
      <c r="V2">
        <v>64.982834471858297</v>
      </c>
      <c r="W2">
        <v>830</v>
      </c>
      <c r="X2">
        <v>12158</v>
      </c>
    </row>
    <row r="3" spans="1:24" x14ac:dyDescent="0.25">
      <c r="A3">
        <v>2</v>
      </c>
      <c r="B3" t="s">
        <v>118</v>
      </c>
      <c r="C3">
        <v>16378.3598260989</v>
      </c>
      <c r="D3">
        <v>500</v>
      </c>
      <c r="E3">
        <v>500</v>
      </c>
      <c r="F3">
        <v>0</v>
      </c>
      <c r="G3">
        <v>3200</v>
      </c>
      <c r="H3">
        <v>9200</v>
      </c>
      <c r="I3">
        <v>6000</v>
      </c>
      <c r="J3">
        <v>0</v>
      </c>
      <c r="K3">
        <v>1</v>
      </c>
      <c r="L3">
        <v>1</v>
      </c>
      <c r="M3">
        <v>0.70987700956366395</v>
      </c>
      <c r="N3">
        <v>1.7563434308947301E-2</v>
      </c>
      <c r="O3">
        <v>0.27255955612738803</v>
      </c>
      <c r="P3">
        <v>1</v>
      </c>
      <c r="Q3">
        <v>0</v>
      </c>
      <c r="R3">
        <v>4.9175926127704397E-2</v>
      </c>
      <c r="S3">
        <v>0.95082407387229495</v>
      </c>
      <c r="T3">
        <v>1179.98440319624</v>
      </c>
      <c r="U3">
        <v>1970.22235191031</v>
      </c>
      <c r="V3">
        <v>66.234551605519599</v>
      </c>
      <c r="W3">
        <v>360</v>
      </c>
      <c r="X3">
        <v>5680</v>
      </c>
    </row>
    <row r="4" spans="1:24" x14ac:dyDescent="0.25">
      <c r="A4">
        <v>3</v>
      </c>
      <c r="B4" t="s">
        <v>117</v>
      </c>
      <c r="C4">
        <v>18497.521644638098</v>
      </c>
      <c r="D4">
        <v>1500</v>
      </c>
      <c r="E4">
        <v>1400</v>
      </c>
      <c r="F4">
        <v>-100</v>
      </c>
      <c r="G4">
        <v>5600</v>
      </c>
      <c r="H4">
        <v>9100</v>
      </c>
      <c r="I4">
        <v>3500</v>
      </c>
      <c r="J4">
        <v>0</v>
      </c>
      <c r="K4">
        <v>1</v>
      </c>
      <c r="L4">
        <v>1</v>
      </c>
      <c r="M4">
        <v>0.84682272772140799</v>
      </c>
      <c r="N4">
        <v>1.8623434879259E-2</v>
      </c>
      <c r="O4">
        <v>0.13455383739933199</v>
      </c>
      <c r="P4">
        <v>1</v>
      </c>
      <c r="Q4">
        <v>0</v>
      </c>
      <c r="R4">
        <v>0.10749038737045299</v>
      </c>
      <c r="S4">
        <v>0.89250961262954598</v>
      </c>
      <c r="T4">
        <v>469.92761941707897</v>
      </c>
      <c r="U4">
        <v>5061.1801200099499</v>
      </c>
      <c r="V4">
        <v>53.3014510208587</v>
      </c>
      <c r="W4">
        <v>434</v>
      </c>
      <c r="X4">
        <v>3161</v>
      </c>
    </row>
    <row r="5" spans="1:24" x14ac:dyDescent="0.25">
      <c r="A5">
        <v>4</v>
      </c>
      <c r="B5" t="s">
        <v>116</v>
      </c>
      <c r="C5">
        <v>7297.4700372858197</v>
      </c>
      <c r="D5">
        <v>1100</v>
      </c>
      <c r="E5">
        <v>1000</v>
      </c>
      <c r="F5">
        <v>-100</v>
      </c>
      <c r="G5">
        <v>3600</v>
      </c>
      <c r="H5">
        <v>7000</v>
      </c>
      <c r="I5">
        <v>3400</v>
      </c>
      <c r="J5">
        <v>1</v>
      </c>
      <c r="K5">
        <v>1</v>
      </c>
      <c r="L5">
        <v>0</v>
      </c>
      <c r="M5">
        <v>0.63426311851817696</v>
      </c>
      <c r="N5">
        <v>2.0965705504041799E-2</v>
      </c>
      <c r="O5">
        <v>0.34477117597778001</v>
      </c>
      <c r="P5">
        <v>1</v>
      </c>
      <c r="Q5">
        <v>0</v>
      </c>
      <c r="R5">
        <v>4.8363099846209401E-2</v>
      </c>
      <c r="S5">
        <v>0.95163690015378999</v>
      </c>
      <c r="T5">
        <v>22.909249156566698</v>
      </c>
      <c r="U5">
        <v>3578.8167662904302</v>
      </c>
      <c r="V5">
        <v>27.423752291424101</v>
      </c>
      <c r="W5">
        <v>190</v>
      </c>
      <c r="X5">
        <v>3199</v>
      </c>
    </row>
    <row r="6" spans="1:24" x14ac:dyDescent="0.25">
      <c r="A6">
        <v>5</v>
      </c>
      <c r="B6" t="s">
        <v>115</v>
      </c>
      <c r="C6">
        <v>6544.0046003854704</v>
      </c>
      <c r="D6">
        <v>900</v>
      </c>
      <c r="E6">
        <v>800</v>
      </c>
      <c r="F6">
        <v>-100</v>
      </c>
      <c r="G6">
        <v>2100</v>
      </c>
      <c r="H6">
        <v>4600</v>
      </c>
      <c r="I6">
        <v>2500</v>
      </c>
      <c r="J6">
        <v>0</v>
      </c>
      <c r="K6">
        <v>1</v>
      </c>
      <c r="L6">
        <v>1</v>
      </c>
      <c r="M6">
        <v>0.68911739531708405</v>
      </c>
      <c r="N6">
        <v>2.7284205945423901E-2</v>
      </c>
      <c r="O6">
        <v>0.28359839873749099</v>
      </c>
      <c r="P6">
        <v>1</v>
      </c>
      <c r="Q6">
        <v>0</v>
      </c>
      <c r="R6">
        <v>6.0893753941912397E-2</v>
      </c>
      <c r="S6">
        <v>0.93910624605808701</v>
      </c>
      <c r="T6">
        <v>96.890961089591599</v>
      </c>
      <c r="U6">
        <v>1899.0673920925301</v>
      </c>
      <c r="V6">
        <v>70.972310208631697</v>
      </c>
      <c r="W6">
        <v>224</v>
      </c>
      <c r="X6">
        <v>2360</v>
      </c>
    </row>
    <row r="7" spans="1:24" x14ac:dyDescent="0.25">
      <c r="A7">
        <v>6</v>
      </c>
      <c r="B7" t="s">
        <v>114</v>
      </c>
      <c r="C7">
        <v>10020.5040691211</v>
      </c>
      <c r="D7">
        <v>1100</v>
      </c>
      <c r="E7">
        <v>1100</v>
      </c>
      <c r="F7">
        <v>0</v>
      </c>
      <c r="G7">
        <v>2800</v>
      </c>
      <c r="H7">
        <v>15100</v>
      </c>
      <c r="I7">
        <v>12300</v>
      </c>
      <c r="J7">
        <v>0</v>
      </c>
      <c r="K7">
        <v>2</v>
      </c>
      <c r="L7">
        <v>2</v>
      </c>
      <c r="M7">
        <v>0.42210365323532101</v>
      </c>
      <c r="N7">
        <v>2.6468800315920499E-2</v>
      </c>
      <c r="O7">
        <v>0.55142754644875802</v>
      </c>
      <c r="P7">
        <v>1</v>
      </c>
      <c r="Q7">
        <v>0</v>
      </c>
      <c r="R7">
        <v>4.2116853343896102E-2</v>
      </c>
      <c r="S7">
        <v>0.95788314665610297</v>
      </c>
      <c r="T7">
        <v>70.002654218106301</v>
      </c>
      <c r="U7">
        <v>2697.0069012069398</v>
      </c>
      <c r="V7">
        <v>42.071560437732998</v>
      </c>
      <c r="W7">
        <v>558</v>
      </c>
      <c r="X7">
        <v>11734</v>
      </c>
    </row>
    <row r="8" spans="1:24" x14ac:dyDescent="0.25">
      <c r="A8">
        <v>7</v>
      </c>
      <c r="B8" t="s">
        <v>113</v>
      </c>
      <c r="C8">
        <v>12842.008932250499</v>
      </c>
      <c r="D8">
        <v>800</v>
      </c>
      <c r="E8">
        <v>700</v>
      </c>
      <c r="F8">
        <v>-100</v>
      </c>
      <c r="G8">
        <v>12000</v>
      </c>
      <c r="H8">
        <v>23000</v>
      </c>
      <c r="I8">
        <v>11000</v>
      </c>
      <c r="J8">
        <v>1</v>
      </c>
      <c r="K8">
        <v>2</v>
      </c>
      <c r="L8">
        <v>1</v>
      </c>
      <c r="M8">
        <v>0.59092147167799303</v>
      </c>
      <c r="N8">
        <v>3.8812486724129298E-2</v>
      </c>
      <c r="O8">
        <v>0.37026604159787602</v>
      </c>
      <c r="P8">
        <v>1</v>
      </c>
      <c r="Q8">
        <v>0</v>
      </c>
      <c r="R8">
        <v>8.49301115342493E-2</v>
      </c>
      <c r="S8">
        <v>0.91506988846574999</v>
      </c>
      <c r="T8">
        <v>53.5043915070626</v>
      </c>
      <c r="U8">
        <v>11797.7938980913</v>
      </c>
      <c r="V8">
        <v>114.96293118394399</v>
      </c>
      <c r="W8">
        <v>1052</v>
      </c>
      <c r="X8">
        <v>10096</v>
      </c>
    </row>
    <row r="9" spans="1:24" x14ac:dyDescent="0.25">
      <c r="A9">
        <v>8</v>
      </c>
      <c r="B9" t="s">
        <v>112</v>
      </c>
      <c r="C9">
        <v>8649.1662781711493</v>
      </c>
      <c r="D9">
        <v>2900</v>
      </c>
      <c r="E9">
        <v>2800</v>
      </c>
      <c r="F9">
        <v>-100</v>
      </c>
      <c r="G9">
        <v>10800</v>
      </c>
      <c r="H9">
        <v>16200</v>
      </c>
      <c r="I9">
        <v>5400</v>
      </c>
      <c r="J9">
        <v>2</v>
      </c>
      <c r="K9">
        <v>2</v>
      </c>
      <c r="L9">
        <v>0</v>
      </c>
      <c r="M9">
        <v>0.70068936365197798</v>
      </c>
      <c r="N9">
        <v>3.00630864049183E-2</v>
      </c>
      <c r="O9">
        <v>0.26924754994310202</v>
      </c>
      <c r="P9">
        <v>1</v>
      </c>
      <c r="Q9">
        <v>0</v>
      </c>
      <c r="R9">
        <v>7.5284410209761399E-2</v>
      </c>
      <c r="S9">
        <v>0.92471558979023805</v>
      </c>
      <c r="T9">
        <v>39.164402685980797</v>
      </c>
      <c r="U9">
        <v>10646.831814359401</v>
      </c>
      <c r="V9">
        <v>143.22396368438999</v>
      </c>
      <c r="W9">
        <v>545</v>
      </c>
      <c r="X9">
        <v>4935</v>
      </c>
    </row>
    <row r="10" spans="1:24" x14ac:dyDescent="0.25">
      <c r="A10">
        <v>9</v>
      </c>
      <c r="B10" t="s">
        <v>111</v>
      </c>
      <c r="C10">
        <v>9344.2079200344997</v>
      </c>
      <c r="D10">
        <v>1400</v>
      </c>
      <c r="E10">
        <v>1300</v>
      </c>
      <c r="F10">
        <v>-100</v>
      </c>
      <c r="G10">
        <v>10200</v>
      </c>
      <c r="H10">
        <v>15600</v>
      </c>
      <c r="I10">
        <v>5400</v>
      </c>
      <c r="J10">
        <v>1</v>
      </c>
      <c r="K10">
        <v>2</v>
      </c>
      <c r="L10">
        <v>1</v>
      </c>
      <c r="M10">
        <v>0.71440999133263705</v>
      </c>
      <c r="N10">
        <v>3.2284034938948603E-2</v>
      </c>
      <c r="O10">
        <v>0.25330597372841401</v>
      </c>
      <c r="P10">
        <v>1</v>
      </c>
      <c r="Q10">
        <v>0</v>
      </c>
      <c r="R10">
        <v>7.9239533167131407E-2</v>
      </c>
      <c r="S10">
        <v>0.92076046683286805</v>
      </c>
      <c r="T10">
        <v>92.993634077680497</v>
      </c>
      <c r="U10">
        <v>9895.6921905702402</v>
      </c>
      <c r="V10">
        <v>202.32910112497501</v>
      </c>
      <c r="W10">
        <v>634</v>
      </c>
      <c r="X10">
        <v>5016</v>
      </c>
    </row>
    <row r="11" spans="1:24" x14ac:dyDescent="0.25">
      <c r="A11">
        <v>10</v>
      </c>
      <c r="B11" t="s">
        <v>110</v>
      </c>
      <c r="C11">
        <v>4113.20495497094</v>
      </c>
      <c r="D11">
        <v>400</v>
      </c>
      <c r="E11">
        <v>400</v>
      </c>
      <c r="F11">
        <v>0</v>
      </c>
      <c r="G11">
        <v>6300</v>
      </c>
      <c r="H11">
        <v>7700</v>
      </c>
      <c r="I11">
        <v>1400</v>
      </c>
      <c r="J11">
        <v>2</v>
      </c>
      <c r="K11">
        <v>2</v>
      </c>
      <c r="L11">
        <v>0</v>
      </c>
      <c r="M11">
        <v>0.81338582030187401</v>
      </c>
      <c r="N11">
        <v>6.4992018286565395E-2</v>
      </c>
      <c r="O11">
        <v>0.121622161411559</v>
      </c>
      <c r="P11">
        <v>1</v>
      </c>
      <c r="Q11">
        <v>0</v>
      </c>
      <c r="R11">
        <v>0.240333398935314</v>
      </c>
      <c r="S11">
        <v>0.75966660106468498</v>
      </c>
      <c r="T11">
        <v>41.882731443950597</v>
      </c>
      <c r="U11">
        <v>6014.7940087599</v>
      </c>
      <c r="V11">
        <v>229.65104229356399</v>
      </c>
      <c r="W11">
        <v>565</v>
      </c>
      <c r="X11">
        <v>1060</v>
      </c>
    </row>
    <row r="12" spans="1:24" x14ac:dyDescent="0.25">
      <c r="A12">
        <v>11</v>
      </c>
      <c r="B12" t="s">
        <v>109</v>
      </c>
      <c r="C12">
        <v>29693.599908169501</v>
      </c>
      <c r="D12">
        <v>2100</v>
      </c>
      <c r="E12">
        <v>1900</v>
      </c>
      <c r="F12">
        <v>-200</v>
      </c>
      <c r="G12">
        <v>16800</v>
      </c>
      <c r="H12">
        <v>80800</v>
      </c>
      <c r="I12">
        <v>64000</v>
      </c>
      <c r="J12">
        <v>1</v>
      </c>
      <c r="K12">
        <v>3</v>
      </c>
      <c r="L12">
        <v>2</v>
      </c>
      <c r="M12">
        <v>0.36324058770631201</v>
      </c>
      <c r="N12">
        <v>3.1049102300207E-2</v>
      </c>
      <c r="O12">
        <v>0.60571030999347997</v>
      </c>
      <c r="P12">
        <v>1</v>
      </c>
      <c r="Q12">
        <v>0</v>
      </c>
      <c r="R12">
        <v>4.50088716258433E-2</v>
      </c>
      <c r="S12">
        <v>0.95499112837415601</v>
      </c>
      <c r="T12">
        <v>144.69327839426001</v>
      </c>
      <c r="U12">
        <v>16419.597618666099</v>
      </c>
      <c r="V12">
        <v>243.79276429816099</v>
      </c>
      <c r="W12">
        <v>3125</v>
      </c>
      <c r="X12">
        <v>61133</v>
      </c>
    </row>
    <row r="13" spans="1:24" x14ac:dyDescent="0.25">
      <c r="A13">
        <v>12</v>
      </c>
      <c r="B13" t="s">
        <v>108</v>
      </c>
      <c r="C13">
        <v>15228.765959693301</v>
      </c>
      <c r="D13">
        <v>1800</v>
      </c>
      <c r="E13">
        <v>1800</v>
      </c>
      <c r="F13">
        <v>0</v>
      </c>
      <c r="G13">
        <v>28300</v>
      </c>
      <c r="H13">
        <v>42800</v>
      </c>
      <c r="I13">
        <v>14500</v>
      </c>
      <c r="J13">
        <v>2</v>
      </c>
      <c r="K13">
        <v>3</v>
      </c>
      <c r="L13">
        <v>1</v>
      </c>
      <c r="M13">
        <v>0.71338648823042405</v>
      </c>
      <c r="N13">
        <v>3.0051568654824001E-2</v>
      </c>
      <c r="O13">
        <v>0.256561943114751</v>
      </c>
      <c r="P13">
        <v>1</v>
      </c>
      <c r="Q13">
        <v>0</v>
      </c>
      <c r="R13">
        <v>8.5608863474705907E-2</v>
      </c>
      <c r="S13">
        <v>0.91439113652529402</v>
      </c>
      <c r="T13">
        <v>179.99971841832701</v>
      </c>
      <c r="U13">
        <v>27828.444893018001</v>
      </c>
      <c r="V13">
        <v>303.51723546874598</v>
      </c>
      <c r="W13">
        <v>1546</v>
      </c>
      <c r="X13">
        <v>13271</v>
      </c>
    </row>
    <row r="14" spans="1:24" x14ac:dyDescent="0.25">
      <c r="A14">
        <v>13</v>
      </c>
      <c r="B14" t="s">
        <v>107</v>
      </c>
      <c r="C14">
        <v>12518.231074051801</v>
      </c>
      <c r="D14">
        <v>3300</v>
      </c>
      <c r="E14">
        <v>3100</v>
      </c>
      <c r="F14">
        <v>-200</v>
      </c>
      <c r="G14">
        <v>34300</v>
      </c>
      <c r="H14">
        <v>42500</v>
      </c>
      <c r="I14">
        <v>8200</v>
      </c>
      <c r="J14">
        <v>3</v>
      </c>
      <c r="K14">
        <v>4</v>
      </c>
      <c r="L14">
        <v>1</v>
      </c>
      <c r="M14">
        <v>0.79997627464625298</v>
      </c>
      <c r="N14">
        <v>3.1316505359752E-2</v>
      </c>
      <c r="O14">
        <v>0.16870721999399399</v>
      </c>
      <c r="P14">
        <v>1</v>
      </c>
      <c r="Q14">
        <v>0</v>
      </c>
      <c r="R14">
        <v>0.11860667494313799</v>
      </c>
      <c r="S14">
        <v>0.88139332505686097</v>
      </c>
      <c r="T14">
        <v>91.184557169909198</v>
      </c>
      <c r="U14">
        <v>33911.955949643598</v>
      </c>
      <c r="V14">
        <v>363.094796199087</v>
      </c>
      <c r="W14">
        <v>1327</v>
      </c>
      <c r="X14">
        <v>7163</v>
      </c>
    </row>
    <row r="15" spans="1:24" x14ac:dyDescent="0.25">
      <c r="A15">
        <v>14</v>
      </c>
      <c r="B15" t="s">
        <v>106</v>
      </c>
      <c r="C15">
        <v>17523.3148913111</v>
      </c>
      <c r="D15">
        <v>9700</v>
      </c>
      <c r="E15">
        <v>9200</v>
      </c>
      <c r="F15">
        <v>-500</v>
      </c>
      <c r="G15">
        <v>50200</v>
      </c>
      <c r="H15">
        <v>61700</v>
      </c>
      <c r="I15">
        <v>11500</v>
      </c>
      <c r="J15">
        <v>3</v>
      </c>
      <c r="K15">
        <v>4</v>
      </c>
      <c r="L15">
        <v>1</v>
      </c>
      <c r="M15">
        <v>0.79174651864423695</v>
      </c>
      <c r="N15">
        <v>3.9133223866409897E-2</v>
      </c>
      <c r="O15">
        <v>0.169120257489352</v>
      </c>
      <c r="P15">
        <v>1</v>
      </c>
      <c r="Q15">
        <v>0</v>
      </c>
      <c r="R15">
        <v>0.121864677012679</v>
      </c>
      <c r="S15">
        <v>0.87813532298732</v>
      </c>
      <c r="T15">
        <v>132.090932420049</v>
      </c>
      <c r="U15">
        <v>49208.203996832897</v>
      </c>
      <c r="V15">
        <v>924.49058661394702</v>
      </c>
      <c r="W15">
        <v>2321</v>
      </c>
      <c r="X15">
        <v>10063</v>
      </c>
    </row>
    <row r="16" spans="1:24" x14ac:dyDescent="0.25">
      <c r="A16">
        <v>15</v>
      </c>
      <c r="B16" t="s">
        <v>105</v>
      </c>
      <c r="C16">
        <v>6635.1060947691603</v>
      </c>
      <c r="D16">
        <v>1900</v>
      </c>
      <c r="E16">
        <v>1800</v>
      </c>
      <c r="F16">
        <v>-100</v>
      </c>
      <c r="G16">
        <v>21500</v>
      </c>
      <c r="H16">
        <v>24300</v>
      </c>
      <c r="I16">
        <v>2800</v>
      </c>
      <c r="J16">
        <v>4</v>
      </c>
      <c r="K16">
        <v>4</v>
      </c>
      <c r="L16">
        <v>0</v>
      </c>
      <c r="M16">
        <v>0.86978209123308403</v>
      </c>
      <c r="N16">
        <v>2.3606107080021501E-2</v>
      </c>
      <c r="O16">
        <v>0.10661180168689401</v>
      </c>
      <c r="P16">
        <v>1</v>
      </c>
      <c r="Q16">
        <v>0</v>
      </c>
      <c r="R16">
        <v>0.13362504696243999</v>
      </c>
      <c r="S16">
        <v>0.86637495303755996</v>
      </c>
      <c r="T16">
        <v>42.640118258478601</v>
      </c>
      <c r="U16">
        <v>21293.208201727</v>
      </c>
      <c r="V16">
        <v>155.99104886519399</v>
      </c>
      <c r="W16">
        <v>526</v>
      </c>
      <c r="X16">
        <v>2399</v>
      </c>
    </row>
    <row r="17" spans="1:24" x14ac:dyDescent="0.25">
      <c r="A17">
        <v>16</v>
      </c>
      <c r="B17" t="s">
        <v>104</v>
      </c>
      <c r="C17">
        <v>26760.692815000701</v>
      </c>
      <c r="D17">
        <v>10100</v>
      </c>
      <c r="E17">
        <v>9900</v>
      </c>
      <c r="F17">
        <v>-200</v>
      </c>
      <c r="G17">
        <v>68400</v>
      </c>
      <c r="H17">
        <v>121600</v>
      </c>
      <c r="I17">
        <v>53200</v>
      </c>
      <c r="J17">
        <v>3</v>
      </c>
      <c r="K17">
        <v>5</v>
      </c>
      <c r="L17">
        <v>2</v>
      </c>
      <c r="M17">
        <v>0.65616249245938496</v>
      </c>
      <c r="N17">
        <v>4.6056522239023401E-2</v>
      </c>
      <c r="O17">
        <v>0.29778098530159097</v>
      </c>
      <c r="P17">
        <v>1</v>
      </c>
      <c r="Q17">
        <v>0</v>
      </c>
      <c r="R17">
        <v>0.11029938035636699</v>
      </c>
      <c r="S17">
        <v>0.88970061964363201</v>
      </c>
      <c r="T17">
        <v>362.20947057341198</v>
      </c>
      <c r="U17">
        <v>66556.570162215998</v>
      </c>
      <c r="V17">
        <v>1446.03193866723</v>
      </c>
      <c r="W17">
        <v>7323</v>
      </c>
      <c r="X17">
        <v>47405</v>
      </c>
    </row>
    <row r="18" spans="1:24" x14ac:dyDescent="0.25">
      <c r="A18">
        <v>17</v>
      </c>
      <c r="B18" t="s">
        <v>103</v>
      </c>
      <c r="C18">
        <v>9099.0281165837896</v>
      </c>
      <c r="D18">
        <v>4000</v>
      </c>
      <c r="E18">
        <v>3600</v>
      </c>
      <c r="F18">
        <v>-400</v>
      </c>
      <c r="G18">
        <v>37100</v>
      </c>
      <c r="H18">
        <v>46500</v>
      </c>
      <c r="I18">
        <v>9400</v>
      </c>
      <c r="J18">
        <v>5</v>
      </c>
      <c r="K18">
        <v>6</v>
      </c>
      <c r="L18">
        <v>1</v>
      </c>
      <c r="M18">
        <v>0.80556016167517297</v>
      </c>
      <c r="N18">
        <v>6.5545673308252103E-2</v>
      </c>
      <c r="O18">
        <v>0.128894165016574</v>
      </c>
      <c r="P18">
        <v>1</v>
      </c>
      <c r="Q18">
        <v>0</v>
      </c>
      <c r="R18">
        <v>0.25682100672816899</v>
      </c>
      <c r="S18">
        <v>0.74317899327183001</v>
      </c>
      <c r="T18">
        <v>200.87036128488899</v>
      </c>
      <c r="U18">
        <v>35822.119895061704</v>
      </c>
      <c r="V18">
        <v>1132.7533621579801</v>
      </c>
      <c r="W18">
        <v>3540</v>
      </c>
      <c r="X18">
        <v>6966</v>
      </c>
    </row>
    <row r="19" spans="1:24" x14ac:dyDescent="0.25">
      <c r="A19">
        <v>18</v>
      </c>
      <c r="B19" t="s">
        <v>102</v>
      </c>
      <c r="C19">
        <v>4449.4243988042199</v>
      </c>
      <c r="D19">
        <v>1900</v>
      </c>
      <c r="E19">
        <v>1800</v>
      </c>
      <c r="F19">
        <v>-100</v>
      </c>
      <c r="G19">
        <v>20900</v>
      </c>
      <c r="H19">
        <v>22700</v>
      </c>
      <c r="I19">
        <v>1800</v>
      </c>
      <c r="J19">
        <v>5</v>
      </c>
      <c r="K19">
        <v>6</v>
      </c>
      <c r="L19">
        <v>1</v>
      </c>
      <c r="M19">
        <v>0.894299482939104</v>
      </c>
      <c r="N19">
        <v>5.9766829058119503E-2</v>
      </c>
      <c r="O19">
        <v>4.5933688002776099E-2</v>
      </c>
      <c r="P19">
        <v>1</v>
      </c>
      <c r="Q19">
        <v>0</v>
      </c>
      <c r="R19">
        <v>0.35652549997735999</v>
      </c>
      <c r="S19">
        <v>0.64347450002263895</v>
      </c>
      <c r="T19">
        <v>19.389559794388099</v>
      </c>
      <c r="U19">
        <v>19947.546046955798</v>
      </c>
      <c r="V19">
        <v>906.79985693672404</v>
      </c>
      <c r="W19">
        <v>1575</v>
      </c>
      <c r="X19">
        <v>1206</v>
      </c>
    </row>
    <row r="20" spans="1:24" x14ac:dyDescent="0.25">
      <c r="A20">
        <v>19</v>
      </c>
      <c r="B20" t="s">
        <v>101</v>
      </c>
      <c r="C20">
        <v>4929.0524787484801</v>
      </c>
      <c r="D20">
        <v>2100</v>
      </c>
      <c r="E20">
        <v>1800</v>
      </c>
      <c r="F20">
        <v>-300</v>
      </c>
      <c r="G20">
        <v>23600</v>
      </c>
      <c r="H20">
        <v>25200</v>
      </c>
      <c r="I20">
        <v>1600</v>
      </c>
      <c r="J20">
        <v>5</v>
      </c>
      <c r="K20">
        <v>5</v>
      </c>
      <c r="L20">
        <v>0</v>
      </c>
      <c r="M20">
        <v>0.92743285553560895</v>
      </c>
      <c r="N20">
        <v>4.1533274261138599E-2</v>
      </c>
      <c r="O20">
        <v>3.1033870203252299E-2</v>
      </c>
      <c r="P20">
        <v>1</v>
      </c>
      <c r="Q20">
        <v>0</v>
      </c>
      <c r="R20">
        <v>0.43754590855539899</v>
      </c>
      <c r="S20">
        <v>0.56245409144460001</v>
      </c>
      <c r="T20">
        <v>52.356494031821804</v>
      </c>
      <c r="U20">
        <v>22999.007578988101</v>
      </c>
      <c r="V20">
        <v>507.20186770614299</v>
      </c>
      <c r="W20">
        <v>1212</v>
      </c>
      <c r="X20">
        <v>906</v>
      </c>
    </row>
    <row r="21" spans="1:24" x14ac:dyDescent="0.25">
      <c r="A21">
        <v>20</v>
      </c>
      <c r="B21" t="s">
        <v>100</v>
      </c>
      <c r="C21">
        <v>11574.779219842199</v>
      </c>
      <c r="D21">
        <v>2900</v>
      </c>
      <c r="E21">
        <v>2400</v>
      </c>
      <c r="F21">
        <v>-500</v>
      </c>
      <c r="G21">
        <v>48100</v>
      </c>
      <c r="H21">
        <v>55400</v>
      </c>
      <c r="I21">
        <v>7300</v>
      </c>
      <c r="J21">
        <v>4</v>
      </c>
      <c r="K21">
        <v>5</v>
      </c>
      <c r="L21">
        <v>1</v>
      </c>
      <c r="M21">
        <v>0.83787541098836205</v>
      </c>
      <c r="N21">
        <v>0.12377746245434799</v>
      </c>
      <c r="O21">
        <v>3.8347126557289203E-2</v>
      </c>
      <c r="P21">
        <v>1</v>
      </c>
      <c r="Q21">
        <v>0</v>
      </c>
      <c r="R21">
        <v>0.63883989493746196</v>
      </c>
      <c r="S21">
        <v>0.36116010506253698</v>
      </c>
      <c r="T21">
        <v>93.709132987331799</v>
      </c>
      <c r="U21">
        <v>44119.840224520398</v>
      </c>
      <c r="V21">
        <v>3857.2979477798099</v>
      </c>
      <c r="W21">
        <v>8520</v>
      </c>
      <c r="X21">
        <v>2636</v>
      </c>
    </row>
    <row r="22" spans="1:24" x14ac:dyDescent="0.25">
      <c r="A22">
        <v>21</v>
      </c>
      <c r="B22" t="s">
        <v>99</v>
      </c>
      <c r="C22">
        <v>6848.7318769225703</v>
      </c>
      <c r="D22">
        <v>2600</v>
      </c>
      <c r="E22">
        <v>2600</v>
      </c>
      <c r="F22">
        <v>0</v>
      </c>
      <c r="G22">
        <v>20200</v>
      </c>
      <c r="H22">
        <v>46600</v>
      </c>
      <c r="I22">
        <v>26400</v>
      </c>
      <c r="J22">
        <v>3</v>
      </c>
      <c r="K22">
        <v>7</v>
      </c>
      <c r="L22">
        <v>4</v>
      </c>
      <c r="M22">
        <v>0.52042200815932305</v>
      </c>
      <c r="N22">
        <v>6.3253727481113103E-2</v>
      </c>
      <c r="O22">
        <v>0.41632426435956299</v>
      </c>
      <c r="P22">
        <v>1</v>
      </c>
      <c r="Q22">
        <v>0</v>
      </c>
      <c r="R22">
        <v>8.4596281973439005E-2</v>
      </c>
      <c r="S22">
        <v>0.91540371802656095</v>
      </c>
      <c r="T22">
        <v>96.895956224884102</v>
      </c>
      <c r="U22">
        <v>18652.988561956699</v>
      </c>
      <c r="V22">
        <v>1438.80447145731</v>
      </c>
      <c r="W22">
        <v>3678</v>
      </c>
      <c r="X22">
        <v>24230</v>
      </c>
    </row>
    <row r="23" spans="1:24" x14ac:dyDescent="0.25">
      <c r="A23">
        <v>22</v>
      </c>
      <c r="B23" t="s">
        <v>98</v>
      </c>
      <c r="C23">
        <v>8982.0030706943908</v>
      </c>
      <c r="D23">
        <v>2000</v>
      </c>
      <c r="E23">
        <v>1700</v>
      </c>
      <c r="F23">
        <v>-300</v>
      </c>
      <c r="G23">
        <v>21900</v>
      </c>
      <c r="H23">
        <v>60000</v>
      </c>
      <c r="I23">
        <v>38100</v>
      </c>
      <c r="J23">
        <v>3</v>
      </c>
      <c r="K23">
        <v>7</v>
      </c>
      <c r="L23">
        <v>4</v>
      </c>
      <c r="M23">
        <v>0.48239845270161902</v>
      </c>
      <c r="N23">
        <v>6.0116181493692397E-2</v>
      </c>
      <c r="O23">
        <v>0.45748536580468802</v>
      </c>
      <c r="P23">
        <v>1</v>
      </c>
      <c r="Q23">
        <v>0</v>
      </c>
      <c r="R23">
        <v>8.4154309623563794E-2</v>
      </c>
      <c r="S23">
        <v>0.91584569037643604</v>
      </c>
      <c r="T23">
        <v>457.37155350576899</v>
      </c>
      <c r="U23">
        <v>20049.298793755701</v>
      </c>
      <c r="V23">
        <v>1374.76552187624</v>
      </c>
      <c r="W23">
        <v>4583</v>
      </c>
      <c r="X23">
        <v>34915</v>
      </c>
    </row>
    <row r="24" spans="1:24" x14ac:dyDescent="0.25">
      <c r="A24">
        <v>23</v>
      </c>
      <c r="B24" t="s">
        <v>97</v>
      </c>
      <c r="C24">
        <v>1979.0519441961401</v>
      </c>
      <c r="D24">
        <v>1900</v>
      </c>
      <c r="E24">
        <v>1800</v>
      </c>
      <c r="F24">
        <v>-100</v>
      </c>
      <c r="G24">
        <v>13000</v>
      </c>
      <c r="H24">
        <v>16300</v>
      </c>
      <c r="I24">
        <v>3300</v>
      </c>
      <c r="J24">
        <v>8</v>
      </c>
      <c r="K24">
        <v>9</v>
      </c>
      <c r="L24">
        <v>1</v>
      </c>
      <c r="M24">
        <v>0.74581671095595803</v>
      </c>
      <c r="N24">
        <v>0.14035772776894601</v>
      </c>
      <c r="O24">
        <v>0.11382556127509399</v>
      </c>
      <c r="P24">
        <v>1</v>
      </c>
      <c r="Q24">
        <v>0</v>
      </c>
      <c r="R24">
        <v>0.42275711680548</v>
      </c>
      <c r="S24">
        <v>0.577242883194519</v>
      </c>
      <c r="T24">
        <v>96.727575728713902</v>
      </c>
      <c r="U24">
        <v>11989.185021769201</v>
      </c>
      <c r="V24">
        <v>958.89989434706797</v>
      </c>
      <c r="W24">
        <v>2357</v>
      </c>
      <c r="X24">
        <v>1909</v>
      </c>
    </row>
    <row r="25" spans="1:24" x14ac:dyDescent="0.25">
      <c r="A25">
        <v>24</v>
      </c>
      <c r="B25" t="s">
        <v>96</v>
      </c>
      <c r="C25">
        <v>1518.8318536153899</v>
      </c>
      <c r="D25">
        <v>1500</v>
      </c>
      <c r="E25">
        <v>1400</v>
      </c>
      <c r="F25">
        <v>-100</v>
      </c>
      <c r="G25">
        <v>9400</v>
      </c>
      <c r="H25">
        <v>11200</v>
      </c>
      <c r="I25">
        <v>1800</v>
      </c>
      <c r="J25">
        <v>7</v>
      </c>
      <c r="K25">
        <v>8</v>
      </c>
      <c r="L25">
        <v>1</v>
      </c>
      <c r="M25">
        <v>0.772452144906557</v>
      </c>
      <c r="N25">
        <v>0.20196520207929899</v>
      </c>
      <c r="O25">
        <v>2.5582653014142701E-2</v>
      </c>
      <c r="P25">
        <v>1</v>
      </c>
      <c r="Q25">
        <v>0</v>
      </c>
      <c r="R25">
        <v>0.81266359487774997</v>
      </c>
      <c r="S25">
        <v>0.187336405122249</v>
      </c>
      <c r="T25">
        <v>289.07692664703501</v>
      </c>
      <c r="U25">
        <v>7937.7520007377698</v>
      </c>
      <c r="V25">
        <v>1183.13902993943</v>
      </c>
      <c r="W25">
        <v>2606</v>
      </c>
      <c r="X25">
        <v>328</v>
      </c>
    </row>
    <row r="26" spans="1:24" x14ac:dyDescent="0.25">
      <c r="A26">
        <v>25</v>
      </c>
      <c r="B26" t="s">
        <v>95</v>
      </c>
      <c r="C26">
        <v>1155.001716427</v>
      </c>
      <c r="D26">
        <v>500</v>
      </c>
      <c r="E26">
        <v>500</v>
      </c>
      <c r="F26">
        <v>0</v>
      </c>
      <c r="G26">
        <v>9500</v>
      </c>
      <c r="H26">
        <v>10000</v>
      </c>
      <c r="I26">
        <v>500</v>
      </c>
      <c r="J26">
        <v>9</v>
      </c>
      <c r="K26">
        <v>9</v>
      </c>
      <c r="L26">
        <v>0</v>
      </c>
      <c r="M26">
        <v>0.90106644907878097</v>
      </c>
      <c r="N26">
        <v>8.3320030408900597E-2</v>
      </c>
      <c r="O26">
        <v>1.56135205123184E-2</v>
      </c>
      <c r="P26">
        <v>1</v>
      </c>
      <c r="Q26">
        <v>0</v>
      </c>
      <c r="R26">
        <v>0.67924093954509601</v>
      </c>
      <c r="S26">
        <v>0.32075906045490399</v>
      </c>
      <c r="T26">
        <v>24.0510903336944</v>
      </c>
      <c r="U26">
        <v>8988.3212381417707</v>
      </c>
      <c r="V26">
        <v>497.24166885309398</v>
      </c>
      <c r="W26">
        <v>817</v>
      </c>
      <c r="X26">
        <v>151</v>
      </c>
    </row>
    <row r="27" spans="1:24" x14ac:dyDescent="0.25">
      <c r="A27">
        <v>26</v>
      </c>
      <c r="B27" t="s">
        <v>94</v>
      </c>
      <c r="C27">
        <v>3956.4964195389798</v>
      </c>
      <c r="D27">
        <v>2200</v>
      </c>
      <c r="E27">
        <v>8900</v>
      </c>
      <c r="F27">
        <v>6700</v>
      </c>
      <c r="G27">
        <v>29800</v>
      </c>
      <c r="H27">
        <v>35200</v>
      </c>
      <c r="I27">
        <v>5400</v>
      </c>
      <c r="J27">
        <v>8</v>
      </c>
      <c r="K27">
        <v>11</v>
      </c>
      <c r="L27">
        <v>3</v>
      </c>
      <c r="M27">
        <v>0.80859593028814603</v>
      </c>
      <c r="N27">
        <v>3.8756526814048502E-2</v>
      </c>
      <c r="O27">
        <v>0.15264754289780499</v>
      </c>
      <c r="P27">
        <v>0.18030702983423799</v>
      </c>
      <c r="Q27">
        <v>0.81969297016576104</v>
      </c>
      <c r="R27">
        <v>0.13030538874303799</v>
      </c>
      <c r="S27">
        <v>0.86969461125696101</v>
      </c>
      <c r="T27">
        <v>1017.1358304389601</v>
      </c>
      <c r="U27">
        <v>28351.4909521423</v>
      </c>
      <c r="V27">
        <v>483.44885622329099</v>
      </c>
      <c r="W27">
        <v>1183</v>
      </c>
      <c r="X27">
        <v>4669</v>
      </c>
    </row>
    <row r="28" spans="1:24" x14ac:dyDescent="0.25">
      <c r="A28">
        <v>27</v>
      </c>
      <c r="B28" t="s">
        <v>93</v>
      </c>
      <c r="C28">
        <v>4136.3485379807098</v>
      </c>
      <c r="D28">
        <v>3200</v>
      </c>
      <c r="E28">
        <v>59300</v>
      </c>
      <c r="F28">
        <v>56100</v>
      </c>
      <c r="G28">
        <v>32300</v>
      </c>
      <c r="H28">
        <v>57600</v>
      </c>
      <c r="I28">
        <v>25300</v>
      </c>
      <c r="J28">
        <v>9</v>
      </c>
      <c r="K28">
        <v>28</v>
      </c>
      <c r="L28">
        <v>19</v>
      </c>
      <c r="M28">
        <v>0.65892441592021</v>
      </c>
      <c r="N28">
        <v>4.86519476377993E-2</v>
      </c>
      <c r="O28">
        <v>0.29242363644198999</v>
      </c>
      <c r="P28">
        <v>0.13521430501238399</v>
      </c>
      <c r="Q28">
        <v>0.86478569498761504</v>
      </c>
      <c r="R28">
        <v>0.106815002115922</v>
      </c>
      <c r="S28">
        <v>0.89318499788407701</v>
      </c>
      <c r="T28">
        <v>922.11077651220205</v>
      </c>
      <c r="U28">
        <v>30330.234792791602</v>
      </c>
      <c r="V28">
        <v>1050.42096139609</v>
      </c>
      <c r="W28">
        <v>3756</v>
      </c>
      <c r="X28">
        <v>22624</v>
      </c>
    </row>
    <row r="29" spans="1:24" x14ac:dyDescent="0.25">
      <c r="A29">
        <v>28</v>
      </c>
      <c r="B29" t="s">
        <v>92</v>
      </c>
      <c r="C29">
        <v>859.79436373982799</v>
      </c>
      <c r="D29">
        <v>3500</v>
      </c>
      <c r="E29">
        <v>52800</v>
      </c>
      <c r="F29">
        <v>49300</v>
      </c>
      <c r="G29">
        <v>15800</v>
      </c>
      <c r="H29">
        <v>23500</v>
      </c>
      <c r="I29">
        <v>7700</v>
      </c>
      <c r="J29">
        <v>22</v>
      </c>
      <c r="K29">
        <v>89</v>
      </c>
      <c r="L29">
        <v>67</v>
      </c>
      <c r="M29">
        <v>0.72621075475466002</v>
      </c>
      <c r="N29">
        <v>0.116345525134296</v>
      </c>
      <c r="O29">
        <v>0.15744372011104299</v>
      </c>
      <c r="P29">
        <v>0.41434733483847103</v>
      </c>
      <c r="Q29">
        <v>0.58565266516152803</v>
      </c>
      <c r="R29">
        <v>0.36845212160506402</v>
      </c>
      <c r="S29">
        <v>0.63154787839493498</v>
      </c>
      <c r="T29">
        <v>483.67949048633102</v>
      </c>
      <c r="U29">
        <v>14606.6337751788</v>
      </c>
      <c r="V29">
        <v>749.12471623712702</v>
      </c>
      <c r="W29">
        <v>3560</v>
      </c>
      <c r="X29">
        <v>4818</v>
      </c>
    </row>
    <row r="30" spans="1:24" x14ac:dyDescent="0.25">
      <c r="A30">
        <v>29</v>
      </c>
      <c r="B30" t="s">
        <v>91</v>
      </c>
      <c r="C30">
        <v>100.505948170674</v>
      </c>
      <c r="D30">
        <v>100</v>
      </c>
      <c r="E30">
        <v>16300</v>
      </c>
      <c r="F30">
        <v>16200</v>
      </c>
      <c r="G30">
        <v>4200</v>
      </c>
      <c r="H30">
        <v>5500</v>
      </c>
      <c r="I30">
        <v>1300</v>
      </c>
      <c r="J30">
        <v>43</v>
      </c>
      <c r="K30">
        <v>217</v>
      </c>
      <c r="L30">
        <v>174</v>
      </c>
      <c r="M30">
        <v>0.78812111590351297</v>
      </c>
      <c r="N30">
        <v>0.108986990125682</v>
      </c>
      <c r="O30">
        <v>0.102891893970804</v>
      </c>
      <c r="P30">
        <v>0.51321525263219703</v>
      </c>
      <c r="Q30">
        <v>0.48678474736780197</v>
      </c>
      <c r="R30">
        <v>0.39069887328896702</v>
      </c>
      <c r="S30">
        <v>0.60930112671103198</v>
      </c>
      <c r="T30">
        <v>479.03469832707799</v>
      </c>
      <c r="U30">
        <v>3366.5669235967398</v>
      </c>
      <c r="V30">
        <v>330.71501256928099</v>
      </c>
      <c r="W30">
        <v>836</v>
      </c>
      <c r="X30">
        <v>788</v>
      </c>
    </row>
    <row r="31" spans="1:24" x14ac:dyDescent="0.25">
      <c r="A31">
        <v>30</v>
      </c>
      <c r="B31" t="s">
        <v>90</v>
      </c>
      <c r="C31">
        <v>5130.2105832853804</v>
      </c>
      <c r="D31">
        <v>15200</v>
      </c>
      <c r="E31">
        <v>48100</v>
      </c>
      <c r="F31">
        <v>32900</v>
      </c>
      <c r="G31">
        <v>3400</v>
      </c>
      <c r="H31">
        <v>32900</v>
      </c>
      <c r="I31">
        <v>29500</v>
      </c>
      <c r="J31">
        <v>4</v>
      </c>
      <c r="K31">
        <v>16</v>
      </c>
      <c r="L31">
        <v>12</v>
      </c>
      <c r="M31">
        <v>0.24410634838491499</v>
      </c>
      <c r="N31">
        <v>5.3050934429760298E-2</v>
      </c>
      <c r="O31">
        <v>0.70284271718532398</v>
      </c>
      <c r="P31">
        <v>4.02567973967893E-3</v>
      </c>
      <c r="Q31">
        <v>0.99597432026032096</v>
      </c>
      <c r="R31">
        <v>5.37994420265831E-2</v>
      </c>
      <c r="S31">
        <v>0.94620055797341596</v>
      </c>
      <c r="T31">
        <v>53.343113950856299</v>
      </c>
      <c r="U31">
        <v>2800.8355108123301</v>
      </c>
      <c r="V31">
        <v>511.74113510267898</v>
      </c>
      <c r="W31">
        <v>2099</v>
      </c>
      <c r="X31">
        <v>27916</v>
      </c>
    </row>
    <row r="32" spans="1:24" x14ac:dyDescent="0.25">
      <c r="A32">
        <v>31</v>
      </c>
      <c r="B32" t="s">
        <v>89</v>
      </c>
      <c r="C32">
        <v>9189.4615615903895</v>
      </c>
      <c r="D32">
        <v>68600</v>
      </c>
      <c r="E32">
        <v>263300</v>
      </c>
      <c r="F32">
        <v>194700</v>
      </c>
      <c r="G32">
        <v>10600</v>
      </c>
      <c r="H32">
        <v>112300</v>
      </c>
      <c r="I32">
        <v>101700</v>
      </c>
      <c r="J32">
        <v>9</v>
      </c>
      <c r="K32">
        <v>41</v>
      </c>
      <c r="L32">
        <v>32</v>
      </c>
      <c r="M32">
        <v>0.403616979463437</v>
      </c>
      <c r="N32">
        <v>0.17504296606672701</v>
      </c>
      <c r="O32">
        <v>0.42134005446983502</v>
      </c>
      <c r="P32">
        <v>0.202665920212941</v>
      </c>
      <c r="Q32">
        <v>0.79733407978705795</v>
      </c>
      <c r="R32">
        <v>0.28770846372484299</v>
      </c>
      <c r="S32">
        <v>0.71229153627515596</v>
      </c>
      <c r="T32">
        <v>292.48861875976002</v>
      </c>
      <c r="U32">
        <v>9476.3128471856598</v>
      </c>
      <c r="V32">
        <v>829.04953019314598</v>
      </c>
      <c r="W32">
        <v>30091</v>
      </c>
      <c r="X32">
        <v>72445</v>
      </c>
    </row>
    <row r="33" spans="1:24" x14ac:dyDescent="0.25">
      <c r="A33">
        <v>32</v>
      </c>
      <c r="B33" t="s">
        <v>88</v>
      </c>
      <c r="C33">
        <v>4615.1032234085296</v>
      </c>
      <c r="D33">
        <v>58800</v>
      </c>
      <c r="E33">
        <v>618300</v>
      </c>
      <c r="F33">
        <v>559500</v>
      </c>
      <c r="G33">
        <v>14000</v>
      </c>
      <c r="H33">
        <v>109700</v>
      </c>
      <c r="I33">
        <v>95700</v>
      </c>
      <c r="J33">
        <v>16</v>
      </c>
      <c r="K33">
        <v>158</v>
      </c>
      <c r="L33">
        <v>142</v>
      </c>
      <c r="M33">
        <v>0.41064624333342897</v>
      </c>
      <c r="N33">
        <v>0.16438209067600601</v>
      </c>
      <c r="O33">
        <v>0.42497166599056402</v>
      </c>
      <c r="P33">
        <v>0.25104609734690497</v>
      </c>
      <c r="Q33">
        <v>0.74895390265309403</v>
      </c>
      <c r="R33">
        <v>0.27035017937760403</v>
      </c>
      <c r="S33">
        <v>0.72964982062239503</v>
      </c>
      <c r="T33">
        <v>270.59422604492698</v>
      </c>
      <c r="U33">
        <v>12553.0280627228</v>
      </c>
      <c r="V33">
        <v>1133.8159836277</v>
      </c>
      <c r="W33">
        <v>27008</v>
      </c>
      <c r="X33">
        <v>69832</v>
      </c>
    </row>
    <row r="34" spans="1:24" x14ac:dyDescent="0.25">
      <c r="A34">
        <v>33</v>
      </c>
      <c r="B34" t="s">
        <v>87</v>
      </c>
      <c r="C34">
        <v>2047.33983971826</v>
      </c>
      <c r="D34">
        <v>104600</v>
      </c>
      <c r="E34">
        <v>665600</v>
      </c>
      <c r="F34">
        <v>561000</v>
      </c>
      <c r="G34">
        <v>8200</v>
      </c>
      <c r="H34">
        <v>65100</v>
      </c>
      <c r="I34">
        <v>56900</v>
      </c>
      <c r="J34">
        <v>55</v>
      </c>
      <c r="K34">
        <v>357</v>
      </c>
      <c r="L34">
        <v>302</v>
      </c>
      <c r="M34">
        <v>0.63097525453090297</v>
      </c>
      <c r="N34">
        <v>0.180147195156908</v>
      </c>
      <c r="O34">
        <v>0.188877550312188</v>
      </c>
      <c r="P34">
        <v>0.47328161632391003</v>
      </c>
      <c r="Q34">
        <v>0.52671838367608903</v>
      </c>
      <c r="R34">
        <v>0.48098973439056603</v>
      </c>
      <c r="S34">
        <v>0.51901026560943297</v>
      </c>
      <c r="T34">
        <v>79.477686644312001</v>
      </c>
      <c r="U34">
        <v>7315.2063097991704</v>
      </c>
      <c r="V34">
        <v>800.49020445631004</v>
      </c>
      <c r="W34">
        <v>28183</v>
      </c>
      <c r="X34">
        <v>29547</v>
      </c>
    </row>
    <row r="35" spans="1:24" x14ac:dyDescent="0.25">
      <c r="A35">
        <v>34</v>
      </c>
      <c r="B35" t="s">
        <v>86</v>
      </c>
      <c r="C35">
        <v>10873.9926035964</v>
      </c>
      <c r="D35">
        <v>3400</v>
      </c>
      <c r="E35">
        <v>29900</v>
      </c>
      <c r="F35">
        <v>26500</v>
      </c>
      <c r="G35">
        <v>38600</v>
      </c>
      <c r="H35">
        <v>60700</v>
      </c>
      <c r="I35">
        <v>22100</v>
      </c>
      <c r="J35">
        <v>4</v>
      </c>
      <c r="K35">
        <v>8</v>
      </c>
      <c r="L35">
        <v>4</v>
      </c>
      <c r="M35">
        <v>0.72791289669838199</v>
      </c>
      <c r="N35">
        <v>3.25257196504284E-2</v>
      </c>
      <c r="O35">
        <v>0.23956138365118901</v>
      </c>
      <c r="P35">
        <v>0.105313539853526</v>
      </c>
      <c r="Q35">
        <v>0.89468646014647302</v>
      </c>
      <c r="R35">
        <v>8.5092223627467295E-2</v>
      </c>
      <c r="S35">
        <v>0.91490777637253196</v>
      </c>
      <c r="T35">
        <v>349.90619020703701</v>
      </c>
      <c r="U35">
        <v>37429.293735993502</v>
      </c>
      <c r="V35">
        <v>856.24813687452604</v>
      </c>
      <c r="W35">
        <v>2732</v>
      </c>
      <c r="X35">
        <v>20168</v>
      </c>
    </row>
    <row r="36" spans="1:24" x14ac:dyDescent="0.25">
      <c r="A36">
        <v>35</v>
      </c>
      <c r="B36" t="s">
        <v>85</v>
      </c>
      <c r="C36">
        <v>4312.3550915416299</v>
      </c>
      <c r="D36">
        <v>5800</v>
      </c>
      <c r="E36">
        <v>43100</v>
      </c>
      <c r="F36">
        <v>37300</v>
      </c>
      <c r="G36">
        <v>30400</v>
      </c>
      <c r="H36">
        <v>45100</v>
      </c>
      <c r="I36">
        <v>14700</v>
      </c>
      <c r="J36">
        <v>8</v>
      </c>
      <c r="K36">
        <v>20</v>
      </c>
      <c r="L36">
        <v>12</v>
      </c>
      <c r="M36">
        <v>0.78148647466575805</v>
      </c>
      <c r="N36">
        <v>0.11757452612414</v>
      </c>
      <c r="O36">
        <v>0.10093899921009999</v>
      </c>
      <c r="P36">
        <v>0.53185216215716702</v>
      </c>
      <c r="Q36">
        <v>0.46814783784283198</v>
      </c>
      <c r="R36">
        <v>0.44641230400325399</v>
      </c>
      <c r="S36">
        <v>0.55358769599674496</v>
      </c>
      <c r="T36">
        <v>558.94339220528798</v>
      </c>
      <c r="U36">
        <v>26942.5293896818</v>
      </c>
      <c r="V36">
        <v>2919.3351654263702</v>
      </c>
      <c r="W36">
        <v>9481</v>
      </c>
      <c r="X36">
        <v>8137</v>
      </c>
    </row>
    <row r="37" spans="1:24" x14ac:dyDescent="0.25">
      <c r="A37">
        <v>36</v>
      </c>
      <c r="B37" t="s">
        <v>84</v>
      </c>
      <c r="C37">
        <v>457.94967410588703</v>
      </c>
      <c r="D37">
        <v>1500</v>
      </c>
      <c r="E37">
        <v>38200</v>
      </c>
      <c r="F37">
        <v>36700</v>
      </c>
      <c r="G37">
        <v>9400</v>
      </c>
      <c r="H37">
        <v>13900</v>
      </c>
      <c r="I37">
        <v>4500</v>
      </c>
      <c r="J37">
        <v>24</v>
      </c>
      <c r="K37">
        <v>114</v>
      </c>
      <c r="L37">
        <v>90</v>
      </c>
      <c r="M37">
        <v>0.61761841415840601</v>
      </c>
      <c r="N37">
        <v>0.32200448191797398</v>
      </c>
      <c r="O37">
        <v>6.0377103923619301E-2</v>
      </c>
      <c r="P37">
        <v>0.83908193064734704</v>
      </c>
      <c r="Q37">
        <v>0.16091806935265199</v>
      </c>
      <c r="R37">
        <v>0.77797085065787197</v>
      </c>
      <c r="S37">
        <v>0.222029149342127</v>
      </c>
      <c r="T37">
        <v>78.672124834293598</v>
      </c>
      <c r="U37">
        <v>7559.7102964781898</v>
      </c>
      <c r="V37">
        <v>1802.1494843555699</v>
      </c>
      <c r="W37">
        <v>5250</v>
      </c>
      <c r="X37">
        <v>984</v>
      </c>
    </row>
    <row r="38" spans="1:24" x14ac:dyDescent="0.25">
      <c r="A38">
        <v>37</v>
      </c>
      <c r="B38" t="s">
        <v>9</v>
      </c>
      <c r="C38">
        <v>316819.275056488</v>
      </c>
      <c r="D38">
        <v>325700</v>
      </c>
      <c r="E38">
        <v>1899200</v>
      </c>
      <c r="F38">
        <v>1573500</v>
      </c>
      <c r="G38">
        <v>677800</v>
      </c>
      <c r="H38">
        <v>1350600</v>
      </c>
      <c r="I38">
        <v>672800</v>
      </c>
      <c r="J38">
        <v>3</v>
      </c>
      <c r="K38">
        <v>10</v>
      </c>
      <c r="L38">
        <v>7</v>
      </c>
      <c r="M38">
        <v>0.64726573386003705</v>
      </c>
      <c r="N38">
        <v>4.9536591592276101E-2</v>
      </c>
      <c r="O38">
        <v>0.30319767454768598</v>
      </c>
      <c r="P38">
        <v>0.338730107334346</v>
      </c>
      <c r="Q38">
        <v>0.66126989266565295</v>
      </c>
      <c r="R38">
        <v>0.20338791130831799</v>
      </c>
      <c r="S38">
        <v>0.79661208869168099</v>
      </c>
      <c r="T38">
        <v>9031.2194163687309</v>
      </c>
      <c r="U38">
        <v>641281.66777532001</v>
      </c>
      <c r="V38">
        <v>27775.514675951199</v>
      </c>
      <c r="W38">
        <v>164627</v>
      </c>
      <c r="X38">
        <v>536008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B74-A6C7-47EC-94D7-252730B817BB}">
  <sheetPr filterMode="1"/>
  <dimension ref="A1:M2452"/>
  <sheetViews>
    <sheetView workbookViewId="0">
      <selection activeCell="D718" sqref="D718"/>
    </sheetView>
  </sheetViews>
  <sheetFormatPr defaultRowHeight="15" x14ac:dyDescent="0.25"/>
  <cols>
    <col min="5" max="5" width="14.7109375" bestFit="1" customWidth="1"/>
    <col min="7" max="8" width="12" bestFit="1" customWidth="1"/>
  </cols>
  <sheetData>
    <row r="1" spans="1:13" x14ac:dyDescent="0.25">
      <c r="B1" t="s">
        <v>59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53</v>
      </c>
      <c r="I1" t="s">
        <v>0</v>
      </c>
      <c r="J1" t="s">
        <v>52</v>
      </c>
      <c r="K1" t="s">
        <v>51</v>
      </c>
      <c r="L1" t="s">
        <v>50</v>
      </c>
      <c r="M1" t="s">
        <v>49</v>
      </c>
    </row>
    <row r="2" spans="1:13" x14ac:dyDescent="0.25">
      <c r="B2">
        <v>0</v>
      </c>
      <c r="D2">
        <v>0</v>
      </c>
      <c r="E2" t="s">
        <v>6</v>
      </c>
      <c r="F2">
        <v>18</v>
      </c>
      <c r="G2">
        <v>0</v>
      </c>
      <c r="H2">
        <v>0</v>
      </c>
      <c r="I2">
        <v>15.5677878218667</v>
      </c>
      <c r="J2">
        <v>0</v>
      </c>
      <c r="K2">
        <v>0</v>
      </c>
      <c r="L2">
        <v>0</v>
      </c>
      <c r="M2">
        <v>0</v>
      </c>
    </row>
    <row r="3" spans="1:13" x14ac:dyDescent="0.25">
      <c r="B3">
        <v>0</v>
      </c>
      <c r="D3">
        <v>0</v>
      </c>
      <c r="E3" t="s">
        <v>8</v>
      </c>
      <c r="F3">
        <v>8</v>
      </c>
      <c r="G3">
        <v>0</v>
      </c>
      <c r="H3">
        <v>0</v>
      </c>
      <c r="I3">
        <v>14.733847085672901</v>
      </c>
      <c r="J3">
        <v>0</v>
      </c>
      <c r="K3">
        <v>0</v>
      </c>
      <c r="L3">
        <v>0</v>
      </c>
      <c r="M3">
        <v>0</v>
      </c>
    </row>
    <row r="4" spans="1:13" hidden="1" x14ac:dyDescent="0.25">
      <c r="A4" t="str">
        <f t="shared" ref="A4:A66" si="0">LEFT(C4,1)</f>
        <v>a</v>
      </c>
      <c r="B4">
        <v>0</v>
      </c>
      <c r="C4" t="s">
        <v>19</v>
      </c>
      <c r="D4">
        <v>1</v>
      </c>
      <c r="E4" t="s">
        <v>8</v>
      </c>
      <c r="F4">
        <v>1</v>
      </c>
      <c r="G4">
        <v>0</v>
      </c>
      <c r="H4">
        <v>0</v>
      </c>
      <c r="I4">
        <v>0.10828677763199999</v>
      </c>
      <c r="J4">
        <v>0</v>
      </c>
      <c r="K4">
        <v>0</v>
      </c>
      <c r="L4">
        <v>0</v>
      </c>
      <c r="M4">
        <v>0</v>
      </c>
    </row>
    <row r="5" spans="1:13" hidden="1" x14ac:dyDescent="0.25">
      <c r="A5" t="str">
        <f t="shared" si="0"/>
        <v>a</v>
      </c>
      <c r="B5">
        <v>0</v>
      </c>
      <c r="C5" t="s">
        <v>19</v>
      </c>
      <c r="D5">
        <v>2</v>
      </c>
      <c r="E5" t="s">
        <v>6</v>
      </c>
      <c r="F5">
        <v>102</v>
      </c>
      <c r="G5">
        <v>0</v>
      </c>
      <c r="H5">
        <v>0</v>
      </c>
      <c r="I5">
        <v>234.28131555067301</v>
      </c>
      <c r="J5">
        <v>0</v>
      </c>
      <c r="K5">
        <v>0</v>
      </c>
      <c r="L5">
        <v>0</v>
      </c>
      <c r="M5">
        <v>0</v>
      </c>
    </row>
    <row r="6" spans="1:13" hidden="1" x14ac:dyDescent="0.25">
      <c r="A6" t="str">
        <f t="shared" si="0"/>
        <v>a</v>
      </c>
      <c r="B6">
        <v>0</v>
      </c>
      <c r="C6" t="s">
        <v>19</v>
      </c>
      <c r="D6">
        <v>2</v>
      </c>
      <c r="E6" t="s">
        <v>13</v>
      </c>
      <c r="F6">
        <v>10</v>
      </c>
      <c r="G6">
        <v>4.3236252988199997E-2</v>
      </c>
      <c r="H6">
        <v>8.0023009687611406</v>
      </c>
      <c r="I6">
        <v>84.596637330178297</v>
      </c>
      <c r="J6">
        <v>10868.4985731365</v>
      </c>
      <c r="K6">
        <v>42.155346663499998</v>
      </c>
      <c r="L6">
        <v>83.663641414369295</v>
      </c>
      <c r="M6">
        <v>0.93299591580899999</v>
      </c>
    </row>
    <row r="7" spans="1:13" hidden="1" x14ac:dyDescent="0.25">
      <c r="A7" t="str">
        <f t="shared" si="0"/>
        <v>a</v>
      </c>
      <c r="B7">
        <v>0</v>
      </c>
      <c r="C7" t="s">
        <v>19</v>
      </c>
      <c r="D7">
        <v>2</v>
      </c>
      <c r="E7" t="s">
        <v>7</v>
      </c>
      <c r="F7">
        <v>13</v>
      </c>
      <c r="G7">
        <v>0</v>
      </c>
      <c r="H7">
        <v>11.194347557376901</v>
      </c>
      <c r="I7">
        <v>26.504364185427999</v>
      </c>
      <c r="J7">
        <v>24629.5605350308</v>
      </c>
      <c r="K7">
        <v>0</v>
      </c>
      <c r="L7">
        <v>26.504364185427999</v>
      </c>
      <c r="M7">
        <v>0</v>
      </c>
    </row>
    <row r="8" spans="1:13" hidden="1" x14ac:dyDescent="0.25">
      <c r="A8" t="str">
        <f t="shared" si="0"/>
        <v>a</v>
      </c>
      <c r="B8">
        <v>0</v>
      </c>
      <c r="C8" t="s">
        <v>19</v>
      </c>
      <c r="D8">
        <v>2</v>
      </c>
      <c r="E8" t="s">
        <v>8</v>
      </c>
      <c r="F8">
        <v>1</v>
      </c>
      <c r="G8">
        <v>0</v>
      </c>
      <c r="H8">
        <v>0</v>
      </c>
      <c r="I8">
        <v>1.0707950882599999</v>
      </c>
      <c r="J8">
        <v>0</v>
      </c>
      <c r="K8">
        <v>0</v>
      </c>
      <c r="L8">
        <v>0</v>
      </c>
      <c r="M8">
        <v>0</v>
      </c>
    </row>
    <row r="9" spans="1:13" hidden="1" x14ac:dyDescent="0.25">
      <c r="A9" t="str">
        <f t="shared" si="0"/>
        <v>a</v>
      </c>
      <c r="B9">
        <v>0</v>
      </c>
      <c r="C9" t="s">
        <v>19</v>
      </c>
      <c r="D9">
        <v>3</v>
      </c>
      <c r="E9" t="s">
        <v>6</v>
      </c>
      <c r="F9">
        <v>230</v>
      </c>
      <c r="G9">
        <v>0</v>
      </c>
      <c r="H9">
        <v>0</v>
      </c>
      <c r="I9">
        <v>408.96671583779897</v>
      </c>
      <c r="J9">
        <v>0</v>
      </c>
      <c r="K9">
        <v>0</v>
      </c>
      <c r="L9">
        <v>0</v>
      </c>
      <c r="M9">
        <v>0</v>
      </c>
    </row>
    <row r="10" spans="1:13" hidden="1" x14ac:dyDescent="0.25">
      <c r="A10" t="str">
        <f t="shared" si="0"/>
        <v>a</v>
      </c>
      <c r="B10">
        <v>0</v>
      </c>
      <c r="C10" t="s">
        <v>19</v>
      </c>
      <c r="D10">
        <v>3</v>
      </c>
      <c r="E10" t="s">
        <v>13</v>
      </c>
      <c r="F10">
        <v>1</v>
      </c>
      <c r="G10">
        <v>0</v>
      </c>
      <c r="H10" s="26">
        <v>8.3242616682300004E-8</v>
      </c>
      <c r="I10">
        <v>6.07947566446E-3</v>
      </c>
      <c r="J10" s="26">
        <v>9.3897671617699998E-5</v>
      </c>
      <c r="K10">
        <v>0</v>
      </c>
      <c r="L10">
        <v>6.07947566446E-3</v>
      </c>
      <c r="M10">
        <v>0</v>
      </c>
    </row>
    <row r="11" spans="1:13" hidden="1" x14ac:dyDescent="0.25">
      <c r="A11" t="str">
        <f t="shared" si="0"/>
        <v>a</v>
      </c>
      <c r="B11">
        <v>0</v>
      </c>
      <c r="C11" t="s">
        <v>19</v>
      </c>
      <c r="D11">
        <v>3</v>
      </c>
      <c r="E11" t="s">
        <v>7</v>
      </c>
      <c r="F11">
        <v>14</v>
      </c>
      <c r="G11">
        <v>2.1923590532961499</v>
      </c>
      <c r="H11">
        <v>3.9926061388437999</v>
      </c>
      <c r="I11">
        <v>10.0306567040702</v>
      </c>
      <c r="J11">
        <v>10986.699177176801</v>
      </c>
      <c r="K11">
        <v>1256.1298013487401</v>
      </c>
      <c r="L11">
        <v>6.8383545926549303</v>
      </c>
      <c r="M11">
        <v>3.1923021114152701</v>
      </c>
    </row>
    <row r="12" spans="1:13" hidden="1" x14ac:dyDescent="0.25">
      <c r="A12" t="str">
        <f t="shared" si="0"/>
        <v>a</v>
      </c>
      <c r="B12">
        <v>0</v>
      </c>
      <c r="C12" t="s">
        <v>19</v>
      </c>
      <c r="D12">
        <v>3</v>
      </c>
      <c r="E12" t="s">
        <v>8</v>
      </c>
      <c r="F12">
        <v>177</v>
      </c>
      <c r="G12">
        <v>4.9704883480491899</v>
      </c>
      <c r="H12">
        <v>69.871219190972994</v>
      </c>
      <c r="I12">
        <v>759.00717822235504</v>
      </c>
      <c r="J12">
        <v>149843.31003503001</v>
      </c>
      <c r="K12">
        <v>3146.3191243169499</v>
      </c>
      <c r="L12">
        <v>0</v>
      </c>
      <c r="M12">
        <v>0</v>
      </c>
    </row>
    <row r="13" spans="1:13" hidden="1" x14ac:dyDescent="0.25">
      <c r="A13" t="str">
        <f t="shared" si="0"/>
        <v>a</v>
      </c>
      <c r="B13">
        <v>0</v>
      </c>
      <c r="C13" t="s">
        <v>18</v>
      </c>
      <c r="D13">
        <v>2</v>
      </c>
      <c r="E13" t="s">
        <v>6</v>
      </c>
      <c r="F13">
        <v>22</v>
      </c>
      <c r="G13">
        <v>0</v>
      </c>
      <c r="H13">
        <v>0</v>
      </c>
      <c r="I13">
        <v>40.427484490763</v>
      </c>
      <c r="J13">
        <v>0</v>
      </c>
      <c r="K13">
        <v>0</v>
      </c>
      <c r="L13">
        <v>0</v>
      </c>
      <c r="M13">
        <v>0</v>
      </c>
    </row>
    <row r="14" spans="1:13" hidden="1" x14ac:dyDescent="0.25">
      <c r="A14" t="str">
        <f t="shared" si="0"/>
        <v>a</v>
      </c>
      <c r="B14">
        <v>0</v>
      </c>
      <c r="C14" t="s">
        <v>18</v>
      </c>
      <c r="D14">
        <v>2</v>
      </c>
      <c r="E14" t="s">
        <v>13</v>
      </c>
      <c r="F14">
        <v>2</v>
      </c>
      <c r="G14">
        <v>0</v>
      </c>
      <c r="H14">
        <v>1.0095036819707901</v>
      </c>
      <c r="I14">
        <v>5.4117924859300004</v>
      </c>
      <c r="J14">
        <v>2325.1096918521998</v>
      </c>
      <c r="K14">
        <v>0</v>
      </c>
      <c r="L14">
        <v>5.4117924859300004</v>
      </c>
      <c r="M14">
        <v>0</v>
      </c>
    </row>
    <row r="15" spans="1:13" hidden="1" x14ac:dyDescent="0.25">
      <c r="A15" t="str">
        <f t="shared" si="0"/>
        <v>a</v>
      </c>
      <c r="B15">
        <v>0</v>
      </c>
      <c r="C15" t="s">
        <v>18</v>
      </c>
      <c r="D15">
        <v>2</v>
      </c>
      <c r="E15" t="s">
        <v>7</v>
      </c>
      <c r="F15">
        <v>11</v>
      </c>
      <c r="G15">
        <v>0</v>
      </c>
      <c r="H15">
        <v>9.9760739983976006</v>
      </c>
      <c r="I15">
        <v>28.214967804827001</v>
      </c>
      <c r="J15">
        <v>62745.393275074501</v>
      </c>
      <c r="K15">
        <v>0</v>
      </c>
      <c r="L15">
        <v>28.214967804827001</v>
      </c>
      <c r="M15">
        <v>0</v>
      </c>
    </row>
    <row r="16" spans="1:13" hidden="1" x14ac:dyDescent="0.25">
      <c r="A16" t="str">
        <f t="shared" si="0"/>
        <v>a</v>
      </c>
      <c r="B16">
        <v>0</v>
      </c>
      <c r="C16" t="s">
        <v>18</v>
      </c>
      <c r="D16">
        <v>2</v>
      </c>
      <c r="E16" t="s">
        <v>8</v>
      </c>
      <c r="F16">
        <v>4</v>
      </c>
      <c r="G16">
        <v>0</v>
      </c>
      <c r="H16">
        <v>1.99756537784</v>
      </c>
      <c r="I16">
        <v>10.275049854084999</v>
      </c>
      <c r="J16">
        <v>3605.5879472900001</v>
      </c>
      <c r="K16">
        <v>0</v>
      </c>
      <c r="L16">
        <v>0</v>
      </c>
      <c r="M16">
        <v>0</v>
      </c>
    </row>
    <row r="17" spans="1:13" hidden="1" x14ac:dyDescent="0.25">
      <c r="A17" t="str">
        <f t="shared" si="0"/>
        <v>a</v>
      </c>
      <c r="B17">
        <v>0</v>
      </c>
      <c r="C17" t="s">
        <v>18</v>
      </c>
      <c r="D17">
        <v>3</v>
      </c>
      <c r="E17" t="s">
        <v>6</v>
      </c>
      <c r="F17">
        <v>598</v>
      </c>
      <c r="G17">
        <v>0</v>
      </c>
      <c r="H17">
        <v>0</v>
      </c>
      <c r="I17">
        <v>1122.7614062095099</v>
      </c>
      <c r="J17">
        <v>0</v>
      </c>
      <c r="K17">
        <v>0</v>
      </c>
      <c r="L17">
        <v>0</v>
      </c>
      <c r="M17">
        <v>0</v>
      </c>
    </row>
    <row r="18" spans="1:13" hidden="1" x14ac:dyDescent="0.25">
      <c r="A18" t="str">
        <f t="shared" si="0"/>
        <v>a</v>
      </c>
      <c r="B18">
        <v>0</v>
      </c>
      <c r="C18" t="s">
        <v>18</v>
      </c>
      <c r="D18">
        <v>3</v>
      </c>
      <c r="E18" t="s">
        <v>13</v>
      </c>
      <c r="F18">
        <v>14</v>
      </c>
      <c r="G18">
        <v>0</v>
      </c>
      <c r="H18">
        <v>8.9778553521096391</v>
      </c>
      <c r="I18">
        <v>64.058360726622496</v>
      </c>
      <c r="J18">
        <v>14539.813695794001</v>
      </c>
      <c r="K18">
        <v>0</v>
      </c>
      <c r="L18">
        <v>64.058360726622496</v>
      </c>
      <c r="M18">
        <v>0</v>
      </c>
    </row>
    <row r="19" spans="1:13" hidden="1" x14ac:dyDescent="0.25">
      <c r="A19" t="str">
        <f t="shared" si="0"/>
        <v>a</v>
      </c>
      <c r="B19">
        <v>0</v>
      </c>
      <c r="C19" t="s">
        <v>18</v>
      </c>
      <c r="D19">
        <v>3</v>
      </c>
      <c r="E19" t="s">
        <v>7</v>
      </c>
      <c r="F19">
        <v>229</v>
      </c>
      <c r="G19">
        <v>42.922188150091998</v>
      </c>
      <c r="H19">
        <v>105.943932139108</v>
      </c>
      <c r="I19">
        <v>208.468918316339</v>
      </c>
      <c r="J19">
        <v>190641.41237926</v>
      </c>
      <c r="K19">
        <v>29217.647274196799</v>
      </c>
      <c r="L19">
        <v>185.71473636762201</v>
      </c>
      <c r="M19">
        <v>22.754181948716901</v>
      </c>
    </row>
    <row r="20" spans="1:13" hidden="1" x14ac:dyDescent="0.25">
      <c r="A20" t="str">
        <f t="shared" si="0"/>
        <v>a</v>
      </c>
      <c r="B20">
        <v>0</v>
      </c>
      <c r="C20" t="s">
        <v>18</v>
      </c>
      <c r="D20">
        <v>3</v>
      </c>
      <c r="E20" t="s">
        <v>8</v>
      </c>
      <c r="F20">
        <v>3762</v>
      </c>
      <c r="G20">
        <v>189.19625560333901</v>
      </c>
      <c r="H20">
        <v>1134.35807957611</v>
      </c>
      <c r="I20">
        <v>6503.9417127669103</v>
      </c>
      <c r="J20">
        <v>2074774.7225119399</v>
      </c>
      <c r="K20">
        <v>108145.446807931</v>
      </c>
      <c r="L20">
        <v>0</v>
      </c>
      <c r="M20">
        <v>0</v>
      </c>
    </row>
    <row r="21" spans="1:13" x14ac:dyDescent="0.25">
      <c r="B21">
        <v>0</v>
      </c>
      <c r="D21">
        <v>0</v>
      </c>
      <c r="E21" t="s">
        <v>8</v>
      </c>
      <c r="F21">
        <v>1</v>
      </c>
      <c r="G21">
        <v>0</v>
      </c>
      <c r="H21">
        <v>0</v>
      </c>
      <c r="I21">
        <v>1.99739361503</v>
      </c>
      <c r="J21">
        <v>0</v>
      </c>
      <c r="K21">
        <v>0</v>
      </c>
      <c r="L21">
        <v>0</v>
      </c>
      <c r="M21">
        <v>0</v>
      </c>
    </row>
    <row r="22" spans="1:13" hidden="1" x14ac:dyDescent="0.25">
      <c r="A22" t="str">
        <f t="shared" si="0"/>
        <v>a</v>
      </c>
      <c r="B22">
        <v>0</v>
      </c>
      <c r="C22" t="s">
        <v>17</v>
      </c>
      <c r="D22">
        <v>1</v>
      </c>
      <c r="E22" t="s">
        <v>8</v>
      </c>
      <c r="F22">
        <v>4</v>
      </c>
      <c r="G22">
        <v>1.9306436971761E-3</v>
      </c>
      <c r="H22">
        <v>0</v>
      </c>
      <c r="I22">
        <v>2.5234950522149999</v>
      </c>
      <c r="J22">
        <v>0</v>
      </c>
      <c r="K22">
        <v>0.6757252940131</v>
      </c>
      <c r="L22">
        <v>0</v>
      </c>
      <c r="M22">
        <v>0</v>
      </c>
    </row>
    <row r="23" spans="1:13" hidden="1" x14ac:dyDescent="0.25">
      <c r="A23" t="str">
        <f t="shared" si="0"/>
        <v>a</v>
      </c>
      <c r="B23">
        <v>0</v>
      </c>
      <c r="C23" t="s">
        <v>17</v>
      </c>
      <c r="D23">
        <v>2</v>
      </c>
      <c r="E23" t="s">
        <v>6</v>
      </c>
      <c r="F23">
        <v>3</v>
      </c>
      <c r="G23">
        <v>0</v>
      </c>
      <c r="H23">
        <v>0</v>
      </c>
      <c r="I23">
        <v>2.5181916005670001E-2</v>
      </c>
      <c r="J23">
        <v>0</v>
      </c>
      <c r="K23">
        <v>0</v>
      </c>
      <c r="L23">
        <v>0</v>
      </c>
      <c r="M23">
        <v>0</v>
      </c>
    </row>
    <row r="24" spans="1:13" hidden="1" x14ac:dyDescent="0.25">
      <c r="A24" t="str">
        <f t="shared" si="0"/>
        <v>a</v>
      </c>
      <c r="B24">
        <v>0</v>
      </c>
      <c r="C24" t="s">
        <v>17</v>
      </c>
      <c r="D24">
        <v>2</v>
      </c>
      <c r="E24" t="s">
        <v>13</v>
      </c>
      <c r="F24">
        <v>1</v>
      </c>
      <c r="G24">
        <v>19.664830265399999</v>
      </c>
      <c r="H24">
        <v>0</v>
      </c>
      <c r="I24">
        <v>19.897605636200002</v>
      </c>
      <c r="J24">
        <v>0</v>
      </c>
      <c r="K24">
        <v>19173.209508799999</v>
      </c>
      <c r="L24">
        <v>0</v>
      </c>
      <c r="M24">
        <v>19.897605636200002</v>
      </c>
    </row>
    <row r="25" spans="1:13" hidden="1" x14ac:dyDescent="0.25">
      <c r="A25" t="str">
        <f t="shared" si="0"/>
        <v>a</v>
      </c>
      <c r="B25">
        <v>0</v>
      </c>
      <c r="C25" t="s">
        <v>17</v>
      </c>
      <c r="D25">
        <v>2</v>
      </c>
      <c r="E25" t="s">
        <v>8</v>
      </c>
      <c r="F25">
        <v>1</v>
      </c>
      <c r="G25">
        <v>0</v>
      </c>
      <c r="H25">
        <v>0</v>
      </c>
      <c r="I25">
        <v>1.3494323792500001E-4</v>
      </c>
      <c r="J25">
        <v>0</v>
      </c>
      <c r="K25">
        <v>0</v>
      </c>
      <c r="L25">
        <v>0</v>
      </c>
      <c r="M25">
        <v>0</v>
      </c>
    </row>
    <row r="26" spans="1:13" hidden="1" x14ac:dyDescent="0.25">
      <c r="A26" t="str">
        <f t="shared" si="0"/>
        <v>a</v>
      </c>
      <c r="B26">
        <v>0</v>
      </c>
      <c r="C26" t="s">
        <v>17</v>
      </c>
      <c r="D26">
        <v>3</v>
      </c>
      <c r="E26" t="s">
        <v>6</v>
      </c>
      <c r="F26">
        <v>84</v>
      </c>
      <c r="G26">
        <v>0</v>
      </c>
      <c r="H26">
        <v>0</v>
      </c>
      <c r="I26">
        <v>91.957541001903707</v>
      </c>
      <c r="J26">
        <v>0</v>
      </c>
      <c r="K26">
        <v>0</v>
      </c>
      <c r="L26">
        <v>0</v>
      </c>
      <c r="M26">
        <v>0</v>
      </c>
    </row>
    <row r="27" spans="1:13" hidden="1" x14ac:dyDescent="0.25">
      <c r="A27" t="str">
        <f t="shared" si="0"/>
        <v>a</v>
      </c>
      <c r="B27">
        <v>0</v>
      </c>
      <c r="C27" t="s">
        <v>17</v>
      </c>
      <c r="D27">
        <v>3</v>
      </c>
      <c r="E27" t="s">
        <v>13</v>
      </c>
      <c r="F27">
        <v>24</v>
      </c>
      <c r="G27" s="26">
        <v>3.2936939408600002E-10</v>
      </c>
      <c r="H27">
        <v>1.8841220419574101</v>
      </c>
      <c r="I27">
        <v>22.7628517224347</v>
      </c>
      <c r="J27">
        <v>2735.7651001860299</v>
      </c>
      <c r="K27" s="26">
        <v>1.2318415338800001E-7</v>
      </c>
      <c r="L27">
        <v>22.762821395620001</v>
      </c>
      <c r="M27" s="26">
        <v>3.03268147279E-5</v>
      </c>
    </row>
    <row r="28" spans="1:13" hidden="1" x14ac:dyDescent="0.25">
      <c r="A28" t="str">
        <f t="shared" si="0"/>
        <v>a</v>
      </c>
      <c r="B28">
        <v>0</v>
      </c>
      <c r="C28" t="s">
        <v>17</v>
      </c>
      <c r="D28">
        <v>3</v>
      </c>
      <c r="E28" t="s">
        <v>7</v>
      </c>
      <c r="F28">
        <v>73</v>
      </c>
      <c r="G28">
        <v>11.2621390832859</v>
      </c>
      <c r="H28">
        <v>26.8291750829931</v>
      </c>
      <c r="I28">
        <v>64.3334030727178</v>
      </c>
      <c r="J28">
        <v>52841.324028376999</v>
      </c>
      <c r="K28">
        <v>5694.6152151639199</v>
      </c>
      <c r="L28">
        <v>42.6762938353599</v>
      </c>
      <c r="M28">
        <v>21.657109237357801</v>
      </c>
    </row>
    <row r="29" spans="1:13" hidden="1" x14ac:dyDescent="0.25">
      <c r="A29" t="str">
        <f t="shared" si="0"/>
        <v>a</v>
      </c>
      <c r="B29">
        <v>0</v>
      </c>
      <c r="C29" t="s">
        <v>17</v>
      </c>
      <c r="D29">
        <v>3</v>
      </c>
      <c r="E29" t="s">
        <v>8</v>
      </c>
      <c r="F29">
        <v>4406</v>
      </c>
      <c r="G29">
        <v>261.48622436408999</v>
      </c>
      <c r="H29">
        <v>419.94503976561202</v>
      </c>
      <c r="I29">
        <v>11424.4107564568</v>
      </c>
      <c r="J29">
        <v>881586.63606294605</v>
      </c>
      <c r="K29">
        <v>193695.745310261</v>
      </c>
      <c r="L29">
        <v>0</v>
      </c>
      <c r="M29">
        <v>0</v>
      </c>
    </row>
    <row r="30" spans="1:13" x14ac:dyDescent="0.25">
      <c r="B30">
        <v>0</v>
      </c>
      <c r="D30">
        <v>0</v>
      </c>
      <c r="E30" t="s">
        <v>8</v>
      </c>
      <c r="F30">
        <v>3</v>
      </c>
      <c r="G30">
        <v>0</v>
      </c>
      <c r="H30">
        <v>0</v>
      </c>
      <c r="I30">
        <v>7.4590264105959001</v>
      </c>
      <c r="J30">
        <v>0</v>
      </c>
      <c r="K30">
        <v>0</v>
      </c>
      <c r="L30">
        <v>0</v>
      </c>
      <c r="M30">
        <v>0</v>
      </c>
    </row>
    <row r="31" spans="1:13" hidden="1" x14ac:dyDescent="0.25">
      <c r="A31" t="str">
        <f t="shared" si="0"/>
        <v>a</v>
      </c>
      <c r="B31">
        <v>0</v>
      </c>
      <c r="C31" t="s">
        <v>40</v>
      </c>
      <c r="D31">
        <v>1</v>
      </c>
      <c r="E31" t="s">
        <v>6</v>
      </c>
      <c r="F31">
        <v>20</v>
      </c>
      <c r="G31">
        <v>0</v>
      </c>
      <c r="H31">
        <v>0</v>
      </c>
      <c r="I31">
        <v>9.9030702886410893</v>
      </c>
      <c r="J31">
        <v>0</v>
      </c>
      <c r="K31">
        <v>0</v>
      </c>
      <c r="L31">
        <v>0</v>
      </c>
      <c r="M31">
        <v>0</v>
      </c>
    </row>
    <row r="32" spans="1:13" hidden="1" x14ac:dyDescent="0.25">
      <c r="A32" t="str">
        <f t="shared" si="0"/>
        <v>a</v>
      </c>
      <c r="B32">
        <v>0</v>
      </c>
      <c r="C32" t="s">
        <v>40</v>
      </c>
      <c r="D32">
        <v>1</v>
      </c>
      <c r="E32" t="s">
        <v>7</v>
      </c>
      <c r="F32">
        <v>8</v>
      </c>
      <c r="G32">
        <v>0</v>
      </c>
      <c r="H32">
        <v>5.9336275600813698E-2</v>
      </c>
      <c r="I32">
        <v>6.2740607979732497</v>
      </c>
      <c r="J32">
        <v>44.858224354147801</v>
      </c>
      <c r="K32">
        <v>0</v>
      </c>
      <c r="L32">
        <v>6.2740607979732497</v>
      </c>
      <c r="M32">
        <v>0</v>
      </c>
    </row>
    <row r="33" spans="1:13" hidden="1" x14ac:dyDescent="0.25">
      <c r="A33" t="str">
        <f t="shared" si="0"/>
        <v>a</v>
      </c>
      <c r="B33">
        <v>0</v>
      </c>
      <c r="C33" t="s">
        <v>40</v>
      </c>
      <c r="D33">
        <v>1</v>
      </c>
      <c r="E33" t="s">
        <v>8</v>
      </c>
      <c r="F33">
        <v>55</v>
      </c>
      <c r="G33">
        <v>0</v>
      </c>
      <c r="H33">
        <v>0.142935234176117</v>
      </c>
      <c r="I33">
        <v>19.361248253373301</v>
      </c>
      <c r="J33">
        <v>456.898170477853</v>
      </c>
      <c r="K33">
        <v>0</v>
      </c>
      <c r="L33">
        <v>0</v>
      </c>
      <c r="M33">
        <v>0</v>
      </c>
    </row>
    <row r="34" spans="1:13" hidden="1" x14ac:dyDescent="0.25">
      <c r="A34" t="str">
        <f t="shared" si="0"/>
        <v>a</v>
      </c>
      <c r="B34">
        <v>0</v>
      </c>
      <c r="C34" t="s">
        <v>40</v>
      </c>
      <c r="D34">
        <v>2</v>
      </c>
      <c r="E34" t="s">
        <v>6</v>
      </c>
      <c r="F34">
        <v>3</v>
      </c>
      <c r="G34">
        <v>0</v>
      </c>
      <c r="H34">
        <v>0</v>
      </c>
      <c r="I34">
        <v>0.85049483769351797</v>
      </c>
      <c r="J34">
        <v>0</v>
      </c>
      <c r="K34">
        <v>0</v>
      </c>
      <c r="L34">
        <v>0</v>
      </c>
      <c r="M34">
        <v>0</v>
      </c>
    </row>
    <row r="35" spans="1:13" hidden="1" x14ac:dyDescent="0.25">
      <c r="A35" t="str">
        <f t="shared" si="0"/>
        <v>a</v>
      </c>
      <c r="B35">
        <v>0</v>
      </c>
      <c r="C35" t="s">
        <v>40</v>
      </c>
      <c r="D35">
        <v>2</v>
      </c>
      <c r="E35" t="s">
        <v>7</v>
      </c>
      <c r="F35">
        <v>10</v>
      </c>
      <c r="G35">
        <v>0</v>
      </c>
      <c r="H35">
        <v>5.9922852166203402</v>
      </c>
      <c r="I35">
        <v>6.0519352126295001</v>
      </c>
      <c r="J35">
        <v>22586.1743466732</v>
      </c>
      <c r="K35">
        <v>0</v>
      </c>
      <c r="L35">
        <v>6.0519352126295001</v>
      </c>
      <c r="M35">
        <v>0</v>
      </c>
    </row>
    <row r="36" spans="1:13" hidden="1" x14ac:dyDescent="0.25">
      <c r="A36" t="str">
        <f t="shared" si="0"/>
        <v>a</v>
      </c>
      <c r="B36">
        <v>0</v>
      </c>
      <c r="C36" t="s">
        <v>40</v>
      </c>
      <c r="D36">
        <v>2</v>
      </c>
      <c r="E36" t="s">
        <v>8</v>
      </c>
      <c r="F36">
        <v>5</v>
      </c>
      <c r="G36">
        <v>1.4826330331799999</v>
      </c>
      <c r="H36">
        <v>0</v>
      </c>
      <c r="I36">
        <v>3.038542892788</v>
      </c>
      <c r="J36">
        <v>0</v>
      </c>
      <c r="K36">
        <v>554.50475441100002</v>
      </c>
      <c r="L36">
        <v>0</v>
      </c>
      <c r="M36">
        <v>0</v>
      </c>
    </row>
    <row r="37" spans="1:13" hidden="1" x14ac:dyDescent="0.25">
      <c r="A37" t="str">
        <f t="shared" si="0"/>
        <v>a</v>
      </c>
      <c r="B37">
        <v>0</v>
      </c>
      <c r="C37" t="s">
        <v>40</v>
      </c>
      <c r="D37">
        <v>3</v>
      </c>
      <c r="E37" t="s">
        <v>6</v>
      </c>
      <c r="F37">
        <v>191</v>
      </c>
      <c r="G37">
        <v>0</v>
      </c>
      <c r="H37">
        <v>0</v>
      </c>
      <c r="I37">
        <v>219.74379178150701</v>
      </c>
      <c r="J37">
        <v>0</v>
      </c>
      <c r="K37">
        <v>0</v>
      </c>
      <c r="L37">
        <v>0</v>
      </c>
      <c r="M37">
        <v>0</v>
      </c>
    </row>
    <row r="38" spans="1:13" hidden="1" x14ac:dyDescent="0.25">
      <c r="A38" t="str">
        <f t="shared" si="0"/>
        <v>a</v>
      </c>
      <c r="B38">
        <v>0</v>
      </c>
      <c r="C38" t="s">
        <v>40</v>
      </c>
      <c r="D38">
        <v>3</v>
      </c>
      <c r="E38" t="s">
        <v>13</v>
      </c>
      <c r="F38">
        <v>7</v>
      </c>
      <c r="G38">
        <v>0</v>
      </c>
      <c r="H38">
        <v>3.9402763365295201</v>
      </c>
      <c r="I38">
        <v>48.935090247410798</v>
      </c>
      <c r="J38">
        <v>10018.4034588413</v>
      </c>
      <c r="K38">
        <v>0</v>
      </c>
      <c r="L38">
        <v>48.935090247410798</v>
      </c>
      <c r="M38">
        <v>0</v>
      </c>
    </row>
    <row r="39" spans="1:13" hidden="1" x14ac:dyDescent="0.25">
      <c r="A39" t="str">
        <f t="shared" si="0"/>
        <v>a</v>
      </c>
      <c r="B39">
        <v>0</v>
      </c>
      <c r="C39" t="s">
        <v>40</v>
      </c>
      <c r="D39">
        <v>3</v>
      </c>
      <c r="E39" t="s">
        <v>7</v>
      </c>
      <c r="F39">
        <v>84</v>
      </c>
      <c r="G39">
        <v>118.751063332428</v>
      </c>
      <c r="H39">
        <v>5.5261144183340303</v>
      </c>
      <c r="I39">
        <v>58.037238842916501</v>
      </c>
      <c r="J39">
        <v>9092.3787662497798</v>
      </c>
      <c r="K39">
        <v>96332.902857258305</v>
      </c>
      <c r="L39">
        <v>46.700929425249399</v>
      </c>
      <c r="M39">
        <v>11.336309417667101</v>
      </c>
    </row>
    <row r="40" spans="1:13" hidden="1" x14ac:dyDescent="0.25">
      <c r="A40" t="str">
        <f t="shared" si="0"/>
        <v>a</v>
      </c>
      <c r="B40">
        <v>0</v>
      </c>
      <c r="C40" t="s">
        <v>40</v>
      </c>
      <c r="D40">
        <v>3</v>
      </c>
      <c r="E40" t="s">
        <v>8</v>
      </c>
      <c r="F40">
        <v>231</v>
      </c>
      <c r="G40" s="26">
        <v>8.9022579035718E-8</v>
      </c>
      <c r="H40">
        <v>2.4413477819329099</v>
      </c>
      <c r="I40">
        <v>526.28974643540096</v>
      </c>
      <c r="J40">
        <v>4030.3522257596901</v>
      </c>
      <c r="K40" s="26">
        <v>5.7949053395839999E-5</v>
      </c>
      <c r="L40">
        <v>0</v>
      </c>
      <c r="M40">
        <v>0</v>
      </c>
    </row>
    <row r="41" spans="1:13" x14ac:dyDescent="0.25">
      <c r="B41">
        <v>0</v>
      </c>
      <c r="D41">
        <v>0</v>
      </c>
      <c r="E41" t="s">
        <v>8</v>
      </c>
      <c r="F41">
        <v>3</v>
      </c>
      <c r="G41">
        <v>0</v>
      </c>
      <c r="H41">
        <v>0</v>
      </c>
      <c r="I41">
        <v>2.7344935038679998</v>
      </c>
      <c r="J41">
        <v>0</v>
      </c>
      <c r="K41">
        <v>0</v>
      </c>
      <c r="L41">
        <v>0</v>
      </c>
      <c r="M41">
        <v>0</v>
      </c>
    </row>
    <row r="42" spans="1:13" hidden="1" x14ac:dyDescent="0.25">
      <c r="A42" t="str">
        <f t="shared" si="0"/>
        <v>a</v>
      </c>
      <c r="B42">
        <v>0</v>
      </c>
      <c r="C42" t="s">
        <v>24</v>
      </c>
      <c r="D42">
        <v>2</v>
      </c>
      <c r="E42" t="s">
        <v>6</v>
      </c>
      <c r="F42">
        <v>283</v>
      </c>
      <c r="G42">
        <v>0</v>
      </c>
      <c r="H42">
        <v>0</v>
      </c>
      <c r="I42">
        <v>488.00317899510799</v>
      </c>
      <c r="J42">
        <v>0</v>
      </c>
      <c r="K42">
        <v>0</v>
      </c>
      <c r="L42">
        <v>0</v>
      </c>
      <c r="M42">
        <v>0</v>
      </c>
    </row>
    <row r="43" spans="1:13" hidden="1" x14ac:dyDescent="0.25">
      <c r="A43" t="str">
        <f t="shared" si="0"/>
        <v>a</v>
      </c>
      <c r="B43">
        <v>0</v>
      </c>
      <c r="C43" t="s">
        <v>24</v>
      </c>
      <c r="D43">
        <v>2</v>
      </c>
      <c r="E43" t="s">
        <v>13</v>
      </c>
      <c r="F43">
        <v>10</v>
      </c>
      <c r="G43">
        <v>88.565050614100002</v>
      </c>
      <c r="H43">
        <v>7.9897409432285098</v>
      </c>
      <c r="I43">
        <v>34.156550887729097</v>
      </c>
      <c r="J43">
        <v>43037.685837251498</v>
      </c>
      <c r="K43">
        <v>33123.328929700001</v>
      </c>
      <c r="L43">
        <v>25.755002726719098</v>
      </c>
      <c r="M43">
        <v>8.40154816101</v>
      </c>
    </row>
    <row r="44" spans="1:13" hidden="1" x14ac:dyDescent="0.25">
      <c r="A44" t="str">
        <f t="shared" si="0"/>
        <v>a</v>
      </c>
      <c r="B44">
        <v>0</v>
      </c>
      <c r="C44" t="s">
        <v>24</v>
      </c>
      <c r="D44">
        <v>2</v>
      </c>
      <c r="E44" t="s">
        <v>7</v>
      </c>
      <c r="F44">
        <v>179</v>
      </c>
      <c r="G44">
        <v>176.68300590440001</v>
      </c>
      <c r="H44">
        <v>175.601538869693</v>
      </c>
      <c r="I44">
        <v>323.23176068592301</v>
      </c>
      <c r="J44">
        <v>804948.495412344</v>
      </c>
      <c r="K44">
        <v>106689.86436456</v>
      </c>
      <c r="L44">
        <v>316.993598277812</v>
      </c>
      <c r="M44">
        <v>6.2381624081110001</v>
      </c>
    </row>
    <row r="45" spans="1:13" hidden="1" x14ac:dyDescent="0.25">
      <c r="A45" t="str">
        <f t="shared" si="0"/>
        <v>a</v>
      </c>
      <c r="B45">
        <v>0</v>
      </c>
      <c r="C45" t="s">
        <v>24</v>
      </c>
      <c r="D45">
        <v>2</v>
      </c>
      <c r="E45" t="s">
        <v>8</v>
      </c>
      <c r="F45">
        <v>678</v>
      </c>
      <c r="G45">
        <v>0</v>
      </c>
      <c r="H45">
        <v>89.080921907556004</v>
      </c>
      <c r="I45">
        <v>1553.8058196480799</v>
      </c>
      <c r="J45">
        <v>333264.59021613502</v>
      </c>
      <c r="K45">
        <v>0</v>
      </c>
      <c r="L45">
        <v>0</v>
      </c>
      <c r="M45">
        <v>0</v>
      </c>
    </row>
    <row r="46" spans="1:13" hidden="1" x14ac:dyDescent="0.25">
      <c r="A46" t="str">
        <f t="shared" si="0"/>
        <v>a</v>
      </c>
      <c r="B46">
        <v>0</v>
      </c>
      <c r="C46" t="s">
        <v>24</v>
      </c>
      <c r="D46">
        <v>3</v>
      </c>
      <c r="E46" t="s">
        <v>6</v>
      </c>
      <c r="F46">
        <v>2</v>
      </c>
      <c r="G46">
        <v>0</v>
      </c>
      <c r="H46">
        <v>0</v>
      </c>
      <c r="I46">
        <v>0.16347387473789901</v>
      </c>
      <c r="J46">
        <v>0</v>
      </c>
      <c r="K46">
        <v>0</v>
      </c>
      <c r="L46">
        <v>0</v>
      </c>
      <c r="M46">
        <v>0</v>
      </c>
    </row>
    <row r="47" spans="1:13" hidden="1" x14ac:dyDescent="0.25">
      <c r="A47" t="str">
        <f t="shared" si="0"/>
        <v>a</v>
      </c>
      <c r="B47">
        <v>0</v>
      </c>
      <c r="C47" t="s">
        <v>24</v>
      </c>
      <c r="D47">
        <v>3</v>
      </c>
      <c r="E47" t="s">
        <v>13</v>
      </c>
      <c r="F47">
        <v>5</v>
      </c>
      <c r="G47">
        <v>0</v>
      </c>
      <c r="H47">
        <v>0.99357341153517997</v>
      </c>
      <c r="I47">
        <v>1.7265708298021101</v>
      </c>
      <c r="J47">
        <v>929.98471587031304</v>
      </c>
      <c r="K47">
        <v>0</v>
      </c>
      <c r="L47">
        <v>1.7265708298021101</v>
      </c>
      <c r="M47">
        <v>0</v>
      </c>
    </row>
    <row r="48" spans="1:13" hidden="1" x14ac:dyDescent="0.25">
      <c r="A48" t="str">
        <f t="shared" si="0"/>
        <v>a</v>
      </c>
      <c r="B48">
        <v>0</v>
      </c>
      <c r="C48" t="s">
        <v>24</v>
      </c>
      <c r="D48">
        <v>3</v>
      </c>
      <c r="E48" t="s">
        <v>7</v>
      </c>
      <c r="F48">
        <v>12</v>
      </c>
      <c r="G48">
        <v>1.9956885729149501</v>
      </c>
      <c r="H48">
        <v>1.95658929734594</v>
      </c>
      <c r="I48">
        <v>2.2851893277955901</v>
      </c>
      <c r="J48">
        <v>2780.7644470661799</v>
      </c>
      <c r="K48">
        <v>1263.2708666568001</v>
      </c>
      <c r="L48">
        <v>1.7838142450312</v>
      </c>
      <c r="M48">
        <v>0.50137508276439002</v>
      </c>
    </row>
    <row r="49" spans="1:13" hidden="1" x14ac:dyDescent="0.25">
      <c r="A49" t="str">
        <f t="shared" si="0"/>
        <v>a</v>
      </c>
      <c r="B49">
        <v>0</v>
      </c>
      <c r="C49" t="s">
        <v>24</v>
      </c>
      <c r="D49">
        <v>3</v>
      </c>
      <c r="E49" t="s">
        <v>8</v>
      </c>
      <c r="F49">
        <v>31</v>
      </c>
      <c r="G49">
        <v>0</v>
      </c>
      <c r="H49">
        <v>3.8235162028424998</v>
      </c>
      <c r="I49">
        <v>46.360783409810701</v>
      </c>
      <c r="J49">
        <v>5930.4512897528302</v>
      </c>
      <c r="K49">
        <v>0</v>
      </c>
      <c r="L49">
        <v>0</v>
      </c>
      <c r="M49">
        <v>0</v>
      </c>
    </row>
    <row r="50" spans="1:13" hidden="1" x14ac:dyDescent="0.25">
      <c r="A50" t="str">
        <f t="shared" si="0"/>
        <v>b</v>
      </c>
      <c r="B50">
        <v>0</v>
      </c>
      <c r="C50" t="s">
        <v>36</v>
      </c>
      <c r="D50">
        <v>1</v>
      </c>
      <c r="E50" t="s">
        <v>6</v>
      </c>
      <c r="F50">
        <v>3</v>
      </c>
      <c r="G50">
        <v>0</v>
      </c>
      <c r="H50">
        <v>0</v>
      </c>
      <c r="I50">
        <v>4.32562904088305</v>
      </c>
      <c r="J50">
        <v>0</v>
      </c>
      <c r="K50">
        <v>0</v>
      </c>
      <c r="L50">
        <v>0</v>
      </c>
      <c r="M50">
        <v>0</v>
      </c>
    </row>
    <row r="51" spans="1:13" hidden="1" x14ac:dyDescent="0.25">
      <c r="A51" t="str">
        <f t="shared" si="0"/>
        <v>b</v>
      </c>
      <c r="B51">
        <v>0</v>
      </c>
      <c r="C51" t="s">
        <v>36</v>
      </c>
      <c r="D51">
        <v>1</v>
      </c>
      <c r="E51" t="s">
        <v>7</v>
      </c>
      <c r="F51">
        <v>2</v>
      </c>
      <c r="G51">
        <v>0</v>
      </c>
      <c r="H51">
        <v>5.5923195818006598E-4</v>
      </c>
      <c r="I51">
        <v>0.27085900473646002</v>
      </c>
      <c r="J51">
        <v>0.42277936038457298</v>
      </c>
      <c r="K51">
        <v>0</v>
      </c>
      <c r="L51">
        <v>0.27085900473646002</v>
      </c>
      <c r="M51">
        <v>0</v>
      </c>
    </row>
    <row r="52" spans="1:13" hidden="1" x14ac:dyDescent="0.25">
      <c r="A52" t="str">
        <f t="shared" si="0"/>
        <v>b</v>
      </c>
      <c r="B52">
        <v>0</v>
      </c>
      <c r="C52" t="s">
        <v>36</v>
      </c>
      <c r="D52">
        <v>1</v>
      </c>
      <c r="E52" t="s">
        <v>8</v>
      </c>
      <c r="F52">
        <v>2</v>
      </c>
      <c r="G52">
        <v>0</v>
      </c>
      <c r="H52">
        <v>0</v>
      </c>
      <c r="I52">
        <v>0.51921274901174697</v>
      </c>
      <c r="J52">
        <v>0</v>
      </c>
      <c r="K52">
        <v>0</v>
      </c>
      <c r="L52">
        <v>0</v>
      </c>
      <c r="M52">
        <v>0</v>
      </c>
    </row>
    <row r="53" spans="1:13" hidden="1" x14ac:dyDescent="0.25">
      <c r="A53" t="str">
        <f t="shared" si="0"/>
        <v>b</v>
      </c>
      <c r="B53">
        <v>0</v>
      </c>
      <c r="C53" t="s">
        <v>36</v>
      </c>
      <c r="D53">
        <v>3</v>
      </c>
      <c r="E53" t="s">
        <v>8</v>
      </c>
      <c r="F53">
        <v>2</v>
      </c>
      <c r="G53">
        <v>0</v>
      </c>
      <c r="H53">
        <v>0</v>
      </c>
      <c r="I53">
        <v>2.2739762331501199E-3</v>
      </c>
      <c r="J53">
        <v>0</v>
      </c>
      <c r="K53">
        <v>0</v>
      </c>
      <c r="L53">
        <v>0</v>
      </c>
      <c r="M53">
        <v>0</v>
      </c>
    </row>
    <row r="54" spans="1:13" hidden="1" x14ac:dyDescent="0.25">
      <c r="A54" t="str">
        <f t="shared" si="0"/>
        <v>b</v>
      </c>
      <c r="B54">
        <v>0</v>
      </c>
      <c r="C54" t="s">
        <v>34</v>
      </c>
      <c r="D54">
        <v>3</v>
      </c>
      <c r="E54" t="s">
        <v>6</v>
      </c>
      <c r="F54">
        <v>203</v>
      </c>
      <c r="G54">
        <v>0</v>
      </c>
      <c r="H54">
        <v>0</v>
      </c>
      <c r="I54">
        <v>161.134006763081</v>
      </c>
      <c r="J54">
        <v>0</v>
      </c>
      <c r="K54">
        <v>0</v>
      </c>
      <c r="L54">
        <v>0</v>
      </c>
      <c r="M54">
        <v>0</v>
      </c>
    </row>
    <row r="55" spans="1:13" hidden="1" x14ac:dyDescent="0.25">
      <c r="A55" t="str">
        <f t="shared" si="0"/>
        <v>b</v>
      </c>
      <c r="B55">
        <v>0</v>
      </c>
      <c r="C55" t="s">
        <v>34</v>
      </c>
      <c r="D55">
        <v>3</v>
      </c>
      <c r="E55" t="s">
        <v>13</v>
      </c>
      <c r="F55">
        <v>20</v>
      </c>
      <c r="G55">
        <v>0</v>
      </c>
      <c r="H55">
        <v>16.952207076170101</v>
      </c>
      <c r="I55">
        <v>25.514086588059399</v>
      </c>
      <c r="J55">
        <v>29998.960553603101</v>
      </c>
      <c r="K55">
        <v>0</v>
      </c>
      <c r="L55">
        <v>25.514086588059399</v>
      </c>
      <c r="M55">
        <v>0</v>
      </c>
    </row>
    <row r="56" spans="1:13" hidden="1" x14ac:dyDescent="0.25">
      <c r="A56" t="str">
        <f t="shared" si="0"/>
        <v>b</v>
      </c>
      <c r="B56">
        <v>0</v>
      </c>
      <c r="C56" t="s">
        <v>34</v>
      </c>
      <c r="D56">
        <v>3</v>
      </c>
      <c r="E56" t="s">
        <v>7</v>
      </c>
      <c r="F56">
        <v>901</v>
      </c>
      <c r="G56">
        <v>121.761937372459</v>
      </c>
      <c r="H56">
        <v>939.42042632897096</v>
      </c>
      <c r="I56">
        <v>548.44676404738198</v>
      </c>
      <c r="J56">
        <v>2212967.0228745998</v>
      </c>
      <c r="K56">
        <v>60124.317049304802</v>
      </c>
      <c r="L56">
        <v>535.272728876678</v>
      </c>
      <c r="M56">
        <v>13.1740351707047</v>
      </c>
    </row>
    <row r="57" spans="1:13" hidden="1" x14ac:dyDescent="0.25">
      <c r="A57" t="str">
        <f t="shared" si="0"/>
        <v>b</v>
      </c>
      <c r="B57">
        <v>0</v>
      </c>
      <c r="C57" t="s">
        <v>34</v>
      </c>
      <c r="D57">
        <v>3</v>
      </c>
      <c r="E57" t="s">
        <v>8</v>
      </c>
      <c r="F57">
        <v>53</v>
      </c>
      <c r="G57">
        <v>5.9882084663199997</v>
      </c>
      <c r="H57">
        <v>6.1752721790929996</v>
      </c>
      <c r="I57">
        <v>124.095160364775</v>
      </c>
      <c r="J57">
        <v>11845.171621791</v>
      </c>
      <c r="K57">
        <v>3790.5359591800002</v>
      </c>
      <c r="L57">
        <v>0</v>
      </c>
      <c r="M57">
        <v>0</v>
      </c>
    </row>
    <row r="58" spans="1:13" hidden="1" x14ac:dyDescent="0.25">
      <c r="A58" t="str">
        <f t="shared" si="0"/>
        <v>b</v>
      </c>
      <c r="B58">
        <v>0</v>
      </c>
      <c r="C58" t="s">
        <v>23</v>
      </c>
      <c r="D58">
        <v>2</v>
      </c>
      <c r="E58" t="s">
        <v>6</v>
      </c>
      <c r="F58">
        <v>6</v>
      </c>
      <c r="G58">
        <v>0</v>
      </c>
      <c r="H58">
        <v>0</v>
      </c>
      <c r="I58">
        <v>2.7348904581524498</v>
      </c>
      <c r="J58">
        <v>0</v>
      </c>
      <c r="K58">
        <v>0</v>
      </c>
      <c r="L58">
        <v>0</v>
      </c>
      <c r="M58">
        <v>0</v>
      </c>
    </row>
    <row r="59" spans="1:13" hidden="1" x14ac:dyDescent="0.25">
      <c r="A59" t="str">
        <f t="shared" si="0"/>
        <v>b</v>
      </c>
      <c r="B59">
        <v>0</v>
      </c>
      <c r="C59" t="s">
        <v>23</v>
      </c>
      <c r="D59">
        <v>2</v>
      </c>
      <c r="E59" t="s">
        <v>7</v>
      </c>
      <c r="F59">
        <v>21</v>
      </c>
      <c r="G59">
        <v>0</v>
      </c>
      <c r="H59">
        <v>19.9740628778132</v>
      </c>
      <c r="I59">
        <v>22.308729493279401</v>
      </c>
      <c r="J59">
        <v>84250.515811863006</v>
      </c>
      <c r="K59">
        <v>0</v>
      </c>
      <c r="L59">
        <v>22.308729493279401</v>
      </c>
      <c r="M59">
        <v>0</v>
      </c>
    </row>
    <row r="60" spans="1:13" hidden="1" x14ac:dyDescent="0.25">
      <c r="A60" t="str">
        <f t="shared" si="0"/>
        <v>b</v>
      </c>
      <c r="B60">
        <v>0</v>
      </c>
      <c r="C60" t="s">
        <v>23</v>
      </c>
      <c r="D60">
        <v>2</v>
      </c>
      <c r="E60" t="s">
        <v>8</v>
      </c>
      <c r="F60">
        <v>5</v>
      </c>
      <c r="G60">
        <v>0</v>
      </c>
      <c r="H60">
        <v>0.99239523458382195</v>
      </c>
      <c r="I60">
        <v>3.4979188745397498</v>
      </c>
      <c r="J60">
        <v>4800.20684878063</v>
      </c>
      <c r="K60">
        <v>0</v>
      </c>
      <c r="L60">
        <v>0</v>
      </c>
      <c r="M60">
        <v>0</v>
      </c>
    </row>
    <row r="61" spans="1:13" hidden="1" x14ac:dyDescent="0.25">
      <c r="A61" t="str">
        <f t="shared" si="0"/>
        <v>b</v>
      </c>
      <c r="B61">
        <v>0</v>
      </c>
      <c r="C61" t="s">
        <v>23</v>
      </c>
      <c r="D61">
        <v>3</v>
      </c>
      <c r="E61" t="s">
        <v>6</v>
      </c>
      <c r="F61">
        <v>2</v>
      </c>
      <c r="G61">
        <v>0</v>
      </c>
      <c r="H61">
        <v>0</v>
      </c>
      <c r="I61">
        <v>0.21282763459892401</v>
      </c>
      <c r="J61">
        <v>0</v>
      </c>
      <c r="K61">
        <v>0</v>
      </c>
      <c r="L61">
        <v>0</v>
      </c>
      <c r="M61">
        <v>0</v>
      </c>
    </row>
    <row r="62" spans="1:13" hidden="1" x14ac:dyDescent="0.25">
      <c r="A62" t="str">
        <f t="shared" si="0"/>
        <v>b</v>
      </c>
      <c r="B62">
        <v>0</v>
      </c>
      <c r="C62" t="s">
        <v>23</v>
      </c>
      <c r="D62">
        <v>3</v>
      </c>
      <c r="E62" t="s">
        <v>7</v>
      </c>
      <c r="F62">
        <v>5</v>
      </c>
      <c r="G62" s="26">
        <v>5.4560367591299997E-10</v>
      </c>
      <c r="H62">
        <v>8.9813353804879998</v>
      </c>
      <c r="I62">
        <v>1.6499272128916</v>
      </c>
      <c r="J62">
        <v>8677.3131289770008</v>
      </c>
      <c r="K62" s="26">
        <v>2.0405577479100001E-7</v>
      </c>
      <c r="L62">
        <v>1.6498933740099999</v>
      </c>
      <c r="M62" s="26">
        <v>3.3838881605499998E-5</v>
      </c>
    </row>
    <row r="63" spans="1:13" hidden="1" x14ac:dyDescent="0.25">
      <c r="A63" t="str">
        <f t="shared" si="0"/>
        <v>b</v>
      </c>
      <c r="B63">
        <v>0</v>
      </c>
      <c r="C63" t="s">
        <v>46</v>
      </c>
      <c r="D63">
        <v>2</v>
      </c>
      <c r="E63" t="s">
        <v>6</v>
      </c>
      <c r="F63">
        <v>62</v>
      </c>
      <c r="G63">
        <v>0</v>
      </c>
      <c r="H63">
        <v>0</v>
      </c>
      <c r="I63">
        <v>55.082387904659903</v>
      </c>
      <c r="J63">
        <v>0</v>
      </c>
      <c r="K63">
        <v>0</v>
      </c>
      <c r="L63">
        <v>0</v>
      </c>
      <c r="M63">
        <v>0</v>
      </c>
    </row>
    <row r="64" spans="1:13" hidden="1" x14ac:dyDescent="0.25">
      <c r="A64" t="str">
        <f t="shared" si="0"/>
        <v>b</v>
      </c>
      <c r="B64">
        <v>0</v>
      </c>
      <c r="C64" t="s">
        <v>46</v>
      </c>
      <c r="D64">
        <v>2</v>
      </c>
      <c r="E64" t="s">
        <v>13</v>
      </c>
      <c r="F64">
        <v>23</v>
      </c>
      <c r="G64">
        <v>0</v>
      </c>
      <c r="H64">
        <v>14.980427037208999</v>
      </c>
      <c r="I64">
        <v>21.959366101041098</v>
      </c>
      <c r="J64">
        <v>44961.335983389698</v>
      </c>
      <c r="K64">
        <v>0</v>
      </c>
      <c r="L64">
        <v>21.959366101041098</v>
      </c>
      <c r="M64">
        <v>0</v>
      </c>
    </row>
    <row r="65" spans="1:13" hidden="1" x14ac:dyDescent="0.25">
      <c r="A65" t="str">
        <f t="shared" si="0"/>
        <v>b</v>
      </c>
      <c r="B65">
        <v>0</v>
      </c>
      <c r="C65" t="s">
        <v>46</v>
      </c>
      <c r="D65">
        <v>2</v>
      </c>
      <c r="E65" t="s">
        <v>7</v>
      </c>
      <c r="F65">
        <v>294</v>
      </c>
      <c r="G65">
        <v>18.975606847400002</v>
      </c>
      <c r="H65">
        <v>278.24887233162502</v>
      </c>
      <c r="I65">
        <v>159.77366479464601</v>
      </c>
      <c r="J65">
        <v>1191971.79533246</v>
      </c>
      <c r="K65">
        <v>12011.5591344</v>
      </c>
      <c r="L65">
        <v>158.894564255441</v>
      </c>
      <c r="M65">
        <v>0.87910053920499998</v>
      </c>
    </row>
    <row r="66" spans="1:13" hidden="1" x14ac:dyDescent="0.25">
      <c r="A66" t="str">
        <f t="shared" si="0"/>
        <v>b</v>
      </c>
      <c r="B66">
        <v>0</v>
      </c>
      <c r="C66" t="s">
        <v>46</v>
      </c>
      <c r="D66">
        <v>2</v>
      </c>
      <c r="E66" t="s">
        <v>8</v>
      </c>
      <c r="F66">
        <v>19</v>
      </c>
      <c r="G66">
        <v>0</v>
      </c>
      <c r="H66">
        <v>0.99870314909299995</v>
      </c>
      <c r="I66">
        <v>34.6122364600336</v>
      </c>
      <c r="J66">
        <v>2900.2339449699998</v>
      </c>
      <c r="K66">
        <v>0</v>
      </c>
      <c r="L66">
        <v>0</v>
      </c>
      <c r="M66">
        <v>0</v>
      </c>
    </row>
    <row r="67" spans="1:13" x14ac:dyDescent="0.25">
      <c r="B67">
        <v>0</v>
      </c>
      <c r="D67">
        <v>0</v>
      </c>
      <c r="E67" t="s">
        <v>8</v>
      </c>
      <c r="F67">
        <v>4</v>
      </c>
      <c r="G67">
        <v>0</v>
      </c>
      <c r="H67">
        <v>0</v>
      </c>
      <c r="I67">
        <v>0.68488589163586899</v>
      </c>
      <c r="J67">
        <v>0</v>
      </c>
      <c r="K67">
        <v>0</v>
      </c>
      <c r="L67">
        <v>0</v>
      </c>
      <c r="M67">
        <v>0</v>
      </c>
    </row>
    <row r="68" spans="1:13" hidden="1" x14ac:dyDescent="0.25">
      <c r="A68" t="str">
        <f t="shared" ref="A68:A130" si="1">LEFT(C68,1)</f>
        <v>c</v>
      </c>
      <c r="B68">
        <v>0</v>
      </c>
      <c r="C68" t="s">
        <v>33</v>
      </c>
      <c r="D68">
        <v>1</v>
      </c>
      <c r="E68" t="s">
        <v>6</v>
      </c>
      <c r="F68">
        <v>626</v>
      </c>
      <c r="G68">
        <v>0</v>
      </c>
      <c r="H68">
        <v>0</v>
      </c>
      <c r="I68">
        <v>831.11046559241197</v>
      </c>
      <c r="J68">
        <v>0</v>
      </c>
      <c r="K68">
        <v>0</v>
      </c>
      <c r="L68">
        <v>0</v>
      </c>
      <c r="M68">
        <v>0</v>
      </c>
    </row>
    <row r="69" spans="1:13" hidden="1" x14ac:dyDescent="0.25">
      <c r="A69" t="str">
        <f t="shared" si="1"/>
        <v>c</v>
      </c>
      <c r="B69">
        <v>0</v>
      </c>
      <c r="C69" t="s">
        <v>33</v>
      </c>
      <c r="D69">
        <v>1</v>
      </c>
      <c r="E69" t="s">
        <v>13</v>
      </c>
      <c r="F69">
        <v>41</v>
      </c>
      <c r="G69">
        <v>31.872614612566998</v>
      </c>
      <c r="H69">
        <v>7.8137217590008596</v>
      </c>
      <c r="I69">
        <v>68.575289407935799</v>
      </c>
      <c r="J69">
        <v>8753.0461191446102</v>
      </c>
      <c r="K69">
        <v>26996.405556477399</v>
      </c>
      <c r="L69">
        <v>14.782019294417299</v>
      </c>
      <c r="M69">
        <v>53.793270113518503</v>
      </c>
    </row>
    <row r="70" spans="1:13" hidden="1" x14ac:dyDescent="0.25">
      <c r="A70" t="str">
        <f t="shared" si="1"/>
        <v>c</v>
      </c>
      <c r="B70">
        <v>0</v>
      </c>
      <c r="C70" t="s">
        <v>33</v>
      </c>
      <c r="D70">
        <v>1</v>
      </c>
      <c r="E70" t="s">
        <v>7</v>
      </c>
      <c r="F70">
        <v>221</v>
      </c>
      <c r="G70">
        <v>122.99200590927001</v>
      </c>
      <c r="H70">
        <v>63.1284731111366</v>
      </c>
      <c r="I70">
        <v>346.35256371677798</v>
      </c>
      <c r="J70">
        <v>114471.545081384</v>
      </c>
      <c r="K70">
        <v>86375.656596735498</v>
      </c>
      <c r="L70">
        <v>145.28459348610099</v>
      </c>
      <c r="M70">
        <v>201.067970230676</v>
      </c>
    </row>
    <row r="71" spans="1:13" hidden="1" x14ac:dyDescent="0.25">
      <c r="A71" t="str">
        <f t="shared" si="1"/>
        <v>c</v>
      </c>
      <c r="B71">
        <v>0</v>
      </c>
      <c r="C71" t="s">
        <v>33</v>
      </c>
      <c r="D71">
        <v>1</v>
      </c>
      <c r="E71" t="s">
        <v>8</v>
      </c>
      <c r="F71">
        <v>537</v>
      </c>
      <c r="G71">
        <v>253.879879509592</v>
      </c>
      <c r="H71">
        <v>92.487349561433803</v>
      </c>
      <c r="I71">
        <v>1704.83263170961</v>
      </c>
      <c r="J71">
        <v>152500.584104118</v>
      </c>
      <c r="K71">
        <v>119538.350624896</v>
      </c>
      <c r="L71">
        <v>0</v>
      </c>
      <c r="M71">
        <v>0</v>
      </c>
    </row>
    <row r="72" spans="1:13" hidden="1" x14ac:dyDescent="0.25">
      <c r="A72" t="str">
        <f t="shared" si="1"/>
        <v>c</v>
      </c>
      <c r="B72">
        <v>0</v>
      </c>
      <c r="C72" t="s">
        <v>33</v>
      </c>
      <c r="D72">
        <v>3</v>
      </c>
      <c r="E72" t="s">
        <v>6</v>
      </c>
      <c r="F72">
        <v>35</v>
      </c>
      <c r="G72">
        <v>0</v>
      </c>
      <c r="H72">
        <v>0</v>
      </c>
      <c r="I72">
        <v>2.9999125194100702</v>
      </c>
      <c r="J72">
        <v>0</v>
      </c>
      <c r="K72">
        <v>0</v>
      </c>
      <c r="L72">
        <v>0</v>
      </c>
      <c r="M72">
        <v>0</v>
      </c>
    </row>
    <row r="73" spans="1:13" hidden="1" x14ac:dyDescent="0.25">
      <c r="A73" t="str">
        <f t="shared" si="1"/>
        <v>c</v>
      </c>
      <c r="B73">
        <v>0</v>
      </c>
      <c r="C73" t="s">
        <v>33</v>
      </c>
      <c r="D73">
        <v>3</v>
      </c>
      <c r="E73" t="s">
        <v>7</v>
      </c>
      <c r="F73">
        <v>1</v>
      </c>
      <c r="G73">
        <v>0</v>
      </c>
      <c r="H73">
        <v>7.8328649007099996E-4</v>
      </c>
      <c r="I73">
        <v>9.6085522792900002E-2</v>
      </c>
      <c r="J73">
        <v>1.3279604166700001</v>
      </c>
      <c r="K73">
        <v>0</v>
      </c>
      <c r="L73">
        <v>9.6085522792900002E-2</v>
      </c>
      <c r="M73">
        <v>0</v>
      </c>
    </row>
    <row r="74" spans="1:13" hidden="1" x14ac:dyDescent="0.25">
      <c r="A74" t="str">
        <f t="shared" si="1"/>
        <v>c</v>
      </c>
      <c r="B74">
        <v>0</v>
      </c>
      <c r="C74" t="s">
        <v>33</v>
      </c>
      <c r="D74">
        <v>3</v>
      </c>
      <c r="E74" t="s">
        <v>8</v>
      </c>
      <c r="F74">
        <v>7</v>
      </c>
      <c r="G74">
        <v>0</v>
      </c>
      <c r="H74">
        <v>0</v>
      </c>
      <c r="I74">
        <v>4.6266583940158201E-2</v>
      </c>
      <c r="J74">
        <v>0</v>
      </c>
      <c r="K74">
        <v>0</v>
      </c>
      <c r="L74">
        <v>0</v>
      </c>
      <c r="M74">
        <v>0</v>
      </c>
    </row>
    <row r="75" spans="1:13" hidden="1" x14ac:dyDescent="0.25">
      <c r="A75" t="str">
        <f t="shared" si="1"/>
        <v>c</v>
      </c>
      <c r="B75">
        <v>0</v>
      </c>
      <c r="C75" t="s">
        <v>32</v>
      </c>
      <c r="D75">
        <v>1</v>
      </c>
      <c r="E75" t="s">
        <v>6</v>
      </c>
      <c r="F75">
        <v>189</v>
      </c>
      <c r="G75">
        <v>0</v>
      </c>
      <c r="H75">
        <v>0</v>
      </c>
      <c r="I75">
        <v>334.36459918043897</v>
      </c>
      <c r="J75">
        <v>0</v>
      </c>
      <c r="K75">
        <v>0</v>
      </c>
      <c r="L75">
        <v>0</v>
      </c>
      <c r="M75">
        <v>0</v>
      </c>
    </row>
    <row r="76" spans="1:13" hidden="1" x14ac:dyDescent="0.25">
      <c r="A76" t="str">
        <f t="shared" si="1"/>
        <v>c</v>
      </c>
      <c r="B76">
        <v>0</v>
      </c>
      <c r="C76" t="s">
        <v>32</v>
      </c>
      <c r="D76">
        <v>1</v>
      </c>
      <c r="E76" t="s">
        <v>13</v>
      </c>
      <c r="F76">
        <v>22</v>
      </c>
      <c r="G76">
        <v>3.97909962925891</v>
      </c>
      <c r="H76">
        <v>6.6518891708617298</v>
      </c>
      <c r="I76">
        <v>32.281525633823698</v>
      </c>
      <c r="J76">
        <v>8134.7827400430697</v>
      </c>
      <c r="K76">
        <v>2055.79942784079</v>
      </c>
      <c r="L76">
        <v>6.3046207908488698</v>
      </c>
      <c r="M76">
        <v>25.9769048429749</v>
      </c>
    </row>
    <row r="77" spans="1:13" hidden="1" x14ac:dyDescent="0.25">
      <c r="A77" t="str">
        <f t="shared" si="1"/>
        <v>c</v>
      </c>
      <c r="B77">
        <v>0</v>
      </c>
      <c r="C77" t="s">
        <v>32</v>
      </c>
      <c r="D77">
        <v>1</v>
      </c>
      <c r="E77" t="s">
        <v>7</v>
      </c>
      <c r="F77">
        <v>279</v>
      </c>
      <c r="G77">
        <v>2.99429918729088</v>
      </c>
      <c r="H77">
        <v>184.555570467569</v>
      </c>
      <c r="I77">
        <v>71.540082650637601</v>
      </c>
      <c r="J77">
        <v>255343.508371976</v>
      </c>
      <c r="K77">
        <v>2919.4417076099098</v>
      </c>
      <c r="L77">
        <v>71.407513146398401</v>
      </c>
      <c r="M77">
        <v>0.132569504239226</v>
      </c>
    </row>
    <row r="78" spans="1:13" hidden="1" x14ac:dyDescent="0.25">
      <c r="A78" t="str">
        <f t="shared" si="1"/>
        <v>c</v>
      </c>
      <c r="B78">
        <v>0</v>
      </c>
      <c r="C78" t="s">
        <v>32</v>
      </c>
      <c r="D78">
        <v>1</v>
      </c>
      <c r="E78" t="s">
        <v>8</v>
      </c>
      <c r="F78">
        <v>110</v>
      </c>
      <c r="G78">
        <v>57.905075897863497</v>
      </c>
      <c r="H78">
        <v>18.9246853791633</v>
      </c>
      <c r="I78">
        <v>446.64253071522597</v>
      </c>
      <c r="J78">
        <v>35839.326028833799</v>
      </c>
      <c r="K78">
        <v>27548.113773704801</v>
      </c>
      <c r="L78">
        <v>0</v>
      </c>
      <c r="M78">
        <v>0</v>
      </c>
    </row>
    <row r="79" spans="1:13" hidden="1" x14ac:dyDescent="0.25">
      <c r="A79" t="str">
        <f t="shared" si="1"/>
        <v>c</v>
      </c>
      <c r="B79">
        <v>0</v>
      </c>
      <c r="C79" t="s">
        <v>32</v>
      </c>
      <c r="D79">
        <v>3</v>
      </c>
      <c r="E79" t="s">
        <v>6</v>
      </c>
      <c r="F79">
        <v>5</v>
      </c>
      <c r="G79">
        <v>0</v>
      </c>
      <c r="H79">
        <v>0</v>
      </c>
      <c r="I79">
        <v>1.3935319345357</v>
      </c>
      <c r="J79">
        <v>0</v>
      </c>
      <c r="K79">
        <v>0</v>
      </c>
      <c r="L79">
        <v>0</v>
      </c>
      <c r="M79">
        <v>0</v>
      </c>
    </row>
    <row r="80" spans="1:13" hidden="1" x14ac:dyDescent="0.25">
      <c r="A80" t="str">
        <f t="shared" si="1"/>
        <v>c</v>
      </c>
      <c r="B80">
        <v>0</v>
      </c>
      <c r="C80" t="s">
        <v>32</v>
      </c>
      <c r="D80">
        <v>3</v>
      </c>
      <c r="E80" t="s">
        <v>7</v>
      </c>
      <c r="F80">
        <v>12</v>
      </c>
      <c r="G80">
        <v>0</v>
      </c>
      <c r="H80">
        <v>7.0819160166894797</v>
      </c>
      <c r="I80">
        <v>6.4242382737355301</v>
      </c>
      <c r="J80">
        <v>20603.447066630801</v>
      </c>
      <c r="K80">
        <v>0</v>
      </c>
      <c r="L80">
        <v>6.4242382737355301</v>
      </c>
      <c r="M80">
        <v>0</v>
      </c>
    </row>
    <row r="81" spans="1:13" hidden="1" x14ac:dyDescent="0.25">
      <c r="A81" t="str">
        <f t="shared" si="1"/>
        <v>c</v>
      </c>
      <c r="B81">
        <v>0</v>
      </c>
      <c r="C81" t="s">
        <v>31</v>
      </c>
      <c r="D81">
        <v>1</v>
      </c>
      <c r="E81" t="s">
        <v>6</v>
      </c>
      <c r="F81">
        <v>8</v>
      </c>
      <c r="G81">
        <v>0</v>
      </c>
      <c r="H81">
        <v>0</v>
      </c>
      <c r="I81">
        <v>6.2606433746249497</v>
      </c>
      <c r="J81">
        <v>0</v>
      </c>
      <c r="K81">
        <v>0</v>
      </c>
      <c r="L81">
        <v>0</v>
      </c>
      <c r="M81">
        <v>0</v>
      </c>
    </row>
    <row r="82" spans="1:13" hidden="1" x14ac:dyDescent="0.25">
      <c r="A82" t="str">
        <f t="shared" si="1"/>
        <v>c</v>
      </c>
      <c r="B82">
        <v>0</v>
      </c>
      <c r="C82" t="s">
        <v>31</v>
      </c>
      <c r="D82">
        <v>1</v>
      </c>
      <c r="E82" t="s">
        <v>13</v>
      </c>
      <c r="F82">
        <v>5</v>
      </c>
      <c r="G82" s="26">
        <v>5.9966322448200003E-7</v>
      </c>
      <c r="H82" s="26">
        <v>7.4680852294861893E-5</v>
      </c>
      <c r="I82">
        <v>3.3305952490083998E-3</v>
      </c>
      <c r="J82">
        <v>9.7285749891643403E-2</v>
      </c>
      <c r="K82">
        <v>5.8467164387E-4</v>
      </c>
      <c r="L82">
        <v>3.0704568321373998E-3</v>
      </c>
      <c r="M82">
        <v>2.60138416871E-4</v>
      </c>
    </row>
    <row r="83" spans="1:13" hidden="1" x14ac:dyDescent="0.25">
      <c r="A83" t="str">
        <f t="shared" si="1"/>
        <v>c</v>
      </c>
      <c r="B83">
        <v>0</v>
      </c>
      <c r="C83" t="s">
        <v>31</v>
      </c>
      <c r="D83">
        <v>1</v>
      </c>
      <c r="E83" t="s">
        <v>7</v>
      </c>
      <c r="F83">
        <v>2</v>
      </c>
      <c r="G83">
        <v>0</v>
      </c>
      <c r="H83" s="26">
        <v>6.3947656901963597E-8</v>
      </c>
      <c r="I83" s="26">
        <v>1.422913473482E-5</v>
      </c>
      <c r="J83" s="26">
        <v>7.0373720433964003E-5</v>
      </c>
      <c r="K83">
        <v>0</v>
      </c>
      <c r="L83" s="26">
        <v>1.422913473482E-5</v>
      </c>
      <c r="M83">
        <v>0</v>
      </c>
    </row>
    <row r="84" spans="1:13" hidden="1" x14ac:dyDescent="0.25">
      <c r="A84" t="str">
        <f t="shared" si="1"/>
        <v>c</v>
      </c>
      <c r="B84">
        <v>0</v>
      </c>
      <c r="C84" t="s">
        <v>31</v>
      </c>
      <c r="D84">
        <v>1</v>
      </c>
      <c r="E84" t="s">
        <v>8</v>
      </c>
      <c r="F84">
        <v>10</v>
      </c>
      <c r="G84">
        <v>36.689900708899998</v>
      </c>
      <c r="H84">
        <v>3.3451858499120002</v>
      </c>
      <c r="I84">
        <v>32.937436011663998</v>
      </c>
      <c r="J84">
        <v>8507.3543575699896</v>
      </c>
      <c r="K84">
        <v>35772.653191099998</v>
      </c>
      <c r="L84">
        <v>0</v>
      </c>
      <c r="M84">
        <v>0</v>
      </c>
    </row>
    <row r="85" spans="1:13" hidden="1" x14ac:dyDescent="0.25">
      <c r="A85" t="str">
        <f t="shared" si="1"/>
        <v>c</v>
      </c>
      <c r="B85">
        <v>0</v>
      </c>
      <c r="C85" t="s">
        <v>31</v>
      </c>
      <c r="D85">
        <v>3</v>
      </c>
      <c r="E85" t="s">
        <v>6</v>
      </c>
      <c r="F85">
        <v>1</v>
      </c>
      <c r="G85">
        <v>0</v>
      </c>
      <c r="H85">
        <v>0</v>
      </c>
      <c r="I85">
        <v>0.38550040876399999</v>
      </c>
      <c r="J85">
        <v>0</v>
      </c>
      <c r="K85">
        <v>0</v>
      </c>
      <c r="L85">
        <v>0</v>
      </c>
      <c r="M85">
        <v>0</v>
      </c>
    </row>
    <row r="86" spans="1:13" hidden="1" x14ac:dyDescent="0.25">
      <c r="A86" t="str">
        <f t="shared" si="1"/>
        <v>c</v>
      </c>
      <c r="B86">
        <v>0</v>
      </c>
      <c r="C86" t="s">
        <v>31</v>
      </c>
      <c r="D86">
        <v>3</v>
      </c>
      <c r="E86" t="s">
        <v>7</v>
      </c>
      <c r="F86">
        <v>1</v>
      </c>
      <c r="G86">
        <v>0</v>
      </c>
      <c r="H86" s="26">
        <v>3.3683735721900002E-11</v>
      </c>
      <c r="I86" s="26">
        <v>6.8517633261299996E-6</v>
      </c>
      <c r="J86" s="26">
        <v>1.1243630984E-7</v>
      </c>
      <c r="K86">
        <v>0</v>
      </c>
      <c r="L86" s="26">
        <v>6.8517633261299996E-6</v>
      </c>
      <c r="M86">
        <v>0</v>
      </c>
    </row>
    <row r="87" spans="1:13" hidden="1" x14ac:dyDescent="0.25">
      <c r="A87" t="str">
        <f t="shared" si="1"/>
        <v>c</v>
      </c>
      <c r="B87">
        <v>0</v>
      </c>
      <c r="C87" t="s">
        <v>29</v>
      </c>
      <c r="D87">
        <v>2</v>
      </c>
      <c r="E87" t="s">
        <v>6</v>
      </c>
      <c r="F87">
        <v>11</v>
      </c>
      <c r="G87">
        <v>0</v>
      </c>
      <c r="H87">
        <v>0</v>
      </c>
      <c r="I87">
        <v>7.5783728857607002</v>
      </c>
      <c r="J87">
        <v>0</v>
      </c>
      <c r="K87">
        <v>0</v>
      </c>
      <c r="L87">
        <v>0</v>
      </c>
      <c r="M87">
        <v>0</v>
      </c>
    </row>
    <row r="88" spans="1:13" hidden="1" x14ac:dyDescent="0.25">
      <c r="A88" t="str">
        <f t="shared" si="1"/>
        <v>c</v>
      </c>
      <c r="B88">
        <v>0</v>
      </c>
      <c r="C88" t="s">
        <v>29</v>
      </c>
      <c r="D88">
        <v>2</v>
      </c>
      <c r="E88" t="s">
        <v>13</v>
      </c>
      <c r="F88">
        <v>5</v>
      </c>
      <c r="G88">
        <v>0</v>
      </c>
      <c r="H88">
        <v>4.9911805627110004</v>
      </c>
      <c r="I88">
        <v>8.7232800745169996</v>
      </c>
      <c r="J88">
        <v>18092.121436990001</v>
      </c>
      <c r="K88">
        <v>0</v>
      </c>
      <c r="L88">
        <v>8.7232800745169996</v>
      </c>
      <c r="M88">
        <v>0</v>
      </c>
    </row>
    <row r="89" spans="1:13" hidden="1" x14ac:dyDescent="0.25">
      <c r="A89" t="str">
        <f t="shared" si="1"/>
        <v>c</v>
      </c>
      <c r="B89">
        <v>0</v>
      </c>
      <c r="C89" t="s">
        <v>29</v>
      </c>
      <c r="D89">
        <v>2</v>
      </c>
      <c r="E89" t="s">
        <v>7</v>
      </c>
      <c r="F89">
        <v>70</v>
      </c>
      <c r="G89">
        <v>0</v>
      </c>
      <c r="H89">
        <v>67.916929146979996</v>
      </c>
      <c r="I89">
        <v>32.5486600813189</v>
      </c>
      <c r="J89">
        <v>242935.78035952599</v>
      </c>
      <c r="K89">
        <v>0</v>
      </c>
      <c r="L89">
        <v>32.5486600813189</v>
      </c>
      <c r="M89">
        <v>0</v>
      </c>
    </row>
    <row r="90" spans="1:13" hidden="1" x14ac:dyDescent="0.25">
      <c r="A90" t="str">
        <f t="shared" si="1"/>
        <v>c</v>
      </c>
      <c r="B90">
        <v>0</v>
      </c>
      <c r="C90" t="s">
        <v>29</v>
      </c>
      <c r="D90">
        <v>2</v>
      </c>
      <c r="E90" t="s">
        <v>8</v>
      </c>
      <c r="F90">
        <v>3</v>
      </c>
      <c r="G90">
        <v>0</v>
      </c>
      <c r="H90">
        <v>0</v>
      </c>
      <c r="I90">
        <v>5.6814150045143098E-2</v>
      </c>
      <c r="J90">
        <v>0</v>
      </c>
      <c r="K90">
        <v>0</v>
      </c>
      <c r="L90">
        <v>0</v>
      </c>
      <c r="M90">
        <v>0</v>
      </c>
    </row>
    <row r="91" spans="1:13" hidden="1" x14ac:dyDescent="0.25">
      <c r="A91" t="str">
        <f t="shared" si="1"/>
        <v>d</v>
      </c>
      <c r="B91">
        <v>0</v>
      </c>
      <c r="C91" t="s">
        <v>15</v>
      </c>
      <c r="D91">
        <v>2</v>
      </c>
      <c r="E91" t="s">
        <v>13</v>
      </c>
      <c r="F91">
        <v>1</v>
      </c>
      <c r="G91">
        <v>0</v>
      </c>
      <c r="H91">
        <v>0.99870463521800001</v>
      </c>
      <c r="I91">
        <v>0.39273070317300002</v>
      </c>
      <c r="J91">
        <v>1457.1100627799999</v>
      </c>
      <c r="K91">
        <v>0</v>
      </c>
      <c r="L91">
        <v>0.39273070317300002</v>
      </c>
      <c r="M91">
        <v>0</v>
      </c>
    </row>
    <row r="92" spans="1:13" hidden="1" x14ac:dyDescent="0.25">
      <c r="A92" t="str">
        <f t="shared" si="1"/>
        <v>d</v>
      </c>
      <c r="B92">
        <v>0</v>
      </c>
      <c r="C92" t="s">
        <v>22</v>
      </c>
      <c r="D92">
        <v>2</v>
      </c>
      <c r="E92" t="s">
        <v>6</v>
      </c>
      <c r="F92">
        <v>1</v>
      </c>
      <c r="G92">
        <v>0</v>
      </c>
      <c r="H92">
        <v>0</v>
      </c>
      <c r="I92">
        <v>2.4754090213400002E-4</v>
      </c>
      <c r="J92">
        <v>0</v>
      </c>
      <c r="K92">
        <v>0</v>
      </c>
      <c r="L92">
        <v>0</v>
      </c>
      <c r="M92">
        <v>0</v>
      </c>
    </row>
    <row r="93" spans="1:13" hidden="1" x14ac:dyDescent="0.25">
      <c r="A93" t="str">
        <f t="shared" si="1"/>
        <v>d</v>
      </c>
      <c r="B93">
        <v>0</v>
      </c>
      <c r="C93" t="s">
        <v>22</v>
      </c>
      <c r="D93">
        <v>2</v>
      </c>
      <c r="E93" t="s">
        <v>13</v>
      </c>
      <c r="F93">
        <v>7</v>
      </c>
      <c r="G93">
        <v>0</v>
      </c>
      <c r="H93">
        <v>6.7369522240459997E-3</v>
      </c>
      <c r="I93">
        <v>2.80370821933499E-2</v>
      </c>
      <c r="J93">
        <v>8.8547854689579992</v>
      </c>
      <c r="K93">
        <v>0</v>
      </c>
      <c r="L93">
        <v>2.80370821933499E-2</v>
      </c>
      <c r="M93">
        <v>0</v>
      </c>
    </row>
    <row r="94" spans="1:13" hidden="1" x14ac:dyDescent="0.25">
      <c r="A94" t="str">
        <f t="shared" si="1"/>
        <v>d</v>
      </c>
      <c r="B94">
        <v>0</v>
      </c>
      <c r="C94" t="s">
        <v>22</v>
      </c>
      <c r="D94">
        <v>2</v>
      </c>
      <c r="E94" t="s">
        <v>7</v>
      </c>
      <c r="F94">
        <v>8</v>
      </c>
      <c r="G94">
        <v>0</v>
      </c>
      <c r="H94">
        <v>1.41995199145087E-3</v>
      </c>
      <c r="I94">
        <v>1.4569875613676E-2</v>
      </c>
      <c r="J94">
        <v>3.12074099099762</v>
      </c>
      <c r="K94">
        <v>0</v>
      </c>
      <c r="L94">
        <v>1.4569875613676E-2</v>
      </c>
      <c r="M94">
        <v>0</v>
      </c>
    </row>
    <row r="95" spans="1:13" hidden="1" x14ac:dyDescent="0.25">
      <c r="A95" t="str">
        <f t="shared" si="1"/>
        <v>d</v>
      </c>
      <c r="B95">
        <v>0</v>
      </c>
      <c r="C95" t="s">
        <v>22</v>
      </c>
      <c r="D95">
        <v>2</v>
      </c>
      <c r="E95" t="s">
        <v>8</v>
      </c>
      <c r="F95">
        <v>33</v>
      </c>
      <c r="G95">
        <v>0</v>
      </c>
      <c r="H95">
        <v>3.8556761782600001E-4</v>
      </c>
      <c r="I95">
        <v>2.49147557987625</v>
      </c>
      <c r="J95">
        <v>0.58760504956600002</v>
      </c>
      <c r="K95">
        <v>0</v>
      </c>
      <c r="L95">
        <v>0</v>
      </c>
      <c r="M95">
        <v>0</v>
      </c>
    </row>
    <row r="96" spans="1:13" hidden="1" x14ac:dyDescent="0.25">
      <c r="A96" t="str">
        <f t="shared" si="1"/>
        <v>d</v>
      </c>
      <c r="B96">
        <v>0</v>
      </c>
      <c r="C96" t="s">
        <v>21</v>
      </c>
      <c r="D96">
        <v>2</v>
      </c>
      <c r="E96" t="s">
        <v>6</v>
      </c>
      <c r="F96">
        <v>6</v>
      </c>
      <c r="G96">
        <v>0</v>
      </c>
      <c r="H96">
        <v>0</v>
      </c>
      <c r="I96">
        <v>6.40837411611985</v>
      </c>
      <c r="J96">
        <v>0</v>
      </c>
      <c r="K96">
        <v>0</v>
      </c>
      <c r="L96">
        <v>0</v>
      </c>
      <c r="M96">
        <v>0</v>
      </c>
    </row>
    <row r="97" spans="1:13" hidden="1" x14ac:dyDescent="0.25">
      <c r="A97" t="str">
        <f t="shared" si="1"/>
        <v>d</v>
      </c>
      <c r="B97">
        <v>0</v>
      </c>
      <c r="C97" t="s">
        <v>21</v>
      </c>
      <c r="D97">
        <v>2</v>
      </c>
      <c r="E97" t="s">
        <v>13</v>
      </c>
      <c r="F97">
        <v>26</v>
      </c>
      <c r="G97">
        <v>0.314461660142</v>
      </c>
      <c r="H97">
        <v>0.19694379086375299</v>
      </c>
      <c r="I97">
        <v>0.65069838716149397</v>
      </c>
      <c r="J97">
        <v>437.27913314577302</v>
      </c>
      <c r="K97">
        <v>199.05423087</v>
      </c>
      <c r="L97">
        <v>0.60843865150379395</v>
      </c>
      <c r="M97">
        <v>4.2259735657699998E-2</v>
      </c>
    </row>
    <row r="98" spans="1:13" hidden="1" x14ac:dyDescent="0.25">
      <c r="A98" t="str">
        <f t="shared" si="1"/>
        <v>d</v>
      </c>
      <c r="B98">
        <v>0</v>
      </c>
      <c r="C98" t="s">
        <v>21</v>
      </c>
      <c r="D98">
        <v>2</v>
      </c>
      <c r="E98" t="s">
        <v>7</v>
      </c>
      <c r="F98">
        <v>515</v>
      </c>
      <c r="G98">
        <v>0</v>
      </c>
      <c r="H98">
        <v>513.37399379614203</v>
      </c>
      <c r="I98">
        <v>90.156500991278094</v>
      </c>
      <c r="J98">
        <v>1339065.7559051299</v>
      </c>
      <c r="K98">
        <v>0</v>
      </c>
      <c r="L98">
        <v>90.156500991278094</v>
      </c>
      <c r="M98">
        <v>0</v>
      </c>
    </row>
    <row r="99" spans="1:13" hidden="1" x14ac:dyDescent="0.25">
      <c r="A99" t="str">
        <f t="shared" si="1"/>
        <v>d</v>
      </c>
      <c r="B99">
        <v>0</v>
      </c>
      <c r="C99" t="s">
        <v>21</v>
      </c>
      <c r="D99">
        <v>2</v>
      </c>
      <c r="E99" t="s">
        <v>8</v>
      </c>
      <c r="F99">
        <v>20</v>
      </c>
      <c r="G99">
        <v>0</v>
      </c>
      <c r="H99">
        <v>1.9062209827069999E-2</v>
      </c>
      <c r="I99">
        <v>59.168870587845397</v>
      </c>
      <c r="J99">
        <v>63.855710807759998</v>
      </c>
      <c r="K99">
        <v>0</v>
      </c>
      <c r="L99">
        <v>0</v>
      </c>
      <c r="M99">
        <v>0</v>
      </c>
    </row>
    <row r="100" spans="1:13" hidden="1" x14ac:dyDescent="0.25">
      <c r="A100" t="str">
        <f t="shared" si="1"/>
        <v>d</v>
      </c>
      <c r="B100">
        <v>0</v>
      </c>
      <c r="C100" t="s">
        <v>28</v>
      </c>
      <c r="D100">
        <v>2</v>
      </c>
      <c r="E100" t="s">
        <v>6</v>
      </c>
      <c r="F100">
        <v>29</v>
      </c>
      <c r="G100">
        <v>0</v>
      </c>
      <c r="H100">
        <v>0</v>
      </c>
      <c r="I100">
        <v>13.2178896760228</v>
      </c>
      <c r="J100">
        <v>0</v>
      </c>
      <c r="K100">
        <v>0</v>
      </c>
      <c r="L100">
        <v>0</v>
      </c>
      <c r="M100">
        <v>0</v>
      </c>
    </row>
    <row r="101" spans="1:13" hidden="1" x14ac:dyDescent="0.25">
      <c r="A101" t="str">
        <f t="shared" si="1"/>
        <v>d</v>
      </c>
      <c r="B101">
        <v>0</v>
      </c>
      <c r="C101" t="s">
        <v>28</v>
      </c>
      <c r="D101">
        <v>2</v>
      </c>
      <c r="E101" t="s">
        <v>13</v>
      </c>
      <c r="F101">
        <v>23</v>
      </c>
      <c r="G101">
        <v>27.96410884818</v>
      </c>
      <c r="H101">
        <v>40.867382148146</v>
      </c>
      <c r="I101">
        <v>10.463892350592999</v>
      </c>
      <c r="J101">
        <v>85105.811275500004</v>
      </c>
      <c r="K101">
        <v>16005.44939116</v>
      </c>
      <c r="L101">
        <v>8.9510086118629992</v>
      </c>
      <c r="M101">
        <v>1.51288373872999</v>
      </c>
    </row>
    <row r="102" spans="1:13" hidden="1" x14ac:dyDescent="0.25">
      <c r="A102" t="str">
        <f t="shared" si="1"/>
        <v>d</v>
      </c>
      <c r="B102">
        <v>0</v>
      </c>
      <c r="C102" t="s">
        <v>28</v>
      </c>
      <c r="D102">
        <v>2</v>
      </c>
      <c r="E102" t="s">
        <v>7</v>
      </c>
      <c r="F102">
        <v>388</v>
      </c>
      <c r="G102">
        <v>76.901470281056206</v>
      </c>
      <c r="H102">
        <v>442.11832037906601</v>
      </c>
      <c r="I102">
        <v>86.125914254122605</v>
      </c>
      <c r="J102">
        <v>1068792.7481694799</v>
      </c>
      <c r="K102">
        <v>48678.630645850797</v>
      </c>
      <c r="L102">
        <v>83.607504511637003</v>
      </c>
      <c r="M102">
        <v>2.5184097424855398</v>
      </c>
    </row>
    <row r="103" spans="1:13" hidden="1" x14ac:dyDescent="0.25">
      <c r="A103" t="str">
        <f t="shared" si="1"/>
        <v>d</v>
      </c>
      <c r="B103">
        <v>0</v>
      </c>
      <c r="C103" t="s">
        <v>28</v>
      </c>
      <c r="D103">
        <v>2</v>
      </c>
      <c r="E103" t="s">
        <v>8</v>
      </c>
      <c r="F103">
        <v>3</v>
      </c>
      <c r="G103">
        <v>89.884953190120001</v>
      </c>
      <c r="H103">
        <v>0</v>
      </c>
      <c r="I103">
        <v>10.863121592094499</v>
      </c>
      <c r="J103">
        <v>0</v>
      </c>
      <c r="K103">
        <v>31459.733616539899</v>
      </c>
      <c r="L103">
        <v>0</v>
      </c>
      <c r="M103">
        <v>0</v>
      </c>
    </row>
    <row r="104" spans="1:13" hidden="1" x14ac:dyDescent="0.25">
      <c r="A104" t="str">
        <f t="shared" si="1"/>
        <v>e</v>
      </c>
      <c r="B104">
        <v>0</v>
      </c>
      <c r="C104" t="s">
        <v>43</v>
      </c>
      <c r="D104">
        <v>2</v>
      </c>
      <c r="E104" t="s">
        <v>13</v>
      </c>
      <c r="F104">
        <v>10</v>
      </c>
      <c r="G104">
        <v>0</v>
      </c>
      <c r="H104">
        <v>9.9865074799220004</v>
      </c>
      <c r="I104">
        <v>2.6358645154859999</v>
      </c>
      <c r="J104">
        <v>15594.99330091</v>
      </c>
      <c r="K104">
        <v>0</v>
      </c>
      <c r="L104">
        <v>2.6358645154859999</v>
      </c>
      <c r="M104">
        <v>0</v>
      </c>
    </row>
    <row r="105" spans="1:13" hidden="1" x14ac:dyDescent="0.25">
      <c r="A105" t="str">
        <f t="shared" si="1"/>
        <v>e</v>
      </c>
      <c r="B105">
        <v>0</v>
      </c>
      <c r="C105" t="s">
        <v>43</v>
      </c>
      <c r="D105">
        <v>2</v>
      </c>
      <c r="E105" t="s">
        <v>7</v>
      </c>
      <c r="F105">
        <v>70</v>
      </c>
      <c r="G105">
        <v>0</v>
      </c>
      <c r="H105">
        <v>69.864657223337005</v>
      </c>
      <c r="I105">
        <v>15.971408972537599</v>
      </c>
      <c r="J105">
        <v>126619.43650708999</v>
      </c>
      <c r="K105">
        <v>0</v>
      </c>
      <c r="L105">
        <v>15.971408972537599</v>
      </c>
      <c r="M105">
        <v>0</v>
      </c>
    </row>
    <row r="106" spans="1:13" hidden="1" x14ac:dyDescent="0.25">
      <c r="A106" t="str">
        <f t="shared" si="1"/>
        <v>e</v>
      </c>
      <c r="B106">
        <v>0</v>
      </c>
      <c r="C106" t="s">
        <v>20</v>
      </c>
      <c r="D106">
        <v>2</v>
      </c>
      <c r="E106" t="s">
        <v>6</v>
      </c>
      <c r="F106">
        <v>13</v>
      </c>
      <c r="G106">
        <v>0</v>
      </c>
      <c r="H106">
        <v>0</v>
      </c>
      <c r="I106">
        <v>1.0884812301366</v>
      </c>
      <c r="J106">
        <v>0</v>
      </c>
      <c r="K106">
        <v>0</v>
      </c>
      <c r="L106">
        <v>0</v>
      </c>
      <c r="M106">
        <v>0</v>
      </c>
    </row>
    <row r="107" spans="1:13" hidden="1" x14ac:dyDescent="0.25">
      <c r="A107" t="str">
        <f t="shared" si="1"/>
        <v>e</v>
      </c>
      <c r="B107">
        <v>0</v>
      </c>
      <c r="C107" t="s">
        <v>20</v>
      </c>
      <c r="D107">
        <v>2</v>
      </c>
      <c r="E107" t="s">
        <v>13</v>
      </c>
      <c r="F107">
        <v>180</v>
      </c>
      <c r="G107">
        <v>0</v>
      </c>
      <c r="H107">
        <v>181.45789471480501</v>
      </c>
      <c r="I107">
        <v>53.851507680388998</v>
      </c>
      <c r="J107">
        <v>479499.92112480901</v>
      </c>
      <c r="K107">
        <v>0</v>
      </c>
      <c r="L107">
        <v>53.851507680388998</v>
      </c>
      <c r="M107">
        <v>0</v>
      </c>
    </row>
    <row r="108" spans="1:13" hidden="1" x14ac:dyDescent="0.25">
      <c r="A108" t="str">
        <f t="shared" si="1"/>
        <v>e</v>
      </c>
      <c r="B108">
        <v>0</v>
      </c>
      <c r="C108" t="s">
        <v>20</v>
      </c>
      <c r="D108">
        <v>2</v>
      </c>
      <c r="E108" t="s">
        <v>7</v>
      </c>
      <c r="F108">
        <v>269</v>
      </c>
      <c r="G108">
        <v>0</v>
      </c>
      <c r="H108">
        <v>276.08312848994098</v>
      </c>
      <c r="I108">
        <v>78.183808643466804</v>
      </c>
      <c r="J108">
        <v>771038.25073650805</v>
      </c>
      <c r="K108">
        <v>0</v>
      </c>
      <c r="L108">
        <v>78.183808643466804</v>
      </c>
      <c r="M108">
        <v>0</v>
      </c>
    </row>
    <row r="109" spans="1:13" hidden="1" x14ac:dyDescent="0.25">
      <c r="A109" t="str">
        <f t="shared" si="1"/>
        <v>e</v>
      </c>
      <c r="B109">
        <v>0</v>
      </c>
      <c r="C109" t="s">
        <v>20</v>
      </c>
      <c r="D109">
        <v>2</v>
      </c>
      <c r="E109" t="s">
        <v>8</v>
      </c>
      <c r="F109">
        <v>5</v>
      </c>
      <c r="G109" s="26">
        <v>3.3618911381190801E-5</v>
      </c>
      <c r="H109">
        <v>0</v>
      </c>
      <c r="I109">
        <v>0.10823717215813999</v>
      </c>
      <c r="J109">
        <v>0</v>
      </c>
      <c r="K109">
        <v>2.12807709042339E-2</v>
      </c>
      <c r="L109">
        <v>0</v>
      </c>
      <c r="M109">
        <v>0</v>
      </c>
    </row>
    <row r="110" spans="1:13" hidden="1" x14ac:dyDescent="0.25">
      <c r="A110" t="str">
        <f t="shared" si="1"/>
        <v>e</v>
      </c>
      <c r="B110">
        <v>0</v>
      </c>
      <c r="C110" t="s">
        <v>45</v>
      </c>
      <c r="D110">
        <v>2</v>
      </c>
      <c r="E110" t="s">
        <v>6</v>
      </c>
      <c r="F110">
        <v>7</v>
      </c>
      <c r="G110">
        <v>0</v>
      </c>
      <c r="H110">
        <v>0</v>
      </c>
      <c r="I110">
        <v>1.9924160103703701</v>
      </c>
      <c r="J110">
        <v>0</v>
      </c>
      <c r="K110">
        <v>0</v>
      </c>
      <c r="L110">
        <v>0</v>
      </c>
      <c r="M110">
        <v>0</v>
      </c>
    </row>
    <row r="111" spans="1:13" hidden="1" x14ac:dyDescent="0.25">
      <c r="A111" t="str">
        <f t="shared" si="1"/>
        <v>e</v>
      </c>
      <c r="B111">
        <v>0</v>
      </c>
      <c r="C111" t="s">
        <v>45</v>
      </c>
      <c r="D111">
        <v>2</v>
      </c>
      <c r="E111" t="s">
        <v>13</v>
      </c>
      <c r="F111">
        <v>151</v>
      </c>
      <c r="G111">
        <v>0</v>
      </c>
      <c r="H111">
        <v>157.73184984267601</v>
      </c>
      <c r="I111">
        <v>45.743436850818902</v>
      </c>
      <c r="J111">
        <v>363393.45089734002</v>
      </c>
      <c r="K111">
        <v>0</v>
      </c>
      <c r="L111">
        <v>45.743436850818902</v>
      </c>
      <c r="M111">
        <v>0</v>
      </c>
    </row>
    <row r="112" spans="1:13" hidden="1" x14ac:dyDescent="0.25">
      <c r="A112" t="str">
        <f t="shared" si="1"/>
        <v>e</v>
      </c>
      <c r="B112">
        <v>0</v>
      </c>
      <c r="C112" t="s">
        <v>45</v>
      </c>
      <c r="D112">
        <v>2</v>
      </c>
      <c r="E112" t="s">
        <v>7</v>
      </c>
      <c r="F112">
        <v>386</v>
      </c>
      <c r="G112">
        <v>9.9869563405400008</v>
      </c>
      <c r="H112">
        <v>359.73194922403201</v>
      </c>
      <c r="I112">
        <v>102.542050405456</v>
      </c>
      <c r="J112">
        <v>1175883.4970082699</v>
      </c>
      <c r="K112">
        <v>8029.4887306000001</v>
      </c>
      <c r="L112">
        <v>102.070410517608</v>
      </c>
      <c r="M112">
        <v>0.47163988784799998</v>
      </c>
    </row>
    <row r="113" spans="1:13" hidden="1" x14ac:dyDescent="0.25">
      <c r="A113" t="str">
        <f t="shared" si="1"/>
        <v>e</v>
      </c>
      <c r="B113">
        <v>0</v>
      </c>
      <c r="C113" t="s">
        <v>45</v>
      </c>
      <c r="D113">
        <v>2</v>
      </c>
      <c r="E113" t="s">
        <v>8</v>
      </c>
      <c r="F113">
        <v>9</v>
      </c>
      <c r="G113" s="26">
        <v>9.1737839261899999E-7</v>
      </c>
      <c r="H113">
        <v>0</v>
      </c>
      <c r="I113">
        <v>5.8921635653501898</v>
      </c>
      <c r="J113">
        <v>0</v>
      </c>
      <c r="K113">
        <v>5.80700522528E-4</v>
      </c>
      <c r="L113">
        <v>0</v>
      </c>
      <c r="M113">
        <v>0</v>
      </c>
    </row>
    <row r="114" spans="1:13" hidden="1" x14ac:dyDescent="0.25">
      <c r="A114" t="str">
        <f t="shared" si="1"/>
        <v>e</v>
      </c>
      <c r="B114">
        <v>0</v>
      </c>
      <c r="C114" t="s">
        <v>44</v>
      </c>
      <c r="D114">
        <v>2</v>
      </c>
      <c r="E114" t="s">
        <v>13</v>
      </c>
      <c r="F114">
        <v>5</v>
      </c>
      <c r="G114">
        <v>0</v>
      </c>
      <c r="H114">
        <v>4.9932538981699999</v>
      </c>
      <c r="I114">
        <v>1.8195554373139999</v>
      </c>
      <c r="J114">
        <v>16017.299070429999</v>
      </c>
      <c r="K114">
        <v>0</v>
      </c>
      <c r="L114">
        <v>1.8195554373139999</v>
      </c>
      <c r="M114">
        <v>0</v>
      </c>
    </row>
    <row r="115" spans="1:13" hidden="1" x14ac:dyDescent="0.25">
      <c r="A115" t="str">
        <f t="shared" si="1"/>
        <v>e</v>
      </c>
      <c r="B115">
        <v>0</v>
      </c>
      <c r="C115" t="s">
        <v>44</v>
      </c>
      <c r="D115">
        <v>2</v>
      </c>
      <c r="E115" t="s">
        <v>7</v>
      </c>
      <c r="F115">
        <v>1</v>
      </c>
      <c r="G115">
        <v>0</v>
      </c>
      <c r="H115">
        <v>0.99871569720999998</v>
      </c>
      <c r="I115">
        <v>0.229331324685</v>
      </c>
      <c r="J115">
        <v>2010.41469848</v>
      </c>
      <c r="K115">
        <v>0</v>
      </c>
      <c r="L115">
        <v>0.229331324685</v>
      </c>
      <c r="M115">
        <v>0</v>
      </c>
    </row>
    <row r="116" spans="1:13" hidden="1" x14ac:dyDescent="0.25">
      <c r="A116" t="str">
        <f t="shared" si="1"/>
        <v>f</v>
      </c>
      <c r="B116">
        <v>0</v>
      </c>
      <c r="C116" t="s">
        <v>14</v>
      </c>
      <c r="D116">
        <v>2</v>
      </c>
      <c r="E116" t="s">
        <v>6</v>
      </c>
      <c r="F116">
        <v>27</v>
      </c>
      <c r="G116">
        <v>0</v>
      </c>
      <c r="H116">
        <v>0</v>
      </c>
      <c r="I116">
        <v>60.925649691622702</v>
      </c>
      <c r="J116">
        <v>0</v>
      </c>
      <c r="K116">
        <v>0</v>
      </c>
      <c r="L116">
        <v>0</v>
      </c>
      <c r="M116">
        <v>0</v>
      </c>
    </row>
    <row r="117" spans="1:13" hidden="1" x14ac:dyDescent="0.25">
      <c r="A117" t="str">
        <f t="shared" si="1"/>
        <v>f</v>
      </c>
      <c r="B117">
        <v>0</v>
      </c>
      <c r="C117" t="s">
        <v>14</v>
      </c>
      <c r="D117">
        <v>2</v>
      </c>
      <c r="E117" t="s">
        <v>13</v>
      </c>
      <c r="F117">
        <v>2</v>
      </c>
      <c r="G117">
        <v>13.9497426409</v>
      </c>
      <c r="H117">
        <v>2.9959300303699998</v>
      </c>
      <c r="I117">
        <v>0.63380123200299998</v>
      </c>
      <c r="J117">
        <v>5772.1585251899996</v>
      </c>
      <c r="K117">
        <v>8830.1870916900007</v>
      </c>
      <c r="L117">
        <v>0.24831516632</v>
      </c>
      <c r="M117">
        <v>0.38548606568299998</v>
      </c>
    </row>
    <row r="118" spans="1:13" hidden="1" x14ac:dyDescent="0.25">
      <c r="A118" t="str">
        <f t="shared" si="1"/>
        <v>f</v>
      </c>
      <c r="B118">
        <v>0</v>
      </c>
      <c r="C118" t="s">
        <v>14</v>
      </c>
      <c r="D118">
        <v>2</v>
      </c>
      <c r="E118" t="s">
        <v>7</v>
      </c>
      <c r="F118">
        <v>350</v>
      </c>
      <c r="G118">
        <v>411.75892149212899</v>
      </c>
      <c r="H118">
        <v>293.64683352948799</v>
      </c>
      <c r="I118">
        <v>20.614026757595099</v>
      </c>
      <c r="J118">
        <v>420063.02634616802</v>
      </c>
      <c r="K118">
        <v>233356.80898479</v>
      </c>
      <c r="L118">
        <v>16.509497712465301</v>
      </c>
      <c r="M118">
        <v>4.1045290451298904</v>
      </c>
    </row>
    <row r="119" spans="1:13" hidden="1" x14ac:dyDescent="0.25">
      <c r="A119" t="str">
        <f t="shared" si="1"/>
        <v>f</v>
      </c>
      <c r="B119">
        <v>0</v>
      </c>
      <c r="C119" t="s">
        <v>14</v>
      </c>
      <c r="D119">
        <v>2</v>
      </c>
      <c r="E119" t="s">
        <v>8</v>
      </c>
      <c r="F119">
        <v>25</v>
      </c>
      <c r="G119">
        <v>186.747908032791</v>
      </c>
      <c r="H119">
        <v>0</v>
      </c>
      <c r="I119">
        <v>19.925338598410999</v>
      </c>
      <c r="J119">
        <v>0</v>
      </c>
      <c r="K119">
        <v>118211.420168985</v>
      </c>
      <c r="L119">
        <v>0</v>
      </c>
      <c r="M119">
        <v>0</v>
      </c>
    </row>
    <row r="120" spans="1:13" hidden="1" x14ac:dyDescent="0.25">
      <c r="A120" t="str">
        <f t="shared" si="1"/>
        <v>h</v>
      </c>
      <c r="B120">
        <v>0</v>
      </c>
      <c r="C120" t="s">
        <v>25</v>
      </c>
      <c r="D120">
        <v>1</v>
      </c>
      <c r="E120" t="s">
        <v>6</v>
      </c>
      <c r="F120">
        <v>1</v>
      </c>
      <c r="G120">
        <v>0</v>
      </c>
      <c r="H120">
        <v>0</v>
      </c>
      <c r="I120">
        <v>1.90530461256E-2</v>
      </c>
      <c r="J120">
        <v>0</v>
      </c>
      <c r="K120">
        <v>0</v>
      </c>
      <c r="L120">
        <v>0</v>
      </c>
      <c r="M120">
        <v>0</v>
      </c>
    </row>
    <row r="121" spans="1:13" hidden="1" x14ac:dyDescent="0.25">
      <c r="A121" t="str">
        <f t="shared" si="1"/>
        <v>h</v>
      </c>
      <c r="B121">
        <v>0</v>
      </c>
      <c r="C121" t="s">
        <v>25</v>
      </c>
      <c r="D121">
        <v>1</v>
      </c>
      <c r="E121" t="s">
        <v>13</v>
      </c>
      <c r="F121">
        <v>3</v>
      </c>
      <c r="G121">
        <v>3.1581561291800001E-3</v>
      </c>
      <c r="H121" s="26">
        <v>7.9672868429134301E-5</v>
      </c>
      <c r="I121">
        <v>1.7186427933464601E-2</v>
      </c>
      <c r="J121">
        <v>0.14335942329305501</v>
      </c>
      <c r="K121">
        <v>1.99911282977</v>
      </c>
      <c r="L121">
        <v>3.6075414753645998E-3</v>
      </c>
      <c r="M121">
        <v>1.3578886458100001E-2</v>
      </c>
    </row>
    <row r="122" spans="1:13" hidden="1" x14ac:dyDescent="0.25">
      <c r="A122" t="str">
        <f t="shared" si="1"/>
        <v>h</v>
      </c>
      <c r="B122">
        <v>0</v>
      </c>
      <c r="C122" t="s">
        <v>25</v>
      </c>
      <c r="D122">
        <v>1</v>
      </c>
      <c r="E122" t="s">
        <v>7</v>
      </c>
      <c r="F122">
        <v>26</v>
      </c>
      <c r="G122">
        <v>0</v>
      </c>
      <c r="H122">
        <v>42.837700905222199</v>
      </c>
      <c r="I122">
        <v>2.6164158374876099</v>
      </c>
      <c r="J122">
        <v>42214.783723755099</v>
      </c>
      <c r="K122">
        <v>0</v>
      </c>
      <c r="L122">
        <v>2.6164158374876099</v>
      </c>
      <c r="M122">
        <v>0</v>
      </c>
    </row>
    <row r="123" spans="1:13" hidden="1" x14ac:dyDescent="0.25">
      <c r="A123" t="str">
        <f t="shared" si="1"/>
        <v>h</v>
      </c>
      <c r="B123">
        <v>0</v>
      </c>
      <c r="C123" t="s">
        <v>25</v>
      </c>
      <c r="D123">
        <v>1</v>
      </c>
      <c r="E123" t="s">
        <v>8</v>
      </c>
      <c r="F123">
        <v>2</v>
      </c>
      <c r="G123">
        <v>0</v>
      </c>
      <c r="H123">
        <v>0</v>
      </c>
      <c r="I123">
        <v>0.75111827920800001</v>
      </c>
      <c r="J123">
        <v>0</v>
      </c>
      <c r="K123">
        <v>0</v>
      </c>
      <c r="L123">
        <v>0</v>
      </c>
      <c r="M123">
        <v>0</v>
      </c>
    </row>
    <row r="124" spans="1:13" hidden="1" x14ac:dyDescent="0.25">
      <c r="A124" t="str">
        <f t="shared" si="1"/>
        <v>h</v>
      </c>
      <c r="B124">
        <v>0</v>
      </c>
      <c r="C124" t="s">
        <v>25</v>
      </c>
      <c r="D124">
        <v>2</v>
      </c>
      <c r="E124" t="s">
        <v>6</v>
      </c>
      <c r="F124">
        <v>2</v>
      </c>
      <c r="G124">
        <v>0</v>
      </c>
      <c r="H124">
        <v>0</v>
      </c>
      <c r="I124">
        <v>9.1051682306614395E-2</v>
      </c>
      <c r="J124">
        <v>0</v>
      </c>
      <c r="K124">
        <v>0</v>
      </c>
      <c r="L124">
        <v>0</v>
      </c>
      <c r="M124">
        <v>0</v>
      </c>
    </row>
    <row r="125" spans="1:13" hidden="1" x14ac:dyDescent="0.25">
      <c r="A125" t="str">
        <f t="shared" si="1"/>
        <v>h</v>
      </c>
      <c r="B125">
        <v>0</v>
      </c>
      <c r="C125" t="s">
        <v>25</v>
      </c>
      <c r="D125">
        <v>2</v>
      </c>
      <c r="E125" t="s">
        <v>13</v>
      </c>
      <c r="F125">
        <v>6</v>
      </c>
      <c r="G125">
        <v>0</v>
      </c>
      <c r="H125">
        <v>1.00618269525208</v>
      </c>
      <c r="I125">
        <v>0.48584474718827497</v>
      </c>
      <c r="J125">
        <v>1671.4975241802999</v>
      </c>
      <c r="K125">
        <v>0</v>
      </c>
      <c r="L125">
        <v>0.48584474718827497</v>
      </c>
      <c r="M125">
        <v>0</v>
      </c>
    </row>
    <row r="126" spans="1:13" hidden="1" x14ac:dyDescent="0.25">
      <c r="A126" t="str">
        <f t="shared" si="1"/>
        <v>h</v>
      </c>
      <c r="B126">
        <v>0</v>
      </c>
      <c r="C126" t="s">
        <v>25</v>
      </c>
      <c r="D126">
        <v>2</v>
      </c>
      <c r="E126" t="s">
        <v>8</v>
      </c>
      <c r="F126">
        <v>6</v>
      </c>
      <c r="G126">
        <v>4.9945823406300001</v>
      </c>
      <c r="H126">
        <v>3.99564870799</v>
      </c>
      <c r="I126">
        <v>3.6969107609846898</v>
      </c>
      <c r="J126">
        <v>8534.7056402599992</v>
      </c>
      <c r="K126">
        <v>4869.7177821100004</v>
      </c>
      <c r="L126">
        <v>0</v>
      </c>
      <c r="M126">
        <v>0</v>
      </c>
    </row>
    <row r="127" spans="1:13" hidden="1" x14ac:dyDescent="0.25">
      <c r="A127" t="str">
        <f t="shared" si="1"/>
        <v>h</v>
      </c>
      <c r="B127">
        <v>0</v>
      </c>
      <c r="C127" t="s">
        <v>25</v>
      </c>
      <c r="D127">
        <v>3</v>
      </c>
      <c r="E127" t="s">
        <v>6</v>
      </c>
      <c r="F127">
        <v>5</v>
      </c>
      <c r="G127">
        <v>0</v>
      </c>
      <c r="H127">
        <v>0</v>
      </c>
      <c r="I127">
        <v>3.2428275505616102</v>
      </c>
      <c r="J127">
        <v>0</v>
      </c>
      <c r="K127">
        <v>0</v>
      </c>
      <c r="L127">
        <v>0</v>
      </c>
      <c r="M127">
        <v>0</v>
      </c>
    </row>
    <row r="128" spans="1:13" hidden="1" x14ac:dyDescent="0.25">
      <c r="A128" t="str">
        <f t="shared" si="1"/>
        <v>h</v>
      </c>
      <c r="B128">
        <v>0</v>
      </c>
      <c r="C128" t="s">
        <v>25</v>
      </c>
      <c r="D128">
        <v>3</v>
      </c>
      <c r="E128" t="s">
        <v>7</v>
      </c>
      <c r="F128">
        <v>41</v>
      </c>
      <c r="G128">
        <v>0</v>
      </c>
      <c r="H128">
        <v>32.925868657571897</v>
      </c>
      <c r="I128">
        <v>11.091897260955299</v>
      </c>
      <c r="J128">
        <v>74264.416247422705</v>
      </c>
      <c r="K128">
        <v>0</v>
      </c>
      <c r="L128">
        <v>11.091897260955299</v>
      </c>
      <c r="M128">
        <v>0</v>
      </c>
    </row>
    <row r="129" spans="1:13" hidden="1" x14ac:dyDescent="0.25">
      <c r="A129" t="str">
        <f t="shared" si="1"/>
        <v>h</v>
      </c>
      <c r="B129">
        <v>0</v>
      </c>
      <c r="C129" t="s">
        <v>25</v>
      </c>
      <c r="D129">
        <v>3</v>
      </c>
      <c r="E129" t="s">
        <v>8</v>
      </c>
      <c r="F129">
        <v>2</v>
      </c>
      <c r="G129">
        <v>0</v>
      </c>
      <c r="H129">
        <v>0</v>
      </c>
      <c r="I129">
        <v>0.35238338233099997</v>
      </c>
      <c r="J129">
        <v>0</v>
      </c>
      <c r="K129">
        <v>0</v>
      </c>
      <c r="L129">
        <v>0</v>
      </c>
      <c r="M129">
        <v>0</v>
      </c>
    </row>
    <row r="130" spans="1:13" hidden="1" x14ac:dyDescent="0.25">
      <c r="A130" t="str">
        <f t="shared" si="1"/>
        <v>h</v>
      </c>
      <c r="B130">
        <v>0</v>
      </c>
      <c r="C130" t="s">
        <v>41</v>
      </c>
      <c r="D130">
        <v>2</v>
      </c>
      <c r="E130" t="s">
        <v>6</v>
      </c>
      <c r="F130">
        <v>7</v>
      </c>
      <c r="G130">
        <v>0</v>
      </c>
      <c r="H130">
        <v>0</v>
      </c>
      <c r="I130">
        <v>0.15690042126029799</v>
      </c>
      <c r="J130">
        <v>0</v>
      </c>
      <c r="K130">
        <v>0</v>
      </c>
      <c r="L130">
        <v>0</v>
      </c>
      <c r="M130">
        <v>0</v>
      </c>
    </row>
    <row r="131" spans="1:13" hidden="1" x14ac:dyDescent="0.25">
      <c r="A131" t="str">
        <f t="shared" ref="A131:A194" si="2">LEFT(C131,1)</f>
        <v>h</v>
      </c>
      <c r="B131">
        <v>0</v>
      </c>
      <c r="C131" t="s">
        <v>41</v>
      </c>
      <c r="D131">
        <v>2</v>
      </c>
      <c r="E131" t="s">
        <v>7</v>
      </c>
      <c r="F131">
        <v>4</v>
      </c>
      <c r="G131">
        <v>0</v>
      </c>
      <c r="H131">
        <v>0.99698245354546</v>
      </c>
      <c r="I131">
        <v>42.342344942941899</v>
      </c>
      <c r="J131">
        <v>5248.11553762126</v>
      </c>
      <c r="K131">
        <v>0</v>
      </c>
      <c r="L131">
        <v>42.342344942941899</v>
      </c>
      <c r="M131">
        <v>0</v>
      </c>
    </row>
    <row r="132" spans="1:13" x14ac:dyDescent="0.25">
      <c r="B132">
        <v>1</v>
      </c>
      <c r="D132">
        <v>0</v>
      </c>
      <c r="E132" t="s">
        <v>8</v>
      </c>
      <c r="F132">
        <v>267</v>
      </c>
      <c r="G132">
        <v>0</v>
      </c>
      <c r="H132">
        <v>0</v>
      </c>
      <c r="I132">
        <v>595.11088878085002</v>
      </c>
      <c r="J132">
        <v>0</v>
      </c>
      <c r="K132">
        <v>0</v>
      </c>
      <c r="L132">
        <v>0</v>
      </c>
      <c r="M132">
        <v>0</v>
      </c>
    </row>
    <row r="133" spans="1:13" hidden="1" x14ac:dyDescent="0.25">
      <c r="A133" t="str">
        <f t="shared" si="2"/>
        <v>a</v>
      </c>
      <c r="B133">
        <v>1</v>
      </c>
      <c r="C133" t="s">
        <v>18</v>
      </c>
      <c r="D133">
        <v>4</v>
      </c>
      <c r="E133" t="s">
        <v>6</v>
      </c>
      <c r="F133">
        <v>161</v>
      </c>
      <c r="G133">
        <v>0</v>
      </c>
      <c r="H133">
        <v>0</v>
      </c>
      <c r="I133">
        <v>125.855717678761</v>
      </c>
      <c r="J133">
        <v>0</v>
      </c>
      <c r="K133">
        <v>0</v>
      </c>
      <c r="L133">
        <v>0</v>
      </c>
      <c r="M133">
        <v>0</v>
      </c>
    </row>
    <row r="134" spans="1:13" hidden="1" x14ac:dyDescent="0.25">
      <c r="A134" t="str">
        <f t="shared" si="2"/>
        <v>a</v>
      </c>
      <c r="B134">
        <v>1</v>
      </c>
      <c r="C134" t="s">
        <v>18</v>
      </c>
      <c r="D134">
        <v>4</v>
      </c>
      <c r="E134" t="s">
        <v>13</v>
      </c>
      <c r="F134">
        <v>4</v>
      </c>
      <c r="G134">
        <v>0</v>
      </c>
      <c r="H134">
        <v>0.98839742238811601</v>
      </c>
      <c r="I134">
        <v>3.5337529052085301</v>
      </c>
      <c r="J134">
        <v>9320.5876910166098</v>
      </c>
      <c r="K134">
        <v>0</v>
      </c>
      <c r="L134">
        <v>3.5337529052085301</v>
      </c>
      <c r="M134">
        <v>0</v>
      </c>
    </row>
    <row r="135" spans="1:13" hidden="1" x14ac:dyDescent="0.25">
      <c r="A135" t="str">
        <f t="shared" si="2"/>
        <v>a</v>
      </c>
      <c r="B135">
        <v>1</v>
      </c>
      <c r="C135" t="s">
        <v>18</v>
      </c>
      <c r="D135">
        <v>4</v>
      </c>
      <c r="E135" t="s">
        <v>7</v>
      </c>
      <c r="F135">
        <v>48</v>
      </c>
      <c r="G135">
        <v>0</v>
      </c>
      <c r="H135">
        <v>10.919340584626299</v>
      </c>
      <c r="I135">
        <v>59.304829182951003</v>
      </c>
      <c r="J135">
        <v>80825.684687705696</v>
      </c>
      <c r="K135">
        <v>0</v>
      </c>
      <c r="L135">
        <v>59.304829182951003</v>
      </c>
      <c r="M135">
        <v>0</v>
      </c>
    </row>
    <row r="136" spans="1:13" hidden="1" x14ac:dyDescent="0.25">
      <c r="A136" t="str">
        <f t="shared" si="2"/>
        <v>a</v>
      </c>
      <c r="B136">
        <v>1</v>
      </c>
      <c r="C136" t="s">
        <v>18</v>
      </c>
      <c r="D136">
        <v>4</v>
      </c>
      <c r="E136" t="s">
        <v>8</v>
      </c>
      <c r="F136">
        <v>93</v>
      </c>
      <c r="G136">
        <v>0</v>
      </c>
      <c r="H136">
        <v>0</v>
      </c>
      <c r="I136">
        <v>14.469173296688099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B137">
        <v>1</v>
      </c>
      <c r="D137">
        <v>0</v>
      </c>
      <c r="E137" t="s">
        <v>8</v>
      </c>
      <c r="F137">
        <v>128</v>
      </c>
      <c r="G137">
        <v>0</v>
      </c>
      <c r="H137">
        <v>0</v>
      </c>
      <c r="I137">
        <v>135.70117229509299</v>
      </c>
      <c r="J137">
        <v>0</v>
      </c>
      <c r="K137">
        <v>0</v>
      </c>
      <c r="L137">
        <v>0</v>
      </c>
      <c r="M137">
        <v>0</v>
      </c>
    </row>
    <row r="138" spans="1:13" hidden="1" x14ac:dyDescent="0.25">
      <c r="A138" t="str">
        <f t="shared" si="2"/>
        <v>a</v>
      </c>
      <c r="B138">
        <v>1</v>
      </c>
      <c r="C138" t="s">
        <v>40</v>
      </c>
      <c r="D138">
        <v>4</v>
      </c>
      <c r="E138" t="s">
        <v>6</v>
      </c>
      <c r="F138">
        <v>1265</v>
      </c>
      <c r="G138">
        <v>0</v>
      </c>
      <c r="H138">
        <v>0</v>
      </c>
      <c r="I138">
        <v>668.21939659509303</v>
      </c>
      <c r="J138">
        <v>0</v>
      </c>
      <c r="K138">
        <v>0</v>
      </c>
      <c r="L138">
        <v>0</v>
      </c>
      <c r="M138">
        <v>0</v>
      </c>
    </row>
    <row r="139" spans="1:13" hidden="1" x14ac:dyDescent="0.25">
      <c r="A139" t="str">
        <f t="shared" si="2"/>
        <v>a</v>
      </c>
      <c r="B139">
        <v>1</v>
      </c>
      <c r="C139" t="s">
        <v>40</v>
      </c>
      <c r="D139">
        <v>4</v>
      </c>
      <c r="E139" t="s">
        <v>13</v>
      </c>
      <c r="F139">
        <v>62</v>
      </c>
      <c r="G139">
        <v>0</v>
      </c>
      <c r="H139">
        <v>5.7618284991221804</v>
      </c>
      <c r="I139">
        <v>14.404510689887299</v>
      </c>
      <c r="J139">
        <v>9682.3402613955404</v>
      </c>
      <c r="K139">
        <v>0</v>
      </c>
      <c r="L139">
        <v>14.404510689887299</v>
      </c>
      <c r="M139">
        <v>0</v>
      </c>
    </row>
    <row r="140" spans="1:13" hidden="1" x14ac:dyDescent="0.25">
      <c r="A140" t="str">
        <f t="shared" si="2"/>
        <v>a</v>
      </c>
      <c r="B140">
        <v>1</v>
      </c>
      <c r="C140" t="s">
        <v>40</v>
      </c>
      <c r="D140">
        <v>4</v>
      </c>
      <c r="E140" t="s">
        <v>7</v>
      </c>
      <c r="F140">
        <v>1992</v>
      </c>
      <c r="G140">
        <v>9.3948435893424595E-2</v>
      </c>
      <c r="H140">
        <v>835.21445766625902</v>
      </c>
      <c r="I140">
        <v>806.14068863750094</v>
      </c>
      <c r="J140">
        <v>5198790.68187638</v>
      </c>
      <c r="K140">
        <v>59.729578439908501</v>
      </c>
      <c r="L140">
        <v>806.05239783286004</v>
      </c>
      <c r="M140">
        <v>8.8290804640737394E-2</v>
      </c>
    </row>
    <row r="141" spans="1:13" hidden="1" x14ac:dyDescent="0.25">
      <c r="A141" t="str">
        <f t="shared" si="2"/>
        <v>a</v>
      </c>
      <c r="B141">
        <v>1</v>
      </c>
      <c r="C141" t="s">
        <v>40</v>
      </c>
      <c r="D141">
        <v>4</v>
      </c>
      <c r="E141" t="s">
        <v>8</v>
      </c>
      <c r="F141">
        <v>218</v>
      </c>
      <c r="G141">
        <v>246.93896162018001</v>
      </c>
      <c r="H141">
        <v>2.9893991756151399</v>
      </c>
      <c r="I141">
        <v>118.21981557962999</v>
      </c>
      <c r="J141">
        <v>28031.889404871901</v>
      </c>
      <c r="K141">
        <v>86428.636567083304</v>
      </c>
      <c r="L141">
        <v>0</v>
      </c>
      <c r="M141">
        <v>0</v>
      </c>
    </row>
    <row r="142" spans="1:13" hidden="1" x14ac:dyDescent="0.25">
      <c r="A142" t="str">
        <f t="shared" si="2"/>
        <v>a</v>
      </c>
      <c r="B142">
        <v>1</v>
      </c>
      <c r="C142" t="s">
        <v>24</v>
      </c>
      <c r="D142">
        <v>4</v>
      </c>
      <c r="E142" t="s">
        <v>6</v>
      </c>
      <c r="F142">
        <v>221</v>
      </c>
      <c r="G142">
        <v>0</v>
      </c>
      <c r="H142">
        <v>0</v>
      </c>
      <c r="I142">
        <v>96.797183067260804</v>
      </c>
      <c r="J142">
        <v>0</v>
      </c>
      <c r="K142">
        <v>0</v>
      </c>
      <c r="L142">
        <v>0</v>
      </c>
      <c r="M142">
        <v>0</v>
      </c>
    </row>
    <row r="143" spans="1:13" hidden="1" x14ac:dyDescent="0.25">
      <c r="A143" t="str">
        <f t="shared" si="2"/>
        <v>a</v>
      </c>
      <c r="B143">
        <v>1</v>
      </c>
      <c r="C143" t="s">
        <v>24</v>
      </c>
      <c r="D143">
        <v>4</v>
      </c>
      <c r="E143" t="s">
        <v>13</v>
      </c>
      <c r="F143">
        <v>9</v>
      </c>
      <c r="G143">
        <v>0</v>
      </c>
      <c r="H143">
        <v>1.4534707246386899E-4</v>
      </c>
      <c r="I143">
        <v>9.1334590856673101E-3</v>
      </c>
      <c r="J143">
        <v>0.39729316538988602</v>
      </c>
      <c r="K143">
        <v>0</v>
      </c>
      <c r="L143">
        <v>9.1334590856673101E-3</v>
      </c>
      <c r="M143">
        <v>0</v>
      </c>
    </row>
    <row r="144" spans="1:13" hidden="1" x14ac:dyDescent="0.25">
      <c r="A144" t="str">
        <f t="shared" si="2"/>
        <v>a</v>
      </c>
      <c r="B144">
        <v>1</v>
      </c>
      <c r="C144" t="s">
        <v>24</v>
      </c>
      <c r="D144">
        <v>4</v>
      </c>
      <c r="E144" t="s">
        <v>7</v>
      </c>
      <c r="F144">
        <v>340</v>
      </c>
      <c r="G144">
        <v>0</v>
      </c>
      <c r="H144">
        <v>201.846366591199</v>
      </c>
      <c r="I144">
        <v>101.54924408113099</v>
      </c>
      <c r="J144">
        <v>1027040.9904962</v>
      </c>
      <c r="K144">
        <v>0</v>
      </c>
      <c r="L144">
        <v>101.54924408113099</v>
      </c>
      <c r="M144">
        <v>0</v>
      </c>
    </row>
    <row r="145" spans="1:13" hidden="1" x14ac:dyDescent="0.25">
      <c r="A145" t="str">
        <f t="shared" si="2"/>
        <v>a</v>
      </c>
      <c r="B145">
        <v>1</v>
      </c>
      <c r="C145" t="s">
        <v>24</v>
      </c>
      <c r="D145">
        <v>4</v>
      </c>
      <c r="E145" t="s">
        <v>8</v>
      </c>
      <c r="F145">
        <v>10</v>
      </c>
      <c r="G145">
        <v>0</v>
      </c>
      <c r="H145">
        <v>0</v>
      </c>
      <c r="I145">
        <v>0.93051247923918501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B146">
        <v>1</v>
      </c>
      <c r="D146">
        <v>0</v>
      </c>
      <c r="E146" t="s">
        <v>8</v>
      </c>
      <c r="F146">
        <v>2</v>
      </c>
      <c r="G146">
        <v>0</v>
      </c>
      <c r="H146">
        <v>0</v>
      </c>
      <c r="I146">
        <v>1.9176287535627799E-2</v>
      </c>
      <c r="J146">
        <v>0</v>
      </c>
      <c r="K146">
        <v>0</v>
      </c>
      <c r="L146">
        <v>0</v>
      </c>
      <c r="M146">
        <v>0</v>
      </c>
    </row>
    <row r="147" spans="1:13" hidden="1" x14ac:dyDescent="0.25">
      <c r="A147" t="str">
        <f t="shared" si="2"/>
        <v>b</v>
      </c>
      <c r="B147">
        <v>1</v>
      </c>
      <c r="C147" t="s">
        <v>23</v>
      </c>
      <c r="D147">
        <v>4</v>
      </c>
      <c r="E147" t="s">
        <v>6</v>
      </c>
      <c r="F147">
        <v>812</v>
      </c>
      <c r="G147">
        <v>0</v>
      </c>
      <c r="H147">
        <v>0</v>
      </c>
      <c r="I147">
        <v>197.39174933348201</v>
      </c>
      <c r="J147">
        <v>0</v>
      </c>
      <c r="K147">
        <v>0</v>
      </c>
      <c r="L147">
        <v>0</v>
      </c>
      <c r="M147">
        <v>0</v>
      </c>
    </row>
    <row r="148" spans="1:13" hidden="1" x14ac:dyDescent="0.25">
      <c r="A148" t="str">
        <f t="shared" si="2"/>
        <v>b</v>
      </c>
      <c r="B148">
        <v>1</v>
      </c>
      <c r="C148" t="s">
        <v>23</v>
      </c>
      <c r="D148">
        <v>4</v>
      </c>
      <c r="E148" t="s">
        <v>13</v>
      </c>
      <c r="F148">
        <v>66</v>
      </c>
      <c r="G148">
        <v>0</v>
      </c>
      <c r="H148">
        <v>4.1113312159155404</v>
      </c>
      <c r="I148">
        <v>7.2650963948826703</v>
      </c>
      <c r="J148">
        <v>11099.280887457</v>
      </c>
      <c r="K148">
        <v>0</v>
      </c>
      <c r="L148">
        <v>7.2650963948826703</v>
      </c>
      <c r="M148">
        <v>0</v>
      </c>
    </row>
    <row r="149" spans="1:13" hidden="1" x14ac:dyDescent="0.25">
      <c r="A149" t="str">
        <f t="shared" si="2"/>
        <v>b</v>
      </c>
      <c r="B149">
        <v>1</v>
      </c>
      <c r="C149" t="s">
        <v>23</v>
      </c>
      <c r="D149">
        <v>4</v>
      </c>
      <c r="E149" t="s">
        <v>7</v>
      </c>
      <c r="F149">
        <v>1936</v>
      </c>
      <c r="G149">
        <v>41.927005865009598</v>
      </c>
      <c r="H149">
        <v>1010.22400365095</v>
      </c>
      <c r="I149">
        <v>534.83847151382099</v>
      </c>
      <c r="J149">
        <v>4427410.8405094296</v>
      </c>
      <c r="K149">
        <v>26539.794167171502</v>
      </c>
      <c r="L149">
        <v>533.78068908662499</v>
      </c>
      <c r="M149">
        <v>1.0577824271951899</v>
      </c>
    </row>
    <row r="150" spans="1:13" hidden="1" x14ac:dyDescent="0.25">
      <c r="A150" t="str">
        <f t="shared" si="2"/>
        <v>b</v>
      </c>
      <c r="B150">
        <v>1</v>
      </c>
      <c r="C150" t="s">
        <v>23</v>
      </c>
      <c r="D150">
        <v>4</v>
      </c>
      <c r="E150" t="s">
        <v>8</v>
      </c>
      <c r="F150">
        <v>102</v>
      </c>
      <c r="G150">
        <v>0</v>
      </c>
      <c r="H150">
        <v>0.90594505880575105</v>
      </c>
      <c r="I150">
        <v>39.421948886590798</v>
      </c>
      <c r="J150">
        <v>2762.9160641362801</v>
      </c>
      <c r="K150">
        <v>0</v>
      </c>
      <c r="L150">
        <v>0</v>
      </c>
      <c r="M150">
        <v>0</v>
      </c>
    </row>
    <row r="151" spans="1:13" hidden="1" x14ac:dyDescent="0.25">
      <c r="A151" t="str">
        <f t="shared" si="2"/>
        <v>c</v>
      </c>
      <c r="B151">
        <v>1</v>
      </c>
      <c r="C151" t="s">
        <v>31</v>
      </c>
      <c r="D151">
        <v>4</v>
      </c>
      <c r="E151" t="s">
        <v>6</v>
      </c>
      <c r="F151">
        <v>262</v>
      </c>
      <c r="G151">
        <v>0</v>
      </c>
      <c r="H151">
        <v>0</v>
      </c>
      <c r="I151">
        <v>45.362866768822002</v>
      </c>
      <c r="J151">
        <v>0</v>
      </c>
      <c r="K151">
        <v>0</v>
      </c>
      <c r="L151">
        <v>0</v>
      </c>
      <c r="M151">
        <v>0</v>
      </c>
    </row>
    <row r="152" spans="1:13" hidden="1" x14ac:dyDescent="0.25">
      <c r="A152" t="str">
        <f t="shared" si="2"/>
        <v>c</v>
      </c>
      <c r="B152">
        <v>1</v>
      </c>
      <c r="C152" t="s">
        <v>31</v>
      </c>
      <c r="D152">
        <v>4</v>
      </c>
      <c r="E152" t="s">
        <v>13</v>
      </c>
      <c r="F152">
        <v>185</v>
      </c>
      <c r="G152">
        <v>0</v>
      </c>
      <c r="H152">
        <v>12.939184940400899</v>
      </c>
      <c r="I152">
        <v>13.1293188836409</v>
      </c>
      <c r="J152">
        <v>22530.958612628801</v>
      </c>
      <c r="K152">
        <v>0</v>
      </c>
      <c r="L152">
        <v>13.1293188836409</v>
      </c>
      <c r="M152">
        <v>0</v>
      </c>
    </row>
    <row r="153" spans="1:13" hidden="1" x14ac:dyDescent="0.25">
      <c r="A153" t="str">
        <f t="shared" si="2"/>
        <v>c</v>
      </c>
      <c r="B153">
        <v>1</v>
      </c>
      <c r="C153" t="s">
        <v>31</v>
      </c>
      <c r="D153">
        <v>4</v>
      </c>
      <c r="E153" t="s">
        <v>7</v>
      </c>
      <c r="F153">
        <v>992</v>
      </c>
      <c r="G153">
        <v>43.550388453328303</v>
      </c>
      <c r="H153">
        <v>464.35471765928202</v>
      </c>
      <c r="I153">
        <v>201.26141998860899</v>
      </c>
      <c r="J153">
        <v>1371992.3080346601</v>
      </c>
      <c r="K153">
        <v>23735.744514202001</v>
      </c>
      <c r="L153">
        <v>197.71868385539699</v>
      </c>
      <c r="M153">
        <v>3.54273613321174</v>
      </c>
    </row>
    <row r="154" spans="1:13" hidden="1" x14ac:dyDescent="0.25">
      <c r="A154" t="str">
        <f t="shared" si="2"/>
        <v>c</v>
      </c>
      <c r="B154">
        <v>1</v>
      </c>
      <c r="C154" t="s">
        <v>31</v>
      </c>
      <c r="D154">
        <v>4</v>
      </c>
      <c r="E154" t="s">
        <v>8</v>
      </c>
      <c r="F154">
        <v>41</v>
      </c>
      <c r="G154">
        <v>46.625337165748803</v>
      </c>
      <c r="H154">
        <v>0.94174863232925998</v>
      </c>
      <c r="I154">
        <v>8.4951504028114098</v>
      </c>
      <c r="J154">
        <v>2433.5515537807801</v>
      </c>
      <c r="K154">
        <v>16318.867359334399</v>
      </c>
      <c r="L154">
        <v>0</v>
      </c>
      <c r="M154">
        <v>0</v>
      </c>
    </row>
    <row r="155" spans="1:13" hidden="1" x14ac:dyDescent="0.25">
      <c r="A155" t="str">
        <f t="shared" si="2"/>
        <v>c</v>
      </c>
      <c r="B155">
        <v>1</v>
      </c>
      <c r="C155" t="s">
        <v>30</v>
      </c>
      <c r="D155">
        <v>4</v>
      </c>
      <c r="E155" t="s">
        <v>7</v>
      </c>
      <c r="F155">
        <v>35</v>
      </c>
      <c r="G155">
        <v>8.7570609534896194E-3</v>
      </c>
      <c r="H155">
        <v>13.213638324029199</v>
      </c>
      <c r="I155">
        <v>3.9220358692361299</v>
      </c>
      <c r="J155">
        <v>61027.632509526098</v>
      </c>
      <c r="K155">
        <v>6.0722016927787497</v>
      </c>
      <c r="L155">
        <v>3.8869631235936</v>
      </c>
      <c r="M155">
        <v>3.5072745642535E-2</v>
      </c>
    </row>
    <row r="156" spans="1:13" hidden="1" x14ac:dyDescent="0.25">
      <c r="A156" t="str">
        <f t="shared" si="2"/>
        <v>c</v>
      </c>
      <c r="B156">
        <v>1</v>
      </c>
      <c r="C156" t="s">
        <v>29</v>
      </c>
      <c r="D156">
        <v>4</v>
      </c>
      <c r="E156" t="s">
        <v>6</v>
      </c>
      <c r="F156">
        <v>27</v>
      </c>
      <c r="G156">
        <v>0</v>
      </c>
      <c r="H156">
        <v>0</v>
      </c>
      <c r="I156">
        <v>1.22782850954992</v>
      </c>
      <c r="J156">
        <v>0</v>
      </c>
      <c r="K156">
        <v>0</v>
      </c>
      <c r="L156">
        <v>0</v>
      </c>
      <c r="M156">
        <v>0</v>
      </c>
    </row>
    <row r="157" spans="1:13" hidden="1" x14ac:dyDescent="0.25">
      <c r="A157" t="str">
        <f t="shared" si="2"/>
        <v>c</v>
      </c>
      <c r="B157">
        <v>1</v>
      </c>
      <c r="C157" t="s">
        <v>29</v>
      </c>
      <c r="D157">
        <v>4</v>
      </c>
      <c r="E157" t="s">
        <v>7</v>
      </c>
      <c r="F157">
        <v>94</v>
      </c>
      <c r="G157">
        <v>214.468849722492</v>
      </c>
      <c r="H157">
        <v>46.820776274655003</v>
      </c>
      <c r="I157">
        <v>6.0736948485172997</v>
      </c>
      <c r="J157">
        <v>139111.70865904601</v>
      </c>
      <c r="K157">
        <v>135758.78631048699</v>
      </c>
      <c r="L157">
        <v>2.2467348812391901</v>
      </c>
      <c r="M157">
        <v>3.8269599672781101</v>
      </c>
    </row>
    <row r="158" spans="1:13" hidden="1" x14ac:dyDescent="0.25">
      <c r="A158" t="str">
        <f t="shared" si="2"/>
        <v>c</v>
      </c>
      <c r="B158">
        <v>1</v>
      </c>
      <c r="C158" t="s">
        <v>29</v>
      </c>
      <c r="D158">
        <v>4</v>
      </c>
      <c r="E158" t="s">
        <v>8</v>
      </c>
      <c r="F158">
        <v>46</v>
      </c>
      <c r="G158" s="26">
        <v>1.21903119728988E-5</v>
      </c>
      <c r="H158">
        <v>1.7998209227553901</v>
      </c>
      <c r="I158">
        <v>5.1065256611463896</v>
      </c>
      <c r="J158">
        <v>5300.4726175198803</v>
      </c>
      <c r="K158">
        <v>4.2666091905195899E-3</v>
      </c>
      <c r="L158">
        <v>0</v>
      </c>
      <c r="M158">
        <v>0</v>
      </c>
    </row>
    <row r="159" spans="1:13" hidden="1" x14ac:dyDescent="0.25">
      <c r="A159" t="str">
        <f t="shared" si="2"/>
        <v>b</v>
      </c>
      <c r="B159">
        <v>3</v>
      </c>
      <c r="C159" t="s">
        <v>39</v>
      </c>
      <c r="D159">
        <v>4</v>
      </c>
      <c r="E159" t="s">
        <v>6</v>
      </c>
      <c r="F159">
        <v>452</v>
      </c>
      <c r="G159">
        <v>0</v>
      </c>
      <c r="H159">
        <v>0</v>
      </c>
      <c r="I159">
        <v>425.048477954985</v>
      </c>
      <c r="J159">
        <v>0</v>
      </c>
      <c r="K159">
        <v>0</v>
      </c>
      <c r="L159">
        <v>0</v>
      </c>
      <c r="M159">
        <v>0</v>
      </c>
    </row>
    <row r="160" spans="1:13" hidden="1" x14ac:dyDescent="0.25">
      <c r="A160" t="str">
        <f t="shared" si="2"/>
        <v>b</v>
      </c>
      <c r="B160">
        <v>3</v>
      </c>
      <c r="C160" t="s">
        <v>39</v>
      </c>
      <c r="D160">
        <v>4</v>
      </c>
      <c r="E160" t="s">
        <v>7</v>
      </c>
      <c r="F160">
        <v>85</v>
      </c>
      <c r="G160">
        <v>0</v>
      </c>
      <c r="H160">
        <v>12.3298646549529</v>
      </c>
      <c r="I160">
        <v>55.000309131174603</v>
      </c>
      <c r="J160">
        <v>33901.522429644501</v>
      </c>
      <c r="K160">
        <v>0</v>
      </c>
      <c r="L160">
        <v>55.000309131174603</v>
      </c>
      <c r="M160">
        <v>0</v>
      </c>
    </row>
    <row r="161" spans="1:13" hidden="1" x14ac:dyDescent="0.25">
      <c r="A161" t="str">
        <f t="shared" si="2"/>
        <v>b</v>
      </c>
      <c r="B161">
        <v>3</v>
      </c>
      <c r="C161" t="s">
        <v>39</v>
      </c>
      <c r="D161">
        <v>4</v>
      </c>
      <c r="E161" t="s">
        <v>8</v>
      </c>
      <c r="F161">
        <v>60</v>
      </c>
      <c r="G161">
        <v>0</v>
      </c>
      <c r="H161">
        <v>4.0648087268396901E-2</v>
      </c>
      <c r="I161">
        <v>44.462918238586496</v>
      </c>
      <c r="J161">
        <v>357.94705648538701</v>
      </c>
      <c r="K161">
        <v>0</v>
      </c>
      <c r="L161">
        <v>0</v>
      </c>
      <c r="M161">
        <v>0</v>
      </c>
    </row>
    <row r="162" spans="1:13" hidden="1" x14ac:dyDescent="0.25">
      <c r="A162" t="str">
        <f t="shared" si="2"/>
        <v>b</v>
      </c>
      <c r="B162">
        <v>3</v>
      </c>
      <c r="C162" t="s">
        <v>23</v>
      </c>
      <c r="D162">
        <v>4</v>
      </c>
      <c r="E162" t="s">
        <v>6</v>
      </c>
      <c r="F162">
        <v>34</v>
      </c>
      <c r="G162">
        <v>0</v>
      </c>
      <c r="H162">
        <v>0</v>
      </c>
      <c r="I162">
        <v>96.189785716956806</v>
      </c>
      <c r="J162">
        <v>0</v>
      </c>
      <c r="K162">
        <v>0</v>
      </c>
      <c r="L162">
        <v>0</v>
      </c>
      <c r="M162">
        <v>0</v>
      </c>
    </row>
    <row r="163" spans="1:13" hidden="1" x14ac:dyDescent="0.25">
      <c r="A163" t="str">
        <f t="shared" si="2"/>
        <v>b</v>
      </c>
      <c r="B163">
        <v>3</v>
      </c>
      <c r="C163" t="s">
        <v>23</v>
      </c>
      <c r="D163">
        <v>4</v>
      </c>
      <c r="E163" t="s">
        <v>8</v>
      </c>
      <c r="F163">
        <v>14</v>
      </c>
      <c r="G163" s="26">
        <v>3.23723185384639E-6</v>
      </c>
      <c r="H163">
        <v>0</v>
      </c>
      <c r="I163">
        <v>1.7390873945430301</v>
      </c>
      <c r="J163">
        <v>0</v>
      </c>
      <c r="K163">
        <v>1.13303114884773E-3</v>
      </c>
      <c r="L163">
        <v>0</v>
      </c>
      <c r="M163">
        <v>0</v>
      </c>
    </row>
    <row r="164" spans="1:13" hidden="1" x14ac:dyDescent="0.25">
      <c r="A164" t="str">
        <f t="shared" si="2"/>
        <v>c</v>
      </c>
      <c r="B164">
        <v>3</v>
      </c>
      <c r="C164" t="s">
        <v>33</v>
      </c>
      <c r="D164">
        <v>4</v>
      </c>
      <c r="E164" t="s">
        <v>6</v>
      </c>
      <c r="F164">
        <v>630</v>
      </c>
      <c r="G164">
        <v>0</v>
      </c>
      <c r="H164">
        <v>0</v>
      </c>
      <c r="I164">
        <v>427.38431736800601</v>
      </c>
      <c r="J164">
        <v>0</v>
      </c>
      <c r="K164">
        <v>0</v>
      </c>
      <c r="L164">
        <v>0</v>
      </c>
      <c r="M164">
        <v>0</v>
      </c>
    </row>
    <row r="165" spans="1:13" hidden="1" x14ac:dyDescent="0.25">
      <c r="A165" t="str">
        <f t="shared" si="2"/>
        <v>c</v>
      </c>
      <c r="B165">
        <v>3</v>
      </c>
      <c r="C165" t="s">
        <v>33</v>
      </c>
      <c r="D165">
        <v>4</v>
      </c>
      <c r="E165" t="s">
        <v>13</v>
      </c>
      <c r="F165">
        <v>30</v>
      </c>
      <c r="G165">
        <v>0</v>
      </c>
      <c r="H165">
        <v>7.8112438176762504</v>
      </c>
      <c r="I165">
        <v>10.357497470531399</v>
      </c>
      <c r="J165">
        <v>8718.4295565367702</v>
      </c>
      <c r="K165">
        <v>0</v>
      </c>
      <c r="L165">
        <v>10.357497470531399</v>
      </c>
      <c r="M165">
        <v>0</v>
      </c>
    </row>
    <row r="166" spans="1:13" hidden="1" x14ac:dyDescent="0.25">
      <c r="A166" t="str">
        <f t="shared" si="2"/>
        <v>c</v>
      </c>
      <c r="B166">
        <v>3</v>
      </c>
      <c r="C166" t="s">
        <v>33</v>
      </c>
      <c r="D166">
        <v>4</v>
      </c>
      <c r="E166" t="s">
        <v>7</v>
      </c>
      <c r="F166">
        <v>302</v>
      </c>
      <c r="G166">
        <v>8.1620221198668492</v>
      </c>
      <c r="H166">
        <v>141.54012113045499</v>
      </c>
      <c r="I166">
        <v>96.6632215837096</v>
      </c>
      <c r="J166">
        <v>375284.24371031398</v>
      </c>
      <c r="K166">
        <v>7957.9715668666804</v>
      </c>
      <c r="L166">
        <v>91.266535739042993</v>
      </c>
      <c r="M166">
        <v>5.3966858446665498</v>
      </c>
    </row>
    <row r="167" spans="1:13" hidden="1" x14ac:dyDescent="0.25">
      <c r="A167" t="str">
        <f t="shared" si="2"/>
        <v>c</v>
      </c>
      <c r="B167">
        <v>3</v>
      </c>
      <c r="C167" t="s">
        <v>33</v>
      </c>
      <c r="D167">
        <v>4</v>
      </c>
      <c r="E167" t="s">
        <v>8</v>
      </c>
      <c r="F167">
        <v>52</v>
      </c>
      <c r="G167">
        <v>0</v>
      </c>
      <c r="H167">
        <v>0</v>
      </c>
      <c r="I167">
        <v>12.8640651761983</v>
      </c>
      <c r="J167">
        <v>0</v>
      </c>
      <c r="K167">
        <v>0</v>
      </c>
      <c r="L167">
        <v>0</v>
      </c>
      <c r="M167">
        <v>0</v>
      </c>
    </row>
    <row r="168" spans="1:13" hidden="1" x14ac:dyDescent="0.25">
      <c r="A168" t="str">
        <f t="shared" si="2"/>
        <v>c</v>
      </c>
      <c r="B168">
        <v>3</v>
      </c>
      <c r="C168" t="s">
        <v>32</v>
      </c>
      <c r="D168">
        <v>4</v>
      </c>
      <c r="E168" t="s">
        <v>6</v>
      </c>
      <c r="F168">
        <v>141</v>
      </c>
      <c r="G168">
        <v>0</v>
      </c>
      <c r="H168">
        <v>0</v>
      </c>
      <c r="I168">
        <v>165.04901609644301</v>
      </c>
      <c r="J168">
        <v>0</v>
      </c>
      <c r="K168">
        <v>0</v>
      </c>
      <c r="L168">
        <v>0</v>
      </c>
      <c r="M168">
        <v>0</v>
      </c>
    </row>
    <row r="169" spans="1:13" hidden="1" x14ac:dyDescent="0.25">
      <c r="A169" t="str">
        <f t="shared" si="2"/>
        <v>c</v>
      </c>
      <c r="B169">
        <v>3</v>
      </c>
      <c r="C169" t="s">
        <v>32</v>
      </c>
      <c r="D169">
        <v>4</v>
      </c>
      <c r="E169" t="s">
        <v>7</v>
      </c>
      <c r="F169">
        <v>16</v>
      </c>
      <c r="G169" s="26">
        <v>3.3672925234154698E-5</v>
      </c>
      <c r="H169">
        <v>2.48904048156027</v>
      </c>
      <c r="I169">
        <v>32.955535570570198</v>
      </c>
      <c r="J169">
        <v>6862.5183419908399</v>
      </c>
      <c r="K169">
        <v>3.2831102103240799E-2</v>
      </c>
      <c r="L169">
        <v>32.894870872951401</v>
      </c>
      <c r="M169">
        <v>6.0664697618814399E-2</v>
      </c>
    </row>
    <row r="170" spans="1:13" hidden="1" x14ac:dyDescent="0.25">
      <c r="A170" t="str">
        <f t="shared" si="2"/>
        <v>c</v>
      </c>
      <c r="B170">
        <v>3</v>
      </c>
      <c r="C170" t="s">
        <v>32</v>
      </c>
      <c r="D170">
        <v>4</v>
      </c>
      <c r="E170" t="s">
        <v>8</v>
      </c>
      <c r="F170">
        <v>6</v>
      </c>
      <c r="G170">
        <v>0</v>
      </c>
      <c r="H170">
        <v>0</v>
      </c>
      <c r="I170">
        <v>3.0862928444261999</v>
      </c>
      <c r="J170">
        <v>0</v>
      </c>
      <c r="K170">
        <v>0</v>
      </c>
      <c r="L170">
        <v>0</v>
      </c>
      <c r="M170">
        <v>0</v>
      </c>
    </row>
    <row r="171" spans="1:13" hidden="1" x14ac:dyDescent="0.25">
      <c r="A171" t="str">
        <f t="shared" si="2"/>
        <v>c</v>
      </c>
      <c r="B171">
        <v>3</v>
      </c>
      <c r="C171" t="s">
        <v>31</v>
      </c>
      <c r="D171">
        <v>4</v>
      </c>
      <c r="E171" t="s">
        <v>6</v>
      </c>
      <c r="F171">
        <v>1416</v>
      </c>
      <c r="G171">
        <v>0</v>
      </c>
      <c r="H171">
        <v>0</v>
      </c>
      <c r="I171">
        <v>441.34271558164397</v>
      </c>
      <c r="J171">
        <v>0</v>
      </c>
      <c r="K171">
        <v>0</v>
      </c>
      <c r="L171">
        <v>0</v>
      </c>
      <c r="M171">
        <v>0</v>
      </c>
    </row>
    <row r="172" spans="1:13" hidden="1" x14ac:dyDescent="0.25">
      <c r="A172" t="str">
        <f t="shared" si="2"/>
        <v>c</v>
      </c>
      <c r="B172">
        <v>3</v>
      </c>
      <c r="C172" t="s">
        <v>31</v>
      </c>
      <c r="D172">
        <v>4</v>
      </c>
      <c r="E172" t="s">
        <v>13</v>
      </c>
      <c r="F172">
        <v>523</v>
      </c>
      <c r="G172">
        <v>0</v>
      </c>
      <c r="H172">
        <v>45.957210756211602</v>
      </c>
      <c r="I172">
        <v>70.295454577678299</v>
      </c>
      <c r="J172">
        <v>115132.67563937099</v>
      </c>
      <c r="K172">
        <v>0</v>
      </c>
      <c r="L172">
        <v>70.295454577678299</v>
      </c>
      <c r="M172">
        <v>0</v>
      </c>
    </row>
    <row r="173" spans="1:13" hidden="1" x14ac:dyDescent="0.25">
      <c r="A173" t="str">
        <f t="shared" si="2"/>
        <v>c</v>
      </c>
      <c r="B173">
        <v>3</v>
      </c>
      <c r="C173" t="s">
        <v>31</v>
      </c>
      <c r="D173">
        <v>4</v>
      </c>
      <c r="E173" t="s">
        <v>7</v>
      </c>
      <c r="F173">
        <v>6532</v>
      </c>
      <c r="G173">
        <v>78.426770972664997</v>
      </c>
      <c r="H173">
        <v>3509.4142871261201</v>
      </c>
      <c r="I173">
        <v>997.91032773624499</v>
      </c>
      <c r="J173">
        <v>10960377.4069364</v>
      </c>
      <c r="K173">
        <v>40517.479710247899</v>
      </c>
      <c r="L173">
        <v>989.96759566182504</v>
      </c>
      <c r="M173">
        <v>7.9427320744205296</v>
      </c>
    </row>
    <row r="174" spans="1:13" hidden="1" x14ac:dyDescent="0.25">
      <c r="A174" t="str">
        <f t="shared" si="2"/>
        <v>c</v>
      </c>
      <c r="B174">
        <v>3</v>
      </c>
      <c r="C174" t="s">
        <v>31</v>
      </c>
      <c r="D174">
        <v>4</v>
      </c>
      <c r="E174" t="s">
        <v>8</v>
      </c>
      <c r="F174">
        <v>538</v>
      </c>
      <c r="G174">
        <v>2.88680470397311E-3</v>
      </c>
      <c r="H174">
        <v>15.6273664603901</v>
      </c>
      <c r="I174">
        <v>88.824077624435901</v>
      </c>
      <c r="J174">
        <v>64850.543517931503</v>
      </c>
      <c r="K174">
        <v>1.0252465240411399</v>
      </c>
      <c r="L174">
        <v>0</v>
      </c>
      <c r="M174">
        <v>0</v>
      </c>
    </row>
    <row r="175" spans="1:13" hidden="1" x14ac:dyDescent="0.25">
      <c r="A175" t="str">
        <f t="shared" si="2"/>
        <v>c</v>
      </c>
      <c r="B175">
        <v>3</v>
      </c>
      <c r="C175" t="s">
        <v>30</v>
      </c>
      <c r="D175">
        <v>4</v>
      </c>
      <c r="E175" t="s">
        <v>6</v>
      </c>
      <c r="F175">
        <v>11</v>
      </c>
      <c r="G175">
        <v>0</v>
      </c>
      <c r="H175">
        <v>0</v>
      </c>
      <c r="I175">
        <v>1.45910100683489</v>
      </c>
      <c r="J175">
        <v>0</v>
      </c>
      <c r="K175">
        <v>0</v>
      </c>
      <c r="L175">
        <v>0</v>
      </c>
      <c r="M175">
        <v>0</v>
      </c>
    </row>
    <row r="176" spans="1:13" hidden="1" x14ac:dyDescent="0.25">
      <c r="A176" t="str">
        <f t="shared" si="2"/>
        <v>c</v>
      </c>
      <c r="B176">
        <v>3</v>
      </c>
      <c r="C176" t="s">
        <v>30</v>
      </c>
      <c r="D176">
        <v>4</v>
      </c>
      <c r="E176" t="s">
        <v>7</v>
      </c>
      <c r="F176">
        <v>10</v>
      </c>
      <c r="G176">
        <v>1.0301685933027001E-4</v>
      </c>
      <c r="H176">
        <v>5.9864769438930399</v>
      </c>
      <c r="I176">
        <v>1.42433028821355</v>
      </c>
      <c r="J176">
        <v>20305.867307304499</v>
      </c>
      <c r="K176">
        <v>0.10044143784758899</v>
      </c>
      <c r="L176">
        <v>1.41763246437116</v>
      </c>
      <c r="M176">
        <v>6.6978238423825798E-3</v>
      </c>
    </row>
    <row r="177" spans="1:13" hidden="1" x14ac:dyDescent="0.25">
      <c r="A177" t="str">
        <f t="shared" si="2"/>
        <v>d</v>
      </c>
      <c r="B177">
        <v>3</v>
      </c>
      <c r="C177" t="s">
        <v>16</v>
      </c>
      <c r="D177">
        <v>4</v>
      </c>
      <c r="E177" t="s">
        <v>6</v>
      </c>
      <c r="F177">
        <v>584</v>
      </c>
      <c r="G177">
        <v>0</v>
      </c>
      <c r="H177">
        <v>0</v>
      </c>
      <c r="I177">
        <v>45.7687099655205</v>
      </c>
      <c r="J177">
        <v>0</v>
      </c>
      <c r="K177">
        <v>0</v>
      </c>
      <c r="L177">
        <v>0</v>
      </c>
      <c r="M177">
        <v>0</v>
      </c>
    </row>
    <row r="178" spans="1:13" hidden="1" x14ac:dyDescent="0.25">
      <c r="A178" t="str">
        <f t="shared" si="2"/>
        <v>d</v>
      </c>
      <c r="B178">
        <v>3</v>
      </c>
      <c r="C178" t="s">
        <v>16</v>
      </c>
      <c r="D178">
        <v>4</v>
      </c>
      <c r="E178" t="s">
        <v>13</v>
      </c>
      <c r="F178">
        <v>703</v>
      </c>
      <c r="G178">
        <v>0</v>
      </c>
      <c r="H178">
        <v>51.6781766748881</v>
      </c>
      <c r="I178">
        <v>38.729732419804698</v>
      </c>
      <c r="J178">
        <v>89278.821994569196</v>
      </c>
      <c r="K178">
        <v>0</v>
      </c>
      <c r="L178">
        <v>38.729732419804698</v>
      </c>
      <c r="M178">
        <v>0</v>
      </c>
    </row>
    <row r="179" spans="1:13" hidden="1" x14ac:dyDescent="0.25">
      <c r="A179" t="str">
        <f t="shared" si="2"/>
        <v>d</v>
      </c>
      <c r="B179">
        <v>3</v>
      </c>
      <c r="C179" t="s">
        <v>16</v>
      </c>
      <c r="D179">
        <v>4</v>
      </c>
      <c r="E179" t="s">
        <v>7</v>
      </c>
      <c r="F179">
        <v>2936</v>
      </c>
      <c r="G179">
        <v>283.50611060498397</v>
      </c>
      <c r="H179">
        <v>1819.5417896484701</v>
      </c>
      <c r="I179">
        <v>397.533068863469</v>
      </c>
      <c r="J179">
        <v>3750489.1361517902</v>
      </c>
      <c r="K179">
        <v>209968.02830011401</v>
      </c>
      <c r="L179">
        <v>392.03059060197802</v>
      </c>
      <c r="M179">
        <v>5.5024782614908201</v>
      </c>
    </row>
    <row r="180" spans="1:13" hidden="1" x14ac:dyDescent="0.25">
      <c r="A180" t="str">
        <f t="shared" si="2"/>
        <v>d</v>
      </c>
      <c r="B180">
        <v>3</v>
      </c>
      <c r="C180" t="s">
        <v>16</v>
      </c>
      <c r="D180">
        <v>4</v>
      </c>
      <c r="E180" t="s">
        <v>8</v>
      </c>
      <c r="F180">
        <v>261</v>
      </c>
      <c r="G180">
        <v>19.910827144895698</v>
      </c>
      <c r="H180">
        <v>5.2646494291337902</v>
      </c>
      <c r="I180">
        <v>34.0827193841248</v>
      </c>
      <c r="J180">
        <v>8915.4234884837697</v>
      </c>
      <c r="K180">
        <v>7014.5210028902302</v>
      </c>
      <c r="L180">
        <v>0</v>
      </c>
      <c r="M180">
        <v>0</v>
      </c>
    </row>
    <row r="181" spans="1:13" hidden="1" x14ac:dyDescent="0.25">
      <c r="A181" t="str">
        <f t="shared" si="2"/>
        <v>d</v>
      </c>
      <c r="B181">
        <v>3</v>
      </c>
      <c r="C181" t="s">
        <v>15</v>
      </c>
      <c r="D181">
        <v>4</v>
      </c>
      <c r="E181" t="s">
        <v>6</v>
      </c>
      <c r="F181">
        <v>237</v>
      </c>
      <c r="G181">
        <v>0</v>
      </c>
      <c r="H181">
        <v>0</v>
      </c>
      <c r="I181">
        <v>13.4551678988711</v>
      </c>
      <c r="J181">
        <v>0</v>
      </c>
      <c r="K181">
        <v>0</v>
      </c>
      <c r="L181">
        <v>0</v>
      </c>
      <c r="M181">
        <v>0</v>
      </c>
    </row>
    <row r="182" spans="1:13" hidden="1" x14ac:dyDescent="0.25">
      <c r="A182" t="str">
        <f t="shared" si="2"/>
        <v>d</v>
      </c>
      <c r="B182">
        <v>3</v>
      </c>
      <c r="C182" t="s">
        <v>15</v>
      </c>
      <c r="D182">
        <v>4</v>
      </c>
      <c r="E182" t="s">
        <v>13</v>
      </c>
      <c r="F182">
        <v>493</v>
      </c>
      <c r="G182">
        <v>0</v>
      </c>
      <c r="H182">
        <v>56.459600753638703</v>
      </c>
      <c r="I182">
        <v>30.1819126288751</v>
      </c>
      <c r="J182">
        <v>98529.570270704004</v>
      </c>
      <c r="K182">
        <v>0</v>
      </c>
      <c r="L182">
        <v>30.1819126288751</v>
      </c>
      <c r="M182">
        <v>0</v>
      </c>
    </row>
    <row r="183" spans="1:13" hidden="1" x14ac:dyDescent="0.25">
      <c r="A183" t="str">
        <f t="shared" si="2"/>
        <v>d</v>
      </c>
      <c r="B183">
        <v>3</v>
      </c>
      <c r="C183" t="s">
        <v>15</v>
      </c>
      <c r="D183">
        <v>4</v>
      </c>
      <c r="E183" t="s">
        <v>7</v>
      </c>
      <c r="F183">
        <v>1315</v>
      </c>
      <c r="G183">
        <v>83.129470126944796</v>
      </c>
      <c r="H183">
        <v>1004.8595072206</v>
      </c>
      <c r="I183">
        <v>179.47018434306801</v>
      </c>
      <c r="J183">
        <v>1865670.44838224</v>
      </c>
      <c r="K183">
        <v>49009.946291854598</v>
      </c>
      <c r="L183">
        <v>176.69658451738201</v>
      </c>
      <c r="M183">
        <v>2.7735998256854502</v>
      </c>
    </row>
    <row r="184" spans="1:13" hidden="1" x14ac:dyDescent="0.25">
      <c r="A184" t="str">
        <f t="shared" si="2"/>
        <v>d</v>
      </c>
      <c r="B184">
        <v>3</v>
      </c>
      <c r="C184" t="s">
        <v>15</v>
      </c>
      <c r="D184">
        <v>4</v>
      </c>
      <c r="E184" t="s">
        <v>8</v>
      </c>
      <c r="F184">
        <v>112</v>
      </c>
      <c r="G184" s="26">
        <v>8.5827749729195207E-5</v>
      </c>
      <c r="H184">
        <v>10.801741984836299</v>
      </c>
      <c r="I184">
        <v>10.0480265222804</v>
      </c>
      <c r="J184">
        <v>12795.744899367999</v>
      </c>
      <c r="K184">
        <v>3.00397124051738E-2</v>
      </c>
      <c r="L184">
        <v>0</v>
      </c>
      <c r="M184">
        <v>0</v>
      </c>
    </row>
    <row r="185" spans="1:13" hidden="1" x14ac:dyDescent="0.25">
      <c r="A185" t="str">
        <f t="shared" si="2"/>
        <v>e</v>
      </c>
      <c r="B185">
        <v>3</v>
      </c>
      <c r="C185" t="s">
        <v>43</v>
      </c>
      <c r="D185">
        <v>4</v>
      </c>
      <c r="E185" t="s">
        <v>6</v>
      </c>
      <c r="F185">
        <v>357</v>
      </c>
      <c r="G185">
        <v>0</v>
      </c>
      <c r="H185">
        <v>0</v>
      </c>
      <c r="I185">
        <v>210.85132444554699</v>
      </c>
      <c r="J185">
        <v>0</v>
      </c>
      <c r="K185">
        <v>0</v>
      </c>
      <c r="L185">
        <v>0</v>
      </c>
      <c r="M185">
        <v>0</v>
      </c>
    </row>
    <row r="186" spans="1:13" hidden="1" x14ac:dyDescent="0.25">
      <c r="A186" t="str">
        <f t="shared" si="2"/>
        <v>e</v>
      </c>
      <c r="B186">
        <v>3</v>
      </c>
      <c r="C186" t="s">
        <v>43</v>
      </c>
      <c r="D186">
        <v>4</v>
      </c>
      <c r="E186" t="s">
        <v>7</v>
      </c>
      <c r="F186">
        <v>234</v>
      </c>
      <c r="G186">
        <v>257.33856193255099</v>
      </c>
      <c r="H186">
        <v>126.266456624067</v>
      </c>
      <c r="I186">
        <v>44.400726805242698</v>
      </c>
      <c r="J186">
        <v>148587.79593058699</v>
      </c>
      <c r="K186">
        <v>182984.694632297</v>
      </c>
      <c r="L186">
        <v>33.312740531054601</v>
      </c>
      <c r="M186">
        <v>11.087986274188101</v>
      </c>
    </row>
    <row r="187" spans="1:13" hidden="1" x14ac:dyDescent="0.25">
      <c r="A187" t="str">
        <f t="shared" si="2"/>
        <v>e</v>
      </c>
      <c r="B187">
        <v>3</v>
      </c>
      <c r="C187" t="s">
        <v>43</v>
      </c>
      <c r="D187">
        <v>4</v>
      </c>
      <c r="E187" t="s">
        <v>8</v>
      </c>
      <c r="F187">
        <v>41</v>
      </c>
      <c r="G187">
        <v>3.9795872146477298</v>
      </c>
      <c r="H187">
        <v>0</v>
      </c>
      <c r="I187">
        <v>16.660525099138201</v>
      </c>
      <c r="J187">
        <v>0</v>
      </c>
      <c r="K187">
        <v>994.89680366293396</v>
      </c>
      <c r="L187">
        <v>0</v>
      </c>
      <c r="M187">
        <v>0</v>
      </c>
    </row>
    <row r="188" spans="1:13" hidden="1" x14ac:dyDescent="0.25">
      <c r="A188" t="str">
        <f t="shared" si="2"/>
        <v>f</v>
      </c>
      <c r="B188">
        <v>3</v>
      </c>
      <c r="C188" t="s">
        <v>37</v>
      </c>
      <c r="D188">
        <v>4</v>
      </c>
      <c r="E188" t="s">
        <v>6</v>
      </c>
      <c r="F188">
        <v>524</v>
      </c>
      <c r="G188">
        <v>0</v>
      </c>
      <c r="H188">
        <v>0</v>
      </c>
      <c r="I188">
        <v>27.345396444021102</v>
      </c>
      <c r="J188">
        <v>0</v>
      </c>
      <c r="K188">
        <v>0</v>
      </c>
      <c r="L188">
        <v>0</v>
      </c>
      <c r="M188">
        <v>0</v>
      </c>
    </row>
    <row r="189" spans="1:13" hidden="1" x14ac:dyDescent="0.25">
      <c r="A189" t="str">
        <f t="shared" si="2"/>
        <v>f</v>
      </c>
      <c r="B189">
        <v>3</v>
      </c>
      <c r="C189" t="s">
        <v>37</v>
      </c>
      <c r="D189">
        <v>4</v>
      </c>
      <c r="E189" t="s">
        <v>13</v>
      </c>
      <c r="F189">
        <v>358</v>
      </c>
      <c r="G189">
        <v>0</v>
      </c>
      <c r="H189">
        <v>157.48449557419301</v>
      </c>
      <c r="I189">
        <v>42.877702214247499</v>
      </c>
      <c r="J189">
        <v>250563.32755645999</v>
      </c>
      <c r="K189">
        <v>0</v>
      </c>
      <c r="L189">
        <v>42.877702214247499</v>
      </c>
      <c r="M189">
        <v>0</v>
      </c>
    </row>
    <row r="190" spans="1:13" hidden="1" x14ac:dyDescent="0.25">
      <c r="A190" t="str">
        <f t="shared" si="2"/>
        <v>f</v>
      </c>
      <c r="B190">
        <v>3</v>
      </c>
      <c r="C190" t="s">
        <v>37</v>
      </c>
      <c r="D190">
        <v>4</v>
      </c>
      <c r="E190" t="s">
        <v>7</v>
      </c>
      <c r="F190">
        <v>1444</v>
      </c>
      <c r="G190">
        <v>407.712625964545</v>
      </c>
      <c r="H190">
        <v>1067.6470941899199</v>
      </c>
      <c r="I190">
        <v>131.29882796050401</v>
      </c>
      <c r="J190">
        <v>1566191.0462261999</v>
      </c>
      <c r="K190">
        <v>245952.46368415499</v>
      </c>
      <c r="L190">
        <v>102.13949581532</v>
      </c>
      <c r="M190">
        <v>29.1593321451832</v>
      </c>
    </row>
    <row r="191" spans="1:13" hidden="1" x14ac:dyDescent="0.25">
      <c r="A191" t="str">
        <f t="shared" si="2"/>
        <v>f</v>
      </c>
      <c r="B191">
        <v>3</v>
      </c>
      <c r="C191" t="s">
        <v>37</v>
      </c>
      <c r="D191">
        <v>4</v>
      </c>
      <c r="E191" t="s">
        <v>8</v>
      </c>
      <c r="F191">
        <v>807</v>
      </c>
      <c r="G191">
        <v>3.0104305823171602E-4</v>
      </c>
      <c r="H191">
        <v>94.406908383191094</v>
      </c>
      <c r="I191">
        <v>70.764910232041302</v>
      </c>
      <c r="J191">
        <v>200242.729576807</v>
      </c>
      <c r="K191">
        <v>0.25113698268468698</v>
      </c>
      <c r="L191">
        <v>0</v>
      </c>
      <c r="M191">
        <v>0</v>
      </c>
    </row>
    <row r="192" spans="1:13" hidden="1" x14ac:dyDescent="0.25">
      <c r="A192" t="str">
        <f t="shared" si="2"/>
        <v>a</v>
      </c>
      <c r="B192">
        <v>4</v>
      </c>
      <c r="C192" t="s">
        <v>17</v>
      </c>
      <c r="D192">
        <v>2</v>
      </c>
      <c r="E192" t="s">
        <v>6</v>
      </c>
      <c r="F192">
        <v>15</v>
      </c>
      <c r="G192">
        <v>0</v>
      </c>
      <c r="H192">
        <v>0</v>
      </c>
      <c r="I192">
        <v>17.1678577537261</v>
      </c>
      <c r="J192">
        <v>0</v>
      </c>
      <c r="K192">
        <v>0</v>
      </c>
      <c r="L192">
        <v>0</v>
      </c>
      <c r="M192">
        <v>0</v>
      </c>
    </row>
    <row r="193" spans="1:13" hidden="1" x14ac:dyDescent="0.25">
      <c r="A193" t="str">
        <f t="shared" si="2"/>
        <v>a</v>
      </c>
      <c r="B193">
        <v>4</v>
      </c>
      <c r="C193" t="s">
        <v>17</v>
      </c>
      <c r="D193">
        <v>2</v>
      </c>
      <c r="E193" t="s">
        <v>7</v>
      </c>
      <c r="F193">
        <v>1</v>
      </c>
      <c r="G193">
        <v>0</v>
      </c>
      <c r="H193" s="26">
        <v>6.2118818677600004E-14</v>
      </c>
      <c r="I193" s="26">
        <v>4.7601639031299999E-6</v>
      </c>
      <c r="J193" s="26">
        <v>9.8327878084800001E-10</v>
      </c>
      <c r="K193">
        <v>0</v>
      </c>
      <c r="L193" s="26">
        <v>4.7601639031299999E-6</v>
      </c>
      <c r="M193">
        <v>0</v>
      </c>
    </row>
    <row r="194" spans="1:13" hidden="1" x14ac:dyDescent="0.25">
      <c r="A194" t="str">
        <f t="shared" si="2"/>
        <v>a</v>
      </c>
      <c r="B194">
        <v>4</v>
      </c>
      <c r="C194" t="s">
        <v>17</v>
      </c>
      <c r="D194">
        <v>2</v>
      </c>
      <c r="E194" t="s">
        <v>8</v>
      </c>
      <c r="F194">
        <v>2</v>
      </c>
      <c r="G194">
        <v>0</v>
      </c>
      <c r="H194">
        <v>0</v>
      </c>
      <c r="I194">
        <v>1.83373513045946E-3</v>
      </c>
      <c r="J194">
        <v>0</v>
      </c>
      <c r="K194">
        <v>0</v>
      </c>
      <c r="L194">
        <v>0</v>
      </c>
      <c r="M194">
        <v>0</v>
      </c>
    </row>
    <row r="195" spans="1:13" hidden="1" x14ac:dyDescent="0.25">
      <c r="A195" t="str">
        <f t="shared" ref="A195:A258" si="3">LEFT(C195,1)</f>
        <v>a</v>
      </c>
      <c r="B195">
        <v>4</v>
      </c>
      <c r="C195" t="s">
        <v>40</v>
      </c>
      <c r="D195">
        <v>2</v>
      </c>
      <c r="E195" t="s">
        <v>6</v>
      </c>
      <c r="F195">
        <v>577</v>
      </c>
      <c r="G195">
        <v>0</v>
      </c>
      <c r="H195">
        <v>0</v>
      </c>
      <c r="I195">
        <v>807.31847478250199</v>
      </c>
      <c r="J195">
        <v>0</v>
      </c>
      <c r="K195">
        <v>0</v>
      </c>
      <c r="L195">
        <v>0</v>
      </c>
      <c r="M195">
        <v>0</v>
      </c>
    </row>
    <row r="196" spans="1:13" hidden="1" x14ac:dyDescent="0.25">
      <c r="A196" t="str">
        <f t="shared" si="3"/>
        <v>a</v>
      </c>
      <c r="B196">
        <v>4</v>
      </c>
      <c r="C196" t="s">
        <v>40</v>
      </c>
      <c r="D196">
        <v>2</v>
      </c>
      <c r="E196" t="s">
        <v>13</v>
      </c>
      <c r="F196">
        <v>21</v>
      </c>
      <c r="G196">
        <v>58.736513693713903</v>
      </c>
      <c r="H196">
        <v>11.806696424064301</v>
      </c>
      <c r="I196">
        <v>72.060893845867099</v>
      </c>
      <c r="J196">
        <v>26923.824399787401</v>
      </c>
      <c r="K196">
        <v>25307.550491751001</v>
      </c>
      <c r="L196">
        <v>50.280733643474001</v>
      </c>
      <c r="M196">
        <v>21.780160202392999</v>
      </c>
    </row>
    <row r="197" spans="1:13" hidden="1" x14ac:dyDescent="0.25">
      <c r="A197" t="str">
        <f t="shared" si="3"/>
        <v>a</v>
      </c>
      <c r="B197">
        <v>4</v>
      </c>
      <c r="C197" t="s">
        <v>40</v>
      </c>
      <c r="D197">
        <v>2</v>
      </c>
      <c r="E197" t="s">
        <v>7</v>
      </c>
      <c r="F197">
        <v>1274</v>
      </c>
      <c r="G197">
        <v>44.949431297496403</v>
      </c>
      <c r="H197">
        <v>1346.2290796331999</v>
      </c>
      <c r="I197">
        <v>1586.4152335349199</v>
      </c>
      <c r="J197">
        <v>5748033.7437365903</v>
      </c>
      <c r="K197">
        <v>70565.692574740096</v>
      </c>
      <c r="L197">
        <v>1572.98134365585</v>
      </c>
      <c r="M197">
        <v>13.4338898790646</v>
      </c>
    </row>
    <row r="198" spans="1:13" hidden="1" x14ac:dyDescent="0.25">
      <c r="A198" t="str">
        <f t="shared" si="3"/>
        <v>a</v>
      </c>
      <c r="B198">
        <v>4</v>
      </c>
      <c r="C198" t="s">
        <v>40</v>
      </c>
      <c r="D198">
        <v>2</v>
      </c>
      <c r="E198" t="s">
        <v>8</v>
      </c>
      <c r="F198">
        <v>159</v>
      </c>
      <c r="G198">
        <v>8.92821297154976</v>
      </c>
      <c r="H198">
        <v>3.9954598215249999</v>
      </c>
      <c r="I198">
        <v>241.25742309878001</v>
      </c>
      <c r="J198">
        <v>15904.956354529901</v>
      </c>
      <c r="K198">
        <v>3339.1515171894098</v>
      </c>
      <c r="L198">
        <v>0</v>
      </c>
      <c r="M198">
        <v>0</v>
      </c>
    </row>
    <row r="199" spans="1:13" hidden="1" x14ac:dyDescent="0.25">
      <c r="A199" t="str">
        <f t="shared" si="3"/>
        <v>a</v>
      </c>
      <c r="B199">
        <v>4</v>
      </c>
      <c r="C199" t="s">
        <v>40</v>
      </c>
      <c r="D199">
        <v>4</v>
      </c>
      <c r="E199" t="s">
        <v>6</v>
      </c>
      <c r="F199">
        <v>19</v>
      </c>
      <c r="G199">
        <v>0</v>
      </c>
      <c r="H199">
        <v>0</v>
      </c>
      <c r="I199">
        <v>1.72464548361502</v>
      </c>
      <c r="J199">
        <v>0</v>
      </c>
      <c r="K199">
        <v>0</v>
      </c>
      <c r="L199">
        <v>0</v>
      </c>
      <c r="M199">
        <v>0</v>
      </c>
    </row>
    <row r="200" spans="1:13" hidden="1" x14ac:dyDescent="0.25">
      <c r="A200" t="str">
        <f t="shared" si="3"/>
        <v>a</v>
      </c>
      <c r="B200">
        <v>4</v>
      </c>
      <c r="C200" t="s">
        <v>40</v>
      </c>
      <c r="D200">
        <v>4</v>
      </c>
      <c r="E200" t="s">
        <v>8</v>
      </c>
      <c r="F200">
        <v>5</v>
      </c>
      <c r="G200">
        <v>0</v>
      </c>
      <c r="H200">
        <v>0</v>
      </c>
      <c r="I200">
        <v>1.25412474635335</v>
      </c>
      <c r="J200">
        <v>0</v>
      </c>
      <c r="K200">
        <v>0</v>
      </c>
      <c r="L200">
        <v>0</v>
      </c>
      <c r="M200">
        <v>0</v>
      </c>
    </row>
    <row r="201" spans="1:13" hidden="1" x14ac:dyDescent="0.25">
      <c r="A201" t="str">
        <f t="shared" si="3"/>
        <v>a</v>
      </c>
      <c r="B201">
        <v>4</v>
      </c>
      <c r="C201" t="s">
        <v>24</v>
      </c>
      <c r="D201">
        <v>2</v>
      </c>
      <c r="E201" t="s">
        <v>6</v>
      </c>
      <c r="F201">
        <v>165</v>
      </c>
      <c r="G201">
        <v>0</v>
      </c>
      <c r="H201">
        <v>0</v>
      </c>
      <c r="I201">
        <v>187.66644745573501</v>
      </c>
      <c r="J201">
        <v>0</v>
      </c>
      <c r="K201">
        <v>0</v>
      </c>
      <c r="L201">
        <v>0</v>
      </c>
      <c r="M201">
        <v>0</v>
      </c>
    </row>
    <row r="202" spans="1:13" hidden="1" x14ac:dyDescent="0.25">
      <c r="A202" t="str">
        <f t="shared" si="3"/>
        <v>a</v>
      </c>
      <c r="B202">
        <v>4</v>
      </c>
      <c r="C202" t="s">
        <v>24</v>
      </c>
      <c r="D202">
        <v>2</v>
      </c>
      <c r="E202" t="s">
        <v>13</v>
      </c>
      <c r="F202">
        <v>4</v>
      </c>
      <c r="G202">
        <v>2.9965656533099998</v>
      </c>
      <c r="H202">
        <v>1.9977139596773299</v>
      </c>
      <c r="I202">
        <v>14.7120538153093</v>
      </c>
      <c r="J202">
        <v>4248.1429376784399</v>
      </c>
      <c r="K202">
        <v>1048.7979786599999</v>
      </c>
      <c r="L202">
        <v>14.300833165564301</v>
      </c>
      <c r="M202">
        <v>0.411220649745</v>
      </c>
    </row>
    <row r="203" spans="1:13" hidden="1" x14ac:dyDescent="0.25">
      <c r="A203" t="str">
        <f t="shared" si="3"/>
        <v>a</v>
      </c>
      <c r="B203">
        <v>4</v>
      </c>
      <c r="C203" t="s">
        <v>24</v>
      </c>
      <c r="D203">
        <v>2</v>
      </c>
      <c r="E203" t="s">
        <v>7</v>
      </c>
      <c r="F203">
        <v>510</v>
      </c>
      <c r="G203">
        <v>23.972691308479899</v>
      </c>
      <c r="H203">
        <v>507.50960793676899</v>
      </c>
      <c r="I203">
        <v>321.85521033445298</v>
      </c>
      <c r="J203">
        <v>2222239.6976664499</v>
      </c>
      <c r="K203">
        <v>15100.799792330001</v>
      </c>
      <c r="L203">
        <v>298.43616318594297</v>
      </c>
      <c r="M203">
        <v>23.41904714851</v>
      </c>
    </row>
    <row r="204" spans="1:13" hidden="1" x14ac:dyDescent="0.25">
      <c r="A204" t="str">
        <f t="shared" si="3"/>
        <v>a</v>
      </c>
      <c r="B204">
        <v>4</v>
      </c>
      <c r="C204" t="s">
        <v>24</v>
      </c>
      <c r="D204">
        <v>2</v>
      </c>
      <c r="E204" t="s">
        <v>8</v>
      </c>
      <c r="F204">
        <v>68</v>
      </c>
      <c r="G204">
        <v>0</v>
      </c>
      <c r="H204">
        <v>1.99509380294123</v>
      </c>
      <c r="I204">
        <v>67.122176756796307</v>
      </c>
      <c r="J204">
        <v>10539.0607264598</v>
      </c>
      <c r="K204">
        <v>0</v>
      </c>
      <c r="L204">
        <v>0</v>
      </c>
      <c r="M204">
        <v>0</v>
      </c>
    </row>
    <row r="205" spans="1:13" hidden="1" x14ac:dyDescent="0.25">
      <c r="A205" t="str">
        <f t="shared" si="3"/>
        <v>c</v>
      </c>
      <c r="B205">
        <v>4</v>
      </c>
      <c r="C205" t="s">
        <v>31</v>
      </c>
      <c r="D205">
        <v>2</v>
      </c>
      <c r="E205" t="s">
        <v>6</v>
      </c>
      <c r="F205">
        <v>5</v>
      </c>
      <c r="G205">
        <v>0</v>
      </c>
      <c r="H205">
        <v>0</v>
      </c>
      <c r="I205">
        <v>2.9058947924442999</v>
      </c>
      <c r="J205">
        <v>0</v>
      </c>
      <c r="K205">
        <v>0</v>
      </c>
      <c r="L205">
        <v>0</v>
      </c>
      <c r="M205">
        <v>0</v>
      </c>
    </row>
    <row r="206" spans="1:13" hidden="1" x14ac:dyDescent="0.25">
      <c r="A206" t="str">
        <f t="shared" si="3"/>
        <v>c</v>
      </c>
      <c r="B206">
        <v>4</v>
      </c>
      <c r="C206" t="s">
        <v>31</v>
      </c>
      <c r="D206">
        <v>2</v>
      </c>
      <c r="E206" t="s">
        <v>13</v>
      </c>
      <c r="F206">
        <v>7</v>
      </c>
      <c r="G206">
        <v>0</v>
      </c>
      <c r="H206">
        <v>6.9860089496829998</v>
      </c>
      <c r="I206">
        <v>10.152001756444999</v>
      </c>
      <c r="J206">
        <v>16609.617308640001</v>
      </c>
      <c r="K206">
        <v>0</v>
      </c>
      <c r="L206">
        <v>10.152001756444999</v>
      </c>
      <c r="M206">
        <v>0</v>
      </c>
    </row>
    <row r="207" spans="1:13" hidden="1" x14ac:dyDescent="0.25">
      <c r="A207" t="str">
        <f t="shared" si="3"/>
        <v>c</v>
      </c>
      <c r="B207">
        <v>4</v>
      </c>
      <c r="C207" t="s">
        <v>31</v>
      </c>
      <c r="D207">
        <v>2</v>
      </c>
      <c r="E207" t="s">
        <v>7</v>
      </c>
      <c r="F207">
        <v>21</v>
      </c>
      <c r="G207">
        <v>0</v>
      </c>
      <c r="H207">
        <v>20.9758860738064</v>
      </c>
      <c r="I207">
        <v>19.894202689863999</v>
      </c>
      <c r="J207">
        <v>55273.9904149422</v>
      </c>
      <c r="K207">
        <v>0</v>
      </c>
      <c r="L207">
        <v>19.894202689863999</v>
      </c>
      <c r="M207">
        <v>0</v>
      </c>
    </row>
    <row r="208" spans="1:13" hidden="1" x14ac:dyDescent="0.25">
      <c r="A208" t="str">
        <f t="shared" si="3"/>
        <v>c</v>
      </c>
      <c r="B208">
        <v>4</v>
      </c>
      <c r="C208" t="s">
        <v>31</v>
      </c>
      <c r="D208">
        <v>2</v>
      </c>
      <c r="E208" t="s">
        <v>8</v>
      </c>
      <c r="F208">
        <v>4</v>
      </c>
      <c r="G208">
        <v>0</v>
      </c>
      <c r="H208">
        <v>0</v>
      </c>
      <c r="I208">
        <v>5.4617916262029897</v>
      </c>
      <c r="J208">
        <v>0</v>
      </c>
      <c r="K208">
        <v>0</v>
      </c>
      <c r="L208">
        <v>0</v>
      </c>
      <c r="M208">
        <v>0</v>
      </c>
    </row>
    <row r="209" spans="1:13" hidden="1" x14ac:dyDescent="0.25">
      <c r="A209" t="str">
        <f t="shared" si="3"/>
        <v>c</v>
      </c>
      <c r="B209">
        <v>4</v>
      </c>
      <c r="C209" t="s">
        <v>30</v>
      </c>
      <c r="D209">
        <v>2</v>
      </c>
      <c r="E209" t="s">
        <v>6</v>
      </c>
      <c r="F209">
        <v>60</v>
      </c>
      <c r="G209">
        <v>0</v>
      </c>
      <c r="H209">
        <v>0</v>
      </c>
      <c r="I209">
        <v>80.369799376260701</v>
      </c>
      <c r="J209">
        <v>0</v>
      </c>
      <c r="K209">
        <v>0</v>
      </c>
      <c r="L209">
        <v>0</v>
      </c>
      <c r="M209">
        <v>0</v>
      </c>
    </row>
    <row r="210" spans="1:13" hidden="1" x14ac:dyDescent="0.25">
      <c r="A210" t="str">
        <f t="shared" si="3"/>
        <v>c</v>
      </c>
      <c r="B210">
        <v>4</v>
      </c>
      <c r="C210" t="s">
        <v>30</v>
      </c>
      <c r="D210">
        <v>2</v>
      </c>
      <c r="E210" t="s">
        <v>13</v>
      </c>
      <c r="F210">
        <v>2</v>
      </c>
      <c r="G210">
        <v>0</v>
      </c>
      <c r="H210">
        <v>1.8987543706779999</v>
      </c>
      <c r="I210">
        <v>1.568613322574</v>
      </c>
      <c r="J210">
        <v>4722.8948765200003</v>
      </c>
      <c r="K210">
        <v>0</v>
      </c>
      <c r="L210">
        <v>1.568613322574</v>
      </c>
      <c r="M210">
        <v>0</v>
      </c>
    </row>
    <row r="211" spans="1:13" hidden="1" x14ac:dyDescent="0.25">
      <c r="A211" t="str">
        <f t="shared" si="3"/>
        <v>c</v>
      </c>
      <c r="B211">
        <v>4</v>
      </c>
      <c r="C211" t="s">
        <v>30</v>
      </c>
      <c r="D211">
        <v>2</v>
      </c>
      <c r="E211" t="s">
        <v>7</v>
      </c>
      <c r="F211">
        <v>27</v>
      </c>
      <c r="G211">
        <v>0</v>
      </c>
      <c r="H211">
        <v>46.061169885884603</v>
      </c>
      <c r="I211">
        <v>20.645080852853599</v>
      </c>
      <c r="J211">
        <v>132358.117578923</v>
      </c>
      <c r="K211">
        <v>0</v>
      </c>
      <c r="L211">
        <v>20.645080852853599</v>
      </c>
      <c r="M211">
        <v>0</v>
      </c>
    </row>
    <row r="212" spans="1:13" hidden="1" x14ac:dyDescent="0.25">
      <c r="A212" t="str">
        <f t="shared" si="3"/>
        <v>c</v>
      </c>
      <c r="B212">
        <v>4</v>
      </c>
      <c r="C212" t="s">
        <v>30</v>
      </c>
      <c r="D212">
        <v>2</v>
      </c>
      <c r="E212" t="s">
        <v>8</v>
      </c>
      <c r="F212">
        <v>10</v>
      </c>
      <c r="G212">
        <v>0</v>
      </c>
      <c r="H212">
        <v>0</v>
      </c>
      <c r="I212">
        <v>17.2678107226651</v>
      </c>
      <c r="J212">
        <v>0</v>
      </c>
      <c r="K212">
        <v>0</v>
      </c>
      <c r="L212">
        <v>0</v>
      </c>
      <c r="M212">
        <v>0</v>
      </c>
    </row>
    <row r="213" spans="1:13" hidden="1" x14ac:dyDescent="0.25">
      <c r="A213" t="str">
        <f t="shared" si="3"/>
        <v>c</v>
      </c>
      <c r="B213">
        <v>4</v>
      </c>
      <c r="C213" t="s">
        <v>29</v>
      </c>
      <c r="D213">
        <v>2</v>
      </c>
      <c r="E213" t="s">
        <v>13</v>
      </c>
      <c r="F213">
        <v>1</v>
      </c>
      <c r="G213">
        <v>0</v>
      </c>
      <c r="H213" s="26">
        <v>4.46114868408E-8</v>
      </c>
      <c r="I213">
        <v>1.08102113304E-4</v>
      </c>
      <c r="J213">
        <v>1.22057027997E-4</v>
      </c>
      <c r="K213">
        <v>0</v>
      </c>
      <c r="L213">
        <v>1.08102113304E-4</v>
      </c>
      <c r="M213">
        <v>0</v>
      </c>
    </row>
    <row r="214" spans="1:13" hidden="1" x14ac:dyDescent="0.25">
      <c r="A214" t="str">
        <f t="shared" si="3"/>
        <v>c</v>
      </c>
      <c r="B214">
        <v>4</v>
      </c>
      <c r="C214" t="s">
        <v>29</v>
      </c>
      <c r="D214">
        <v>2</v>
      </c>
      <c r="E214" t="s">
        <v>7</v>
      </c>
      <c r="F214">
        <v>8</v>
      </c>
      <c r="G214">
        <v>0</v>
      </c>
      <c r="H214">
        <v>5.9924224654090201</v>
      </c>
      <c r="I214">
        <v>1.7324279846655499</v>
      </c>
      <c r="J214">
        <v>17571.1029979538</v>
      </c>
      <c r="K214">
        <v>0</v>
      </c>
      <c r="L214">
        <v>1.7324279846655499</v>
      </c>
      <c r="M214">
        <v>0</v>
      </c>
    </row>
    <row r="215" spans="1:13" hidden="1" x14ac:dyDescent="0.25">
      <c r="A215" t="str">
        <f t="shared" si="3"/>
        <v>f</v>
      </c>
      <c r="B215">
        <v>4</v>
      </c>
      <c r="C215" t="s">
        <v>14</v>
      </c>
      <c r="D215">
        <v>2</v>
      </c>
      <c r="E215" t="s">
        <v>6</v>
      </c>
      <c r="F215">
        <v>21</v>
      </c>
      <c r="G215">
        <v>0</v>
      </c>
      <c r="H215">
        <v>0</v>
      </c>
      <c r="I215">
        <v>12.3052084106177</v>
      </c>
      <c r="J215">
        <v>0</v>
      </c>
      <c r="K215">
        <v>0</v>
      </c>
      <c r="L215">
        <v>0</v>
      </c>
      <c r="M215">
        <v>0</v>
      </c>
    </row>
    <row r="216" spans="1:13" hidden="1" x14ac:dyDescent="0.25">
      <c r="A216" t="str">
        <f t="shared" si="3"/>
        <v>f</v>
      </c>
      <c r="B216">
        <v>4</v>
      </c>
      <c r="C216" t="s">
        <v>14</v>
      </c>
      <c r="D216">
        <v>2</v>
      </c>
      <c r="E216" t="s">
        <v>7</v>
      </c>
      <c r="F216">
        <v>187</v>
      </c>
      <c r="G216">
        <v>0</v>
      </c>
      <c r="H216">
        <v>329.61857154498398</v>
      </c>
      <c r="I216">
        <v>13.398277190572299</v>
      </c>
      <c r="J216">
        <v>279966.02688648901</v>
      </c>
      <c r="K216">
        <v>0</v>
      </c>
      <c r="L216">
        <v>13.398277190572299</v>
      </c>
      <c r="M216">
        <v>0</v>
      </c>
    </row>
    <row r="217" spans="1:13" hidden="1" x14ac:dyDescent="0.25">
      <c r="A217" t="str">
        <f t="shared" si="3"/>
        <v>f</v>
      </c>
      <c r="B217">
        <v>4</v>
      </c>
      <c r="C217" t="s">
        <v>14</v>
      </c>
      <c r="D217">
        <v>2</v>
      </c>
      <c r="E217" t="s">
        <v>8</v>
      </c>
      <c r="F217">
        <v>7</v>
      </c>
      <c r="G217">
        <v>0</v>
      </c>
      <c r="H217">
        <v>1.9976923660599999</v>
      </c>
      <c r="I217">
        <v>18.128756988911999</v>
      </c>
      <c r="J217">
        <v>3422.2865753400001</v>
      </c>
      <c r="K217">
        <v>0</v>
      </c>
      <c r="L217">
        <v>0</v>
      </c>
      <c r="M217">
        <v>0</v>
      </c>
    </row>
    <row r="218" spans="1:13" hidden="1" x14ac:dyDescent="0.25">
      <c r="A218" t="str">
        <f t="shared" si="3"/>
        <v>a</v>
      </c>
      <c r="B218">
        <v>5</v>
      </c>
      <c r="C218" t="s">
        <v>40</v>
      </c>
      <c r="D218">
        <v>1</v>
      </c>
      <c r="E218" t="s">
        <v>6</v>
      </c>
      <c r="F218">
        <v>5</v>
      </c>
      <c r="G218">
        <v>0</v>
      </c>
      <c r="H218">
        <v>0</v>
      </c>
      <c r="I218">
        <v>2.0340770788532998</v>
      </c>
      <c r="J218">
        <v>0</v>
      </c>
      <c r="K218">
        <v>0</v>
      </c>
      <c r="L218">
        <v>0</v>
      </c>
      <c r="M218">
        <v>0</v>
      </c>
    </row>
    <row r="219" spans="1:13" hidden="1" x14ac:dyDescent="0.25">
      <c r="A219" t="str">
        <f t="shared" si="3"/>
        <v>a</v>
      </c>
      <c r="B219">
        <v>5</v>
      </c>
      <c r="C219" t="s">
        <v>40</v>
      </c>
      <c r="D219">
        <v>1</v>
      </c>
      <c r="E219" t="s">
        <v>13</v>
      </c>
      <c r="F219">
        <v>7</v>
      </c>
      <c r="G219">
        <v>0</v>
      </c>
      <c r="H219">
        <v>1.05325841505014E-4</v>
      </c>
      <c r="I219">
        <v>1.27961733447462E-2</v>
      </c>
      <c r="J219">
        <v>0.11027372625858101</v>
      </c>
      <c r="K219">
        <v>0</v>
      </c>
      <c r="L219">
        <v>1.27961733447462E-2</v>
      </c>
      <c r="M219">
        <v>0</v>
      </c>
    </row>
    <row r="220" spans="1:13" hidden="1" x14ac:dyDescent="0.25">
      <c r="A220" t="str">
        <f t="shared" si="3"/>
        <v>a</v>
      </c>
      <c r="B220">
        <v>5</v>
      </c>
      <c r="C220" t="s">
        <v>40</v>
      </c>
      <c r="D220">
        <v>1</v>
      </c>
      <c r="E220" t="s">
        <v>7</v>
      </c>
      <c r="F220">
        <v>42</v>
      </c>
      <c r="G220">
        <v>3.9718263053776899</v>
      </c>
      <c r="H220">
        <v>29.6538448679017</v>
      </c>
      <c r="I220">
        <v>27.6735692932834</v>
      </c>
      <c r="J220">
        <v>51254.100491622499</v>
      </c>
      <c r="K220">
        <v>2514.1660513060601</v>
      </c>
      <c r="L220">
        <v>26.692019068043699</v>
      </c>
      <c r="M220">
        <v>0.98155022523973301</v>
      </c>
    </row>
    <row r="221" spans="1:13" x14ac:dyDescent="0.25">
      <c r="B221">
        <v>5</v>
      </c>
      <c r="D221">
        <v>0</v>
      </c>
      <c r="E221" t="s">
        <v>8</v>
      </c>
      <c r="F221">
        <v>2</v>
      </c>
      <c r="G221">
        <v>0</v>
      </c>
      <c r="H221">
        <v>0</v>
      </c>
      <c r="I221">
        <v>7.8462295235299999</v>
      </c>
      <c r="J221">
        <v>0</v>
      </c>
      <c r="K221">
        <v>0</v>
      </c>
      <c r="L221">
        <v>0</v>
      </c>
      <c r="M221">
        <v>0</v>
      </c>
    </row>
    <row r="222" spans="1:13" hidden="1" x14ac:dyDescent="0.25">
      <c r="A222" t="str">
        <f t="shared" si="3"/>
        <v>b</v>
      </c>
      <c r="B222">
        <v>5</v>
      </c>
      <c r="C222" t="s">
        <v>23</v>
      </c>
      <c r="D222">
        <v>1</v>
      </c>
      <c r="E222" t="s">
        <v>6</v>
      </c>
      <c r="F222">
        <v>278</v>
      </c>
      <c r="G222">
        <v>0</v>
      </c>
      <c r="H222">
        <v>0</v>
      </c>
      <c r="I222">
        <v>219.36858595282499</v>
      </c>
      <c r="J222">
        <v>0</v>
      </c>
      <c r="K222">
        <v>0</v>
      </c>
      <c r="L222">
        <v>0</v>
      </c>
      <c r="M222">
        <v>0</v>
      </c>
    </row>
    <row r="223" spans="1:13" hidden="1" x14ac:dyDescent="0.25">
      <c r="A223" t="str">
        <f t="shared" si="3"/>
        <v>b</v>
      </c>
      <c r="B223">
        <v>5</v>
      </c>
      <c r="C223" t="s">
        <v>23</v>
      </c>
      <c r="D223">
        <v>1</v>
      </c>
      <c r="E223" t="s">
        <v>13</v>
      </c>
      <c r="F223">
        <v>5</v>
      </c>
      <c r="G223">
        <v>0</v>
      </c>
      <c r="H223">
        <v>0.98146987663302698</v>
      </c>
      <c r="I223">
        <v>5.9079031597749498</v>
      </c>
      <c r="J223">
        <v>1908.95891004895</v>
      </c>
      <c r="K223">
        <v>0</v>
      </c>
      <c r="L223">
        <v>5.9079031597749498</v>
      </c>
      <c r="M223">
        <v>0</v>
      </c>
    </row>
    <row r="224" spans="1:13" hidden="1" x14ac:dyDescent="0.25">
      <c r="A224" t="str">
        <f t="shared" si="3"/>
        <v>b</v>
      </c>
      <c r="B224">
        <v>5</v>
      </c>
      <c r="C224" t="s">
        <v>23</v>
      </c>
      <c r="D224">
        <v>1</v>
      </c>
      <c r="E224" t="s">
        <v>7</v>
      </c>
      <c r="F224">
        <v>1049</v>
      </c>
      <c r="G224">
        <v>42.931620215899997</v>
      </c>
      <c r="H224">
        <v>1003.72322779499</v>
      </c>
      <c r="I224">
        <v>721.560617637414</v>
      </c>
      <c r="J224">
        <v>3262685.7797984998</v>
      </c>
      <c r="K224">
        <v>18416.741540340001</v>
      </c>
      <c r="L224">
        <v>716.09112409226896</v>
      </c>
      <c r="M224">
        <v>5.4694935451450002</v>
      </c>
    </row>
    <row r="225" spans="1:13" hidden="1" x14ac:dyDescent="0.25">
      <c r="A225" t="str">
        <f t="shared" si="3"/>
        <v>b</v>
      </c>
      <c r="B225">
        <v>5</v>
      </c>
      <c r="C225" t="s">
        <v>23</v>
      </c>
      <c r="D225">
        <v>1</v>
      </c>
      <c r="E225" t="s">
        <v>8</v>
      </c>
      <c r="F225">
        <v>306</v>
      </c>
      <c r="G225">
        <v>16.419349819260901</v>
      </c>
      <c r="H225">
        <v>21.7272755509292</v>
      </c>
      <c r="I225">
        <v>821.93080198617702</v>
      </c>
      <c r="J225">
        <v>66480.125028712006</v>
      </c>
      <c r="K225">
        <v>6846.0384320140001</v>
      </c>
      <c r="L225">
        <v>0</v>
      </c>
      <c r="M225">
        <v>0</v>
      </c>
    </row>
    <row r="226" spans="1:13" hidden="1" x14ac:dyDescent="0.25">
      <c r="A226" t="str">
        <f t="shared" si="3"/>
        <v>c</v>
      </c>
      <c r="B226">
        <v>5</v>
      </c>
      <c r="C226" t="s">
        <v>31</v>
      </c>
      <c r="D226">
        <v>1</v>
      </c>
      <c r="E226" t="s">
        <v>6</v>
      </c>
      <c r="F226">
        <v>932</v>
      </c>
      <c r="G226">
        <v>0</v>
      </c>
      <c r="H226">
        <v>0</v>
      </c>
      <c r="I226">
        <v>392.10368410331898</v>
      </c>
      <c r="J226">
        <v>0</v>
      </c>
      <c r="K226">
        <v>0</v>
      </c>
      <c r="L226">
        <v>0</v>
      </c>
      <c r="M226">
        <v>0</v>
      </c>
    </row>
    <row r="227" spans="1:13" hidden="1" x14ac:dyDescent="0.25">
      <c r="A227" t="str">
        <f t="shared" si="3"/>
        <v>c</v>
      </c>
      <c r="B227">
        <v>5</v>
      </c>
      <c r="C227" t="s">
        <v>31</v>
      </c>
      <c r="D227">
        <v>1</v>
      </c>
      <c r="E227" t="s">
        <v>13</v>
      </c>
      <c r="F227">
        <v>421</v>
      </c>
      <c r="G227">
        <v>106.69699189607501</v>
      </c>
      <c r="H227">
        <v>119.572905156121</v>
      </c>
      <c r="I227">
        <v>115.840708305223</v>
      </c>
      <c r="J227">
        <v>184850.08200758701</v>
      </c>
      <c r="K227">
        <v>36959.476866828001</v>
      </c>
      <c r="L227">
        <v>91.940967956628299</v>
      </c>
      <c r="M227">
        <v>23.899740348595401</v>
      </c>
    </row>
    <row r="228" spans="1:13" hidden="1" x14ac:dyDescent="0.25">
      <c r="A228" t="str">
        <f t="shared" si="3"/>
        <v>c</v>
      </c>
      <c r="B228">
        <v>5</v>
      </c>
      <c r="C228" t="s">
        <v>31</v>
      </c>
      <c r="D228">
        <v>1</v>
      </c>
      <c r="E228" t="s">
        <v>7</v>
      </c>
      <c r="F228">
        <v>11003</v>
      </c>
      <c r="G228">
        <v>1032.5752266878601</v>
      </c>
      <c r="H228">
        <v>10880.3791928221</v>
      </c>
      <c r="I228">
        <v>2771.3807209704701</v>
      </c>
      <c r="J228">
        <v>17972332.1228333</v>
      </c>
      <c r="K228">
        <v>565968.71381385101</v>
      </c>
      <c r="L228">
        <v>2720.4784532121098</v>
      </c>
      <c r="M228">
        <v>50.9022677583608</v>
      </c>
    </row>
    <row r="229" spans="1:13" hidden="1" x14ac:dyDescent="0.25">
      <c r="A229" t="str">
        <f t="shared" si="3"/>
        <v>c</v>
      </c>
      <c r="B229">
        <v>5</v>
      </c>
      <c r="C229" t="s">
        <v>31</v>
      </c>
      <c r="D229">
        <v>1</v>
      </c>
      <c r="E229" t="s">
        <v>8</v>
      </c>
      <c r="F229">
        <v>434</v>
      </c>
      <c r="G229">
        <v>660.16526749591901</v>
      </c>
      <c r="H229">
        <v>26.141249653374501</v>
      </c>
      <c r="I229">
        <v>579.09015109798997</v>
      </c>
      <c r="J229">
        <v>49943.412765639303</v>
      </c>
      <c r="K229">
        <v>292089.23048965802</v>
      </c>
      <c r="L229">
        <v>0</v>
      </c>
      <c r="M229">
        <v>0</v>
      </c>
    </row>
    <row r="230" spans="1:13" hidden="1" x14ac:dyDescent="0.25">
      <c r="A230" t="str">
        <f t="shared" si="3"/>
        <v>c</v>
      </c>
      <c r="B230">
        <v>5</v>
      </c>
      <c r="C230" t="s">
        <v>30</v>
      </c>
      <c r="D230">
        <v>1</v>
      </c>
      <c r="E230" t="s">
        <v>6</v>
      </c>
      <c r="F230">
        <v>3</v>
      </c>
      <c r="G230">
        <v>0</v>
      </c>
      <c r="H230">
        <v>0</v>
      </c>
      <c r="I230">
        <v>2.043215344747E-2</v>
      </c>
      <c r="J230">
        <v>0</v>
      </c>
      <c r="K230">
        <v>0</v>
      </c>
      <c r="L230">
        <v>0</v>
      </c>
      <c r="M230">
        <v>0</v>
      </c>
    </row>
    <row r="231" spans="1:13" hidden="1" x14ac:dyDescent="0.25">
      <c r="A231" t="str">
        <f t="shared" si="3"/>
        <v>c</v>
      </c>
      <c r="B231">
        <v>5</v>
      </c>
      <c r="C231" t="s">
        <v>30</v>
      </c>
      <c r="D231">
        <v>1</v>
      </c>
      <c r="E231" t="s">
        <v>13</v>
      </c>
      <c r="F231">
        <v>22</v>
      </c>
      <c r="G231">
        <v>1.9024630861539201E-4</v>
      </c>
      <c r="H231">
        <v>4.9918453393917401</v>
      </c>
      <c r="I231">
        <v>1.11796840869684</v>
      </c>
      <c r="J231">
        <v>5311.3313526748598</v>
      </c>
      <c r="K231">
        <v>9.3584924383037699E-2</v>
      </c>
      <c r="L231">
        <v>1.1151805341429299</v>
      </c>
      <c r="M231">
        <v>2.7878745539104501E-3</v>
      </c>
    </row>
    <row r="232" spans="1:13" hidden="1" x14ac:dyDescent="0.25">
      <c r="A232" t="str">
        <f t="shared" si="3"/>
        <v>c</v>
      </c>
      <c r="B232">
        <v>5</v>
      </c>
      <c r="C232" t="s">
        <v>30</v>
      </c>
      <c r="D232">
        <v>1</v>
      </c>
      <c r="E232" t="s">
        <v>7</v>
      </c>
      <c r="F232">
        <v>142</v>
      </c>
      <c r="G232">
        <v>9.6872933582609996E-2</v>
      </c>
      <c r="H232">
        <v>134.688750698294</v>
      </c>
      <c r="I232">
        <v>29.218791228689401</v>
      </c>
      <c r="J232">
        <v>149190.14856097399</v>
      </c>
      <c r="K232">
        <v>36.230477398695598</v>
      </c>
      <c r="L232">
        <v>29.19254923538</v>
      </c>
      <c r="M232">
        <v>2.6241993309490199E-2</v>
      </c>
    </row>
    <row r="233" spans="1:13" hidden="1" x14ac:dyDescent="0.25">
      <c r="A233" t="str">
        <f t="shared" si="3"/>
        <v>c</v>
      </c>
      <c r="B233">
        <v>5</v>
      </c>
      <c r="C233" t="s">
        <v>30</v>
      </c>
      <c r="D233">
        <v>1</v>
      </c>
      <c r="E233" t="s">
        <v>8</v>
      </c>
      <c r="F233">
        <v>2</v>
      </c>
      <c r="G233">
        <v>0.35325332705099999</v>
      </c>
      <c r="H233">
        <v>0</v>
      </c>
      <c r="I233">
        <v>0.45233171711140402</v>
      </c>
      <c r="J233">
        <v>0</v>
      </c>
      <c r="K233">
        <v>132.11674431700001</v>
      </c>
      <c r="L233">
        <v>0</v>
      </c>
      <c r="M233">
        <v>0</v>
      </c>
    </row>
    <row r="234" spans="1:13" hidden="1" x14ac:dyDescent="0.25">
      <c r="A234" t="str">
        <f t="shared" si="3"/>
        <v>g</v>
      </c>
      <c r="B234">
        <v>5</v>
      </c>
      <c r="C234" t="s">
        <v>12</v>
      </c>
      <c r="D234">
        <v>1</v>
      </c>
      <c r="E234" t="s">
        <v>6</v>
      </c>
      <c r="F234">
        <v>153</v>
      </c>
      <c r="G234">
        <v>0</v>
      </c>
      <c r="H234">
        <v>0</v>
      </c>
      <c r="I234">
        <v>17.066903121466101</v>
      </c>
      <c r="J234">
        <v>0</v>
      </c>
      <c r="K234">
        <v>0</v>
      </c>
      <c r="L234">
        <v>0</v>
      </c>
      <c r="M234">
        <v>0</v>
      </c>
    </row>
    <row r="235" spans="1:13" hidden="1" x14ac:dyDescent="0.25">
      <c r="A235" t="str">
        <f t="shared" si="3"/>
        <v>g</v>
      </c>
      <c r="B235">
        <v>5</v>
      </c>
      <c r="C235" t="s">
        <v>12</v>
      </c>
      <c r="D235">
        <v>1</v>
      </c>
      <c r="E235" t="s">
        <v>13</v>
      </c>
      <c r="F235">
        <v>78</v>
      </c>
      <c r="G235">
        <v>300.62984992097</v>
      </c>
      <c r="H235">
        <v>18.735466860952599</v>
      </c>
      <c r="I235">
        <v>12.9290102607905</v>
      </c>
      <c r="J235">
        <v>49206.389455523196</v>
      </c>
      <c r="K235">
        <v>153485.81846021701</v>
      </c>
      <c r="L235">
        <v>4.0084761746855797</v>
      </c>
      <c r="M235">
        <v>8.92053408610494</v>
      </c>
    </row>
    <row r="236" spans="1:13" hidden="1" x14ac:dyDescent="0.25">
      <c r="A236" t="str">
        <f t="shared" si="3"/>
        <v>g</v>
      </c>
      <c r="B236">
        <v>5</v>
      </c>
      <c r="C236" t="s">
        <v>12</v>
      </c>
      <c r="D236">
        <v>1</v>
      </c>
      <c r="E236" t="s">
        <v>7</v>
      </c>
      <c r="F236">
        <v>279</v>
      </c>
      <c r="G236">
        <v>3056.2231148648302</v>
      </c>
      <c r="H236">
        <v>158.25241909106299</v>
      </c>
      <c r="I236">
        <v>40.567517717943801</v>
      </c>
      <c r="J236">
        <v>502778.97790628998</v>
      </c>
      <c r="K236">
        <v>1654398.28933807</v>
      </c>
      <c r="L236">
        <v>9.2972161996445504</v>
      </c>
      <c r="M236">
        <v>31.270301518299298</v>
      </c>
    </row>
    <row r="237" spans="1:13" hidden="1" x14ac:dyDescent="0.25">
      <c r="A237" t="str">
        <f t="shared" si="3"/>
        <v>g</v>
      </c>
      <c r="B237">
        <v>5</v>
      </c>
      <c r="C237" t="s">
        <v>12</v>
      </c>
      <c r="D237">
        <v>1</v>
      </c>
      <c r="E237" t="s">
        <v>8</v>
      </c>
      <c r="F237">
        <v>19</v>
      </c>
      <c r="G237">
        <v>196.68472737810001</v>
      </c>
      <c r="H237">
        <v>13.610080499610801</v>
      </c>
      <c r="I237">
        <v>19.1702343673733</v>
      </c>
      <c r="J237">
        <v>315113.39321325102</v>
      </c>
      <c r="K237">
        <v>69247.000301320993</v>
      </c>
      <c r="L237">
        <v>0</v>
      </c>
      <c r="M237">
        <v>0</v>
      </c>
    </row>
    <row r="238" spans="1:13" hidden="1" x14ac:dyDescent="0.25">
      <c r="A238" t="str">
        <f t="shared" si="3"/>
        <v>h</v>
      </c>
      <c r="B238">
        <v>5</v>
      </c>
      <c r="C238" t="s">
        <v>25</v>
      </c>
      <c r="D238">
        <v>1</v>
      </c>
      <c r="E238" t="s">
        <v>6</v>
      </c>
      <c r="F238">
        <v>117</v>
      </c>
      <c r="G238">
        <v>0</v>
      </c>
      <c r="H238">
        <v>0</v>
      </c>
      <c r="I238">
        <v>13.0506355158441</v>
      </c>
      <c r="J238">
        <v>0</v>
      </c>
      <c r="K238">
        <v>0</v>
      </c>
      <c r="L238">
        <v>0</v>
      </c>
      <c r="M238">
        <v>0</v>
      </c>
    </row>
    <row r="239" spans="1:13" hidden="1" x14ac:dyDescent="0.25">
      <c r="A239" t="str">
        <f t="shared" si="3"/>
        <v>h</v>
      </c>
      <c r="B239">
        <v>5</v>
      </c>
      <c r="C239" t="s">
        <v>25</v>
      </c>
      <c r="D239">
        <v>1</v>
      </c>
      <c r="E239" t="s">
        <v>13</v>
      </c>
      <c r="F239">
        <v>257</v>
      </c>
      <c r="G239">
        <v>56.274894414876599</v>
      </c>
      <c r="H239">
        <v>198.20845101960501</v>
      </c>
      <c r="I239">
        <v>47.3629252470583</v>
      </c>
      <c r="J239">
        <v>207399.526545815</v>
      </c>
      <c r="K239">
        <v>34529.377272005098</v>
      </c>
      <c r="L239">
        <v>41.9317210238111</v>
      </c>
      <c r="M239">
        <v>5.4312042232472599</v>
      </c>
    </row>
    <row r="240" spans="1:13" hidden="1" x14ac:dyDescent="0.25">
      <c r="A240" t="str">
        <f t="shared" si="3"/>
        <v>h</v>
      </c>
      <c r="B240">
        <v>5</v>
      </c>
      <c r="C240" t="s">
        <v>25</v>
      </c>
      <c r="D240">
        <v>1</v>
      </c>
      <c r="E240" t="s">
        <v>7</v>
      </c>
      <c r="F240">
        <v>1033</v>
      </c>
      <c r="G240">
        <v>526.00204115298595</v>
      </c>
      <c r="H240">
        <v>1577.1651510675599</v>
      </c>
      <c r="I240">
        <v>124.322021303304</v>
      </c>
      <c r="J240">
        <v>1736753.1646674699</v>
      </c>
      <c r="K240">
        <v>261751.302672188</v>
      </c>
      <c r="L240">
        <v>96.443695716931302</v>
      </c>
      <c r="M240">
        <v>27.878325586372899</v>
      </c>
    </row>
    <row r="241" spans="1:13" hidden="1" x14ac:dyDescent="0.25">
      <c r="A241" t="str">
        <f t="shared" si="3"/>
        <v>h</v>
      </c>
      <c r="B241">
        <v>5</v>
      </c>
      <c r="C241" t="s">
        <v>25</v>
      </c>
      <c r="D241">
        <v>1</v>
      </c>
      <c r="E241" t="s">
        <v>8</v>
      </c>
      <c r="F241">
        <v>110</v>
      </c>
      <c r="G241">
        <v>6.9886739176141699</v>
      </c>
      <c r="H241">
        <v>71.790954680080105</v>
      </c>
      <c r="I241">
        <v>71.935140141731495</v>
      </c>
      <c r="J241">
        <v>97278.664132617501</v>
      </c>
      <c r="K241">
        <v>3576.1976669932201</v>
      </c>
      <c r="L241">
        <v>0</v>
      </c>
      <c r="M241">
        <v>0</v>
      </c>
    </row>
    <row r="242" spans="1:13" hidden="1" x14ac:dyDescent="0.25">
      <c r="A242" t="str">
        <f t="shared" si="3"/>
        <v>h</v>
      </c>
      <c r="B242">
        <v>5</v>
      </c>
      <c r="C242" t="s">
        <v>41</v>
      </c>
      <c r="D242">
        <v>1</v>
      </c>
      <c r="E242" t="s">
        <v>6</v>
      </c>
      <c r="F242">
        <v>37</v>
      </c>
      <c r="G242">
        <v>0</v>
      </c>
      <c r="H242">
        <v>0</v>
      </c>
      <c r="I242">
        <v>6.3205915090423801</v>
      </c>
      <c r="J242">
        <v>0</v>
      </c>
      <c r="K242">
        <v>0</v>
      </c>
      <c r="L242">
        <v>0</v>
      </c>
      <c r="M242">
        <v>0</v>
      </c>
    </row>
    <row r="243" spans="1:13" hidden="1" x14ac:dyDescent="0.25">
      <c r="A243" t="str">
        <f t="shared" si="3"/>
        <v>h</v>
      </c>
      <c r="B243">
        <v>5</v>
      </c>
      <c r="C243" t="s">
        <v>41</v>
      </c>
      <c r="D243">
        <v>1</v>
      </c>
      <c r="E243" t="s">
        <v>13</v>
      </c>
      <c r="F243">
        <v>56</v>
      </c>
      <c r="G243">
        <v>30.657234948134501</v>
      </c>
      <c r="H243">
        <v>27.606431737814301</v>
      </c>
      <c r="I243">
        <v>9.1868163980422999</v>
      </c>
      <c r="J243">
        <v>28147.385816797399</v>
      </c>
      <c r="K243">
        <v>6427.5000540953597</v>
      </c>
      <c r="L243">
        <v>7.4336919678789002</v>
      </c>
      <c r="M243">
        <v>1.7531244301633999</v>
      </c>
    </row>
    <row r="244" spans="1:13" hidden="1" x14ac:dyDescent="0.25">
      <c r="A244" t="str">
        <f t="shared" si="3"/>
        <v>h</v>
      </c>
      <c r="B244">
        <v>5</v>
      </c>
      <c r="C244" t="s">
        <v>41</v>
      </c>
      <c r="D244">
        <v>1</v>
      </c>
      <c r="E244" t="s">
        <v>7</v>
      </c>
      <c r="F244">
        <v>569</v>
      </c>
      <c r="G244">
        <v>540.27261582224799</v>
      </c>
      <c r="H244">
        <v>1123.7535150373601</v>
      </c>
      <c r="I244">
        <v>53.347610781722402</v>
      </c>
      <c r="J244">
        <v>1159550.9294163999</v>
      </c>
      <c r="K244">
        <v>250534.98700766999</v>
      </c>
      <c r="L244">
        <v>46.825902399692602</v>
      </c>
      <c r="M244">
        <v>6.5217083820298196</v>
      </c>
    </row>
    <row r="245" spans="1:13" hidden="1" x14ac:dyDescent="0.25">
      <c r="A245" t="str">
        <f t="shared" si="3"/>
        <v>h</v>
      </c>
      <c r="B245">
        <v>5</v>
      </c>
      <c r="C245" t="s">
        <v>41</v>
      </c>
      <c r="D245">
        <v>1</v>
      </c>
      <c r="E245" t="s">
        <v>8</v>
      </c>
      <c r="F245">
        <v>50</v>
      </c>
      <c r="G245">
        <v>337.40604051859299</v>
      </c>
      <c r="H245">
        <v>78.718064455192902</v>
      </c>
      <c r="I245">
        <v>69.926018436518405</v>
      </c>
      <c r="J245">
        <v>51237.17005411</v>
      </c>
      <c r="K245">
        <v>129441.411184194</v>
      </c>
      <c r="L245">
        <v>0</v>
      </c>
      <c r="M245">
        <v>0</v>
      </c>
    </row>
    <row r="246" spans="1:13" x14ac:dyDescent="0.25">
      <c r="B246">
        <v>7</v>
      </c>
      <c r="D246">
        <v>0</v>
      </c>
      <c r="E246" t="s">
        <v>8</v>
      </c>
      <c r="F246">
        <v>1</v>
      </c>
      <c r="G246">
        <v>0</v>
      </c>
      <c r="H246">
        <v>0</v>
      </c>
      <c r="I246">
        <v>4.9639134296199997E-3</v>
      </c>
      <c r="J246">
        <v>0</v>
      </c>
      <c r="K246">
        <v>0</v>
      </c>
      <c r="L246">
        <v>0</v>
      </c>
      <c r="M246">
        <v>0</v>
      </c>
    </row>
    <row r="247" spans="1:13" hidden="1" x14ac:dyDescent="0.25">
      <c r="A247" t="str">
        <f t="shared" si="3"/>
        <v>a</v>
      </c>
      <c r="B247">
        <v>7</v>
      </c>
      <c r="C247" t="s">
        <v>19</v>
      </c>
      <c r="D247">
        <v>4</v>
      </c>
      <c r="E247" t="s">
        <v>6</v>
      </c>
      <c r="F247">
        <v>346</v>
      </c>
      <c r="G247">
        <v>0</v>
      </c>
      <c r="H247">
        <v>0</v>
      </c>
      <c r="I247">
        <v>237.81523837006401</v>
      </c>
      <c r="J247">
        <v>0</v>
      </c>
      <c r="K247">
        <v>0</v>
      </c>
      <c r="L247">
        <v>0</v>
      </c>
      <c r="M247">
        <v>0</v>
      </c>
    </row>
    <row r="248" spans="1:13" hidden="1" x14ac:dyDescent="0.25">
      <c r="A248" t="str">
        <f t="shared" si="3"/>
        <v>a</v>
      </c>
      <c r="B248">
        <v>7</v>
      </c>
      <c r="C248" t="s">
        <v>19</v>
      </c>
      <c r="D248">
        <v>4</v>
      </c>
      <c r="E248" t="s">
        <v>13</v>
      </c>
      <c r="F248">
        <v>36</v>
      </c>
      <c r="G248">
        <v>0</v>
      </c>
      <c r="H248">
        <v>3.0551596472347402</v>
      </c>
      <c r="I248">
        <v>23.6004709507218</v>
      </c>
      <c r="J248">
        <v>5420.3519433710499</v>
      </c>
      <c r="K248">
        <v>0</v>
      </c>
      <c r="L248">
        <v>23.6004709507218</v>
      </c>
      <c r="M248">
        <v>0</v>
      </c>
    </row>
    <row r="249" spans="1:13" hidden="1" x14ac:dyDescent="0.25">
      <c r="A249" t="str">
        <f t="shared" si="3"/>
        <v>a</v>
      </c>
      <c r="B249">
        <v>7</v>
      </c>
      <c r="C249" t="s">
        <v>19</v>
      </c>
      <c r="D249">
        <v>4</v>
      </c>
      <c r="E249" t="s">
        <v>7</v>
      </c>
      <c r="F249">
        <v>144</v>
      </c>
      <c r="G249">
        <v>1.8960135170769901</v>
      </c>
      <c r="H249">
        <v>37.798559015689001</v>
      </c>
      <c r="I249">
        <v>104.477080453754</v>
      </c>
      <c r="J249">
        <v>118307.52866387001</v>
      </c>
      <c r="K249">
        <v>709.10905538730003</v>
      </c>
      <c r="L249">
        <v>103.462918139322</v>
      </c>
      <c r="M249">
        <v>1.0141623144325</v>
      </c>
    </row>
    <row r="250" spans="1:13" hidden="1" x14ac:dyDescent="0.25">
      <c r="A250" t="str">
        <f t="shared" si="3"/>
        <v>b</v>
      </c>
      <c r="B250">
        <v>7</v>
      </c>
      <c r="C250" t="s">
        <v>39</v>
      </c>
      <c r="D250">
        <v>4</v>
      </c>
      <c r="E250" t="s">
        <v>6</v>
      </c>
      <c r="F250">
        <v>106</v>
      </c>
      <c r="G250">
        <v>0</v>
      </c>
      <c r="H250">
        <v>0</v>
      </c>
      <c r="I250">
        <v>25.176195428867199</v>
      </c>
      <c r="J250">
        <v>0</v>
      </c>
      <c r="K250">
        <v>0</v>
      </c>
      <c r="L250">
        <v>0</v>
      </c>
      <c r="M250">
        <v>0</v>
      </c>
    </row>
    <row r="251" spans="1:13" hidden="1" x14ac:dyDescent="0.25">
      <c r="A251" t="str">
        <f t="shared" si="3"/>
        <v>b</v>
      </c>
      <c r="B251">
        <v>7</v>
      </c>
      <c r="C251" t="s">
        <v>39</v>
      </c>
      <c r="D251">
        <v>4</v>
      </c>
      <c r="E251" t="s">
        <v>13</v>
      </c>
      <c r="F251">
        <v>38</v>
      </c>
      <c r="G251">
        <v>0</v>
      </c>
      <c r="H251">
        <v>1.11898136088269</v>
      </c>
      <c r="I251">
        <v>7.2246054925729304</v>
      </c>
      <c r="J251">
        <v>1843.0292737259899</v>
      </c>
      <c r="K251">
        <v>0</v>
      </c>
      <c r="L251">
        <v>7.2246054925729304</v>
      </c>
      <c r="M251">
        <v>0</v>
      </c>
    </row>
    <row r="252" spans="1:13" hidden="1" x14ac:dyDescent="0.25">
      <c r="A252" t="str">
        <f t="shared" si="3"/>
        <v>b</v>
      </c>
      <c r="B252">
        <v>7</v>
      </c>
      <c r="C252" t="s">
        <v>39</v>
      </c>
      <c r="D252">
        <v>4</v>
      </c>
      <c r="E252" t="s">
        <v>7</v>
      </c>
      <c r="F252">
        <v>138</v>
      </c>
      <c r="G252">
        <v>31.973148329600001</v>
      </c>
      <c r="H252">
        <v>66.358899733317003</v>
      </c>
      <c r="I252">
        <v>54.141581100708798</v>
      </c>
      <c r="J252">
        <v>154642.57970904699</v>
      </c>
      <c r="K252">
        <v>11190.6019153</v>
      </c>
      <c r="L252">
        <v>53.739276624715799</v>
      </c>
      <c r="M252">
        <v>0.40230447599300001</v>
      </c>
    </row>
    <row r="253" spans="1:13" hidden="1" x14ac:dyDescent="0.25">
      <c r="A253" t="str">
        <f t="shared" si="3"/>
        <v>b</v>
      </c>
      <c r="B253">
        <v>7</v>
      </c>
      <c r="C253" t="s">
        <v>39</v>
      </c>
      <c r="D253">
        <v>4</v>
      </c>
      <c r="E253" t="s">
        <v>8</v>
      </c>
      <c r="F253">
        <v>1</v>
      </c>
      <c r="G253">
        <v>0</v>
      </c>
      <c r="H253">
        <v>0</v>
      </c>
      <c r="I253">
        <v>0.69360372310600005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B254">
        <v>8</v>
      </c>
      <c r="D254">
        <v>0</v>
      </c>
      <c r="E254" t="s">
        <v>6</v>
      </c>
      <c r="F254">
        <v>47</v>
      </c>
      <c r="G254">
        <v>0</v>
      </c>
      <c r="H254">
        <v>0</v>
      </c>
      <c r="I254">
        <v>14.410459743093099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B255">
        <v>8</v>
      </c>
      <c r="D255">
        <v>0</v>
      </c>
      <c r="E255" t="s">
        <v>8</v>
      </c>
      <c r="F255">
        <v>9</v>
      </c>
      <c r="G255">
        <v>0</v>
      </c>
      <c r="H255">
        <v>0</v>
      </c>
      <c r="I255">
        <v>3.7378506832332001</v>
      </c>
      <c r="J255">
        <v>0</v>
      </c>
      <c r="K255">
        <v>0</v>
      </c>
      <c r="L255">
        <v>0</v>
      </c>
      <c r="M255">
        <v>0</v>
      </c>
    </row>
    <row r="256" spans="1:13" hidden="1" x14ac:dyDescent="0.25">
      <c r="A256" t="str">
        <f t="shared" si="3"/>
        <v>a</v>
      </c>
      <c r="B256">
        <v>8</v>
      </c>
      <c r="C256" t="s">
        <v>40</v>
      </c>
      <c r="D256">
        <v>4</v>
      </c>
      <c r="E256" t="s">
        <v>6</v>
      </c>
      <c r="F256">
        <v>354</v>
      </c>
      <c r="G256">
        <v>0</v>
      </c>
      <c r="H256">
        <v>0</v>
      </c>
      <c r="I256">
        <v>127.99290926508201</v>
      </c>
      <c r="J256">
        <v>0</v>
      </c>
      <c r="K256">
        <v>0</v>
      </c>
      <c r="L256">
        <v>0</v>
      </c>
      <c r="M256">
        <v>0</v>
      </c>
    </row>
    <row r="257" spans="1:13" hidden="1" x14ac:dyDescent="0.25">
      <c r="A257" t="str">
        <f t="shared" si="3"/>
        <v>a</v>
      </c>
      <c r="B257">
        <v>8</v>
      </c>
      <c r="C257" t="s">
        <v>40</v>
      </c>
      <c r="D257">
        <v>4</v>
      </c>
      <c r="E257" t="s">
        <v>13</v>
      </c>
      <c r="F257">
        <v>9</v>
      </c>
      <c r="G257">
        <v>0</v>
      </c>
      <c r="H257" s="26">
        <v>7.86438173346511E-7</v>
      </c>
      <c r="I257">
        <v>1.5585253291616899E-3</v>
      </c>
      <c r="J257">
        <v>1.67317652817242E-3</v>
      </c>
      <c r="K257">
        <v>0</v>
      </c>
      <c r="L257">
        <v>1.5585253291616899E-3</v>
      </c>
      <c r="M257">
        <v>0</v>
      </c>
    </row>
    <row r="258" spans="1:13" hidden="1" x14ac:dyDescent="0.25">
      <c r="A258" t="str">
        <f t="shared" si="3"/>
        <v>a</v>
      </c>
      <c r="B258">
        <v>8</v>
      </c>
      <c r="C258" t="s">
        <v>40</v>
      </c>
      <c r="D258">
        <v>4</v>
      </c>
      <c r="E258" t="s">
        <v>7</v>
      </c>
      <c r="F258">
        <v>1834</v>
      </c>
      <c r="G258">
        <v>0</v>
      </c>
      <c r="H258">
        <v>1043.73979197425</v>
      </c>
      <c r="I258">
        <v>219.914073516851</v>
      </c>
      <c r="J258">
        <v>3636150.7628678898</v>
      </c>
      <c r="K258">
        <v>0</v>
      </c>
      <c r="L258">
        <v>219.914073516851</v>
      </c>
      <c r="M258">
        <v>0</v>
      </c>
    </row>
    <row r="259" spans="1:13" hidden="1" x14ac:dyDescent="0.25">
      <c r="A259" t="str">
        <f t="shared" ref="A259:A322" si="4">LEFT(C259,1)</f>
        <v>a</v>
      </c>
      <c r="B259">
        <v>8</v>
      </c>
      <c r="C259" t="s">
        <v>40</v>
      </c>
      <c r="D259">
        <v>4</v>
      </c>
      <c r="E259" t="s">
        <v>8</v>
      </c>
      <c r="F259">
        <v>299</v>
      </c>
      <c r="G259">
        <v>44.9439518630153</v>
      </c>
      <c r="H259">
        <v>0</v>
      </c>
      <c r="I259">
        <v>164.495568114203</v>
      </c>
      <c r="J259">
        <v>0</v>
      </c>
      <c r="K259">
        <v>15730.383152005301</v>
      </c>
      <c r="L259">
        <v>0</v>
      </c>
      <c r="M259">
        <v>0</v>
      </c>
    </row>
    <row r="260" spans="1:13" hidden="1" x14ac:dyDescent="0.25">
      <c r="A260" t="str">
        <f t="shared" si="4"/>
        <v>b</v>
      </c>
      <c r="B260">
        <v>8</v>
      </c>
      <c r="C260" t="s">
        <v>36</v>
      </c>
      <c r="D260">
        <v>4</v>
      </c>
      <c r="E260" t="s">
        <v>6</v>
      </c>
      <c r="F260">
        <v>94</v>
      </c>
      <c r="G260">
        <v>0</v>
      </c>
      <c r="H260">
        <v>0</v>
      </c>
      <c r="I260">
        <v>8.0247504265532896</v>
      </c>
      <c r="J260">
        <v>0</v>
      </c>
      <c r="K260">
        <v>0</v>
      </c>
      <c r="L260">
        <v>0</v>
      </c>
      <c r="M260">
        <v>0</v>
      </c>
    </row>
    <row r="261" spans="1:13" hidden="1" x14ac:dyDescent="0.25">
      <c r="A261" t="str">
        <f t="shared" si="4"/>
        <v>b</v>
      </c>
      <c r="B261">
        <v>8</v>
      </c>
      <c r="C261" t="s">
        <v>36</v>
      </c>
      <c r="D261">
        <v>4</v>
      </c>
      <c r="E261" t="s">
        <v>13</v>
      </c>
      <c r="F261">
        <v>9</v>
      </c>
      <c r="G261">
        <v>0</v>
      </c>
      <c r="H261" s="26">
        <v>1.0245504857979801E-5</v>
      </c>
      <c r="I261">
        <v>4.3607683008180399E-3</v>
      </c>
      <c r="J261">
        <v>2.2363933762020199E-2</v>
      </c>
      <c r="K261">
        <v>0</v>
      </c>
      <c r="L261">
        <v>4.3607683008180399E-3</v>
      </c>
      <c r="M261">
        <v>0</v>
      </c>
    </row>
    <row r="262" spans="1:13" hidden="1" x14ac:dyDescent="0.25">
      <c r="A262" t="str">
        <f t="shared" si="4"/>
        <v>b</v>
      </c>
      <c r="B262">
        <v>8</v>
      </c>
      <c r="C262" t="s">
        <v>36</v>
      </c>
      <c r="D262">
        <v>4</v>
      </c>
      <c r="E262" t="s">
        <v>7</v>
      </c>
      <c r="F262">
        <v>182</v>
      </c>
      <c r="G262">
        <v>0</v>
      </c>
      <c r="H262">
        <v>71.165909090580897</v>
      </c>
      <c r="I262">
        <v>29.5677046817435</v>
      </c>
      <c r="J262">
        <v>288278.17219382699</v>
      </c>
      <c r="K262">
        <v>0</v>
      </c>
      <c r="L262">
        <v>29.5677046817435</v>
      </c>
      <c r="M262">
        <v>0</v>
      </c>
    </row>
    <row r="263" spans="1:13" hidden="1" x14ac:dyDescent="0.25">
      <c r="A263" t="str">
        <f t="shared" si="4"/>
        <v>b</v>
      </c>
      <c r="B263">
        <v>8</v>
      </c>
      <c r="C263" t="s">
        <v>36</v>
      </c>
      <c r="D263">
        <v>4</v>
      </c>
      <c r="E263" t="s">
        <v>8</v>
      </c>
      <c r="F263">
        <v>12</v>
      </c>
      <c r="G263" s="26">
        <v>1.15461763225044E-5</v>
      </c>
      <c r="H263">
        <v>0</v>
      </c>
      <c r="I263">
        <v>2.8590326747507202</v>
      </c>
      <c r="J263">
        <v>0</v>
      </c>
      <c r="K263">
        <v>4.0411617128765396E-3</v>
      </c>
      <c r="L263">
        <v>0</v>
      </c>
      <c r="M263">
        <v>0</v>
      </c>
    </row>
    <row r="264" spans="1:13" hidden="1" x14ac:dyDescent="0.25">
      <c r="A264" t="str">
        <f t="shared" si="4"/>
        <v>b</v>
      </c>
      <c r="B264">
        <v>8</v>
      </c>
      <c r="C264" t="s">
        <v>34</v>
      </c>
      <c r="D264">
        <v>4</v>
      </c>
      <c r="E264" t="s">
        <v>6</v>
      </c>
      <c r="F264">
        <v>138</v>
      </c>
      <c r="G264">
        <v>0</v>
      </c>
      <c r="H264">
        <v>0</v>
      </c>
      <c r="I264">
        <v>13.193894616471701</v>
      </c>
      <c r="J264">
        <v>0</v>
      </c>
      <c r="K264">
        <v>0</v>
      </c>
      <c r="L264">
        <v>0</v>
      </c>
      <c r="M264">
        <v>0</v>
      </c>
    </row>
    <row r="265" spans="1:13" hidden="1" x14ac:dyDescent="0.25">
      <c r="A265" t="str">
        <f t="shared" si="4"/>
        <v>b</v>
      </c>
      <c r="B265">
        <v>8</v>
      </c>
      <c r="C265" t="s">
        <v>34</v>
      </c>
      <c r="D265">
        <v>4</v>
      </c>
      <c r="E265" t="s">
        <v>13</v>
      </c>
      <c r="F265">
        <v>20</v>
      </c>
      <c r="G265">
        <v>0</v>
      </c>
      <c r="H265">
        <v>1.98474597535985</v>
      </c>
      <c r="I265">
        <v>2.1499152791054099</v>
      </c>
      <c r="J265">
        <v>5114.7142713630001</v>
      </c>
      <c r="K265">
        <v>0</v>
      </c>
      <c r="L265">
        <v>2.1499152791054099</v>
      </c>
      <c r="M265">
        <v>0</v>
      </c>
    </row>
    <row r="266" spans="1:13" hidden="1" x14ac:dyDescent="0.25">
      <c r="A266" t="str">
        <f t="shared" si="4"/>
        <v>b</v>
      </c>
      <c r="B266">
        <v>8</v>
      </c>
      <c r="C266" t="s">
        <v>34</v>
      </c>
      <c r="D266">
        <v>4</v>
      </c>
      <c r="E266" t="s">
        <v>7</v>
      </c>
      <c r="F266">
        <v>414</v>
      </c>
      <c r="G266">
        <v>81.261401568328694</v>
      </c>
      <c r="H266">
        <v>140.127746755602</v>
      </c>
      <c r="I266">
        <v>80.312877919315397</v>
      </c>
      <c r="J266">
        <v>550115.16060609196</v>
      </c>
      <c r="K266">
        <v>51438.467192723998</v>
      </c>
      <c r="L266">
        <v>79.595073960200907</v>
      </c>
      <c r="M266">
        <v>0.71780395911448003</v>
      </c>
    </row>
    <row r="267" spans="1:13" hidden="1" x14ac:dyDescent="0.25">
      <c r="A267" t="str">
        <f t="shared" si="4"/>
        <v>b</v>
      </c>
      <c r="B267">
        <v>8</v>
      </c>
      <c r="C267" t="s">
        <v>34</v>
      </c>
      <c r="D267">
        <v>4</v>
      </c>
      <c r="E267" t="s">
        <v>8</v>
      </c>
      <c r="F267">
        <v>17</v>
      </c>
      <c r="G267">
        <v>0</v>
      </c>
      <c r="H267">
        <v>0.99376502090782204</v>
      </c>
      <c r="I267">
        <v>1.5502221828724101</v>
      </c>
      <c r="J267">
        <v>5121.8649177599</v>
      </c>
      <c r="K267">
        <v>0</v>
      </c>
      <c r="L267">
        <v>0</v>
      </c>
      <c r="M267">
        <v>0</v>
      </c>
    </row>
    <row r="268" spans="1:13" hidden="1" x14ac:dyDescent="0.25">
      <c r="A268" t="str">
        <f t="shared" si="4"/>
        <v>b</v>
      </c>
      <c r="B268">
        <v>8</v>
      </c>
      <c r="C268" t="s">
        <v>23</v>
      </c>
      <c r="D268">
        <v>4</v>
      </c>
      <c r="E268" t="s">
        <v>6</v>
      </c>
      <c r="F268">
        <v>42</v>
      </c>
      <c r="G268">
        <v>0</v>
      </c>
      <c r="H268">
        <v>0</v>
      </c>
      <c r="I268">
        <v>4.03779041881839</v>
      </c>
      <c r="J268">
        <v>0</v>
      </c>
      <c r="K268">
        <v>0</v>
      </c>
      <c r="L268">
        <v>0</v>
      </c>
      <c r="M268">
        <v>0</v>
      </c>
    </row>
    <row r="269" spans="1:13" hidden="1" x14ac:dyDescent="0.25">
      <c r="A269" t="str">
        <f t="shared" si="4"/>
        <v>b</v>
      </c>
      <c r="B269">
        <v>8</v>
      </c>
      <c r="C269" t="s">
        <v>23</v>
      </c>
      <c r="D269">
        <v>4</v>
      </c>
      <c r="E269" t="s">
        <v>13</v>
      </c>
      <c r="F269">
        <v>4</v>
      </c>
      <c r="G269">
        <v>0</v>
      </c>
      <c r="H269">
        <v>2.9678630951848999</v>
      </c>
      <c r="I269">
        <v>1.0035135733770799</v>
      </c>
      <c r="J269">
        <v>7756.0155554242701</v>
      </c>
      <c r="K269">
        <v>0</v>
      </c>
      <c r="L269">
        <v>1.0035135733770799</v>
      </c>
      <c r="M269">
        <v>0</v>
      </c>
    </row>
    <row r="270" spans="1:13" hidden="1" x14ac:dyDescent="0.25">
      <c r="A270" t="str">
        <f t="shared" si="4"/>
        <v>b</v>
      </c>
      <c r="B270">
        <v>8</v>
      </c>
      <c r="C270" t="s">
        <v>23</v>
      </c>
      <c r="D270">
        <v>4</v>
      </c>
      <c r="E270" t="s">
        <v>7</v>
      </c>
      <c r="F270">
        <v>326</v>
      </c>
      <c r="G270">
        <v>0</v>
      </c>
      <c r="H270">
        <v>173.40147787413599</v>
      </c>
      <c r="I270">
        <v>67.883510463472703</v>
      </c>
      <c r="J270">
        <v>787337.16247125703</v>
      </c>
      <c r="K270">
        <v>0</v>
      </c>
      <c r="L270">
        <v>67.883510463472703</v>
      </c>
      <c r="M270">
        <v>0</v>
      </c>
    </row>
    <row r="271" spans="1:13" hidden="1" x14ac:dyDescent="0.25">
      <c r="A271" t="str">
        <f t="shared" si="4"/>
        <v>b</v>
      </c>
      <c r="B271">
        <v>8</v>
      </c>
      <c r="C271" t="s">
        <v>23</v>
      </c>
      <c r="D271">
        <v>4</v>
      </c>
      <c r="E271" t="s">
        <v>8</v>
      </c>
      <c r="F271">
        <v>7</v>
      </c>
      <c r="G271">
        <v>0</v>
      </c>
      <c r="H271">
        <v>0</v>
      </c>
      <c r="I271">
        <v>5.2700220247473304</v>
      </c>
      <c r="J271">
        <v>0</v>
      </c>
      <c r="K271">
        <v>0</v>
      </c>
      <c r="L271">
        <v>0</v>
      </c>
      <c r="M271">
        <v>0</v>
      </c>
    </row>
    <row r="272" spans="1:13" hidden="1" x14ac:dyDescent="0.25">
      <c r="A272" t="str">
        <f t="shared" si="4"/>
        <v>c</v>
      </c>
      <c r="B272">
        <v>8</v>
      </c>
      <c r="C272" t="s">
        <v>31</v>
      </c>
      <c r="D272">
        <v>4</v>
      </c>
      <c r="E272" t="s">
        <v>6</v>
      </c>
      <c r="F272">
        <v>74</v>
      </c>
      <c r="G272">
        <v>0</v>
      </c>
      <c r="H272">
        <v>0</v>
      </c>
      <c r="I272">
        <v>6.7969416645308103</v>
      </c>
      <c r="J272">
        <v>0</v>
      </c>
      <c r="K272">
        <v>0</v>
      </c>
      <c r="L272">
        <v>0</v>
      </c>
      <c r="M272">
        <v>0</v>
      </c>
    </row>
    <row r="273" spans="1:13" hidden="1" x14ac:dyDescent="0.25">
      <c r="A273" t="str">
        <f t="shared" si="4"/>
        <v>c</v>
      </c>
      <c r="B273">
        <v>8</v>
      </c>
      <c r="C273" t="s">
        <v>31</v>
      </c>
      <c r="D273">
        <v>4</v>
      </c>
      <c r="E273" t="s">
        <v>7</v>
      </c>
      <c r="F273">
        <v>1108</v>
      </c>
      <c r="G273">
        <v>0</v>
      </c>
      <c r="H273">
        <v>552.536026630572</v>
      </c>
      <c r="I273">
        <v>146.540953306636</v>
      </c>
      <c r="J273">
        <v>1679935.8810301099</v>
      </c>
      <c r="K273">
        <v>0</v>
      </c>
      <c r="L273">
        <v>146.540953306636</v>
      </c>
      <c r="M273">
        <v>0</v>
      </c>
    </row>
    <row r="274" spans="1:13" hidden="1" x14ac:dyDescent="0.25">
      <c r="A274" t="str">
        <f t="shared" si="4"/>
        <v>c</v>
      </c>
      <c r="B274">
        <v>8</v>
      </c>
      <c r="C274" t="s">
        <v>31</v>
      </c>
      <c r="D274">
        <v>4</v>
      </c>
      <c r="E274" t="s">
        <v>8</v>
      </c>
      <c r="F274">
        <v>87</v>
      </c>
      <c r="G274">
        <v>0</v>
      </c>
      <c r="H274">
        <v>0</v>
      </c>
      <c r="I274">
        <v>11.6208898300026</v>
      </c>
      <c r="J274">
        <v>0</v>
      </c>
      <c r="K274">
        <v>0</v>
      </c>
      <c r="L274">
        <v>0</v>
      </c>
      <c r="M274">
        <v>0</v>
      </c>
    </row>
    <row r="275" spans="1:13" hidden="1" x14ac:dyDescent="0.25">
      <c r="A275" t="str">
        <f t="shared" si="4"/>
        <v>c</v>
      </c>
      <c r="B275">
        <v>8</v>
      </c>
      <c r="C275" t="s">
        <v>30</v>
      </c>
      <c r="D275">
        <v>4</v>
      </c>
      <c r="E275" t="s">
        <v>6</v>
      </c>
      <c r="F275">
        <v>31</v>
      </c>
      <c r="G275">
        <v>0</v>
      </c>
      <c r="H275">
        <v>0</v>
      </c>
      <c r="I275">
        <v>0.42878887020613798</v>
      </c>
      <c r="J275">
        <v>0</v>
      </c>
      <c r="K275">
        <v>0</v>
      </c>
      <c r="L275">
        <v>0</v>
      </c>
      <c r="M275">
        <v>0</v>
      </c>
    </row>
    <row r="276" spans="1:13" hidden="1" x14ac:dyDescent="0.25">
      <c r="A276" t="str">
        <f t="shared" si="4"/>
        <v>c</v>
      </c>
      <c r="B276">
        <v>8</v>
      </c>
      <c r="C276" t="s">
        <v>30</v>
      </c>
      <c r="D276">
        <v>4</v>
      </c>
      <c r="E276" t="s">
        <v>7</v>
      </c>
      <c r="F276">
        <v>475</v>
      </c>
      <c r="G276">
        <v>0</v>
      </c>
      <c r="H276">
        <v>318.399152087282</v>
      </c>
      <c r="I276">
        <v>72.873845605345196</v>
      </c>
      <c r="J276">
        <v>1108893.24018975</v>
      </c>
      <c r="K276">
        <v>0</v>
      </c>
      <c r="L276">
        <v>72.873845605345196</v>
      </c>
      <c r="M276">
        <v>0</v>
      </c>
    </row>
    <row r="277" spans="1:13" hidden="1" x14ac:dyDescent="0.25">
      <c r="A277" t="str">
        <f t="shared" si="4"/>
        <v>c</v>
      </c>
      <c r="B277">
        <v>8</v>
      </c>
      <c r="C277" t="s">
        <v>30</v>
      </c>
      <c r="D277">
        <v>4</v>
      </c>
      <c r="E277" t="s">
        <v>8</v>
      </c>
      <c r="F277">
        <v>42</v>
      </c>
      <c r="G277">
        <v>1.06845749671E-4</v>
      </c>
      <c r="H277">
        <v>0</v>
      </c>
      <c r="I277">
        <v>3.5332384256939999</v>
      </c>
      <c r="J277">
        <v>0</v>
      </c>
      <c r="K277">
        <v>3.7396012384799997E-2</v>
      </c>
      <c r="L277">
        <v>0</v>
      </c>
      <c r="M277">
        <v>0</v>
      </c>
    </row>
    <row r="278" spans="1:13" hidden="1" x14ac:dyDescent="0.25">
      <c r="A278" t="str">
        <f t="shared" si="4"/>
        <v>c</v>
      </c>
      <c r="B278">
        <v>8</v>
      </c>
      <c r="C278" t="s">
        <v>29</v>
      </c>
      <c r="D278">
        <v>4</v>
      </c>
      <c r="E278" t="s">
        <v>6</v>
      </c>
      <c r="F278">
        <v>144</v>
      </c>
      <c r="G278">
        <v>0</v>
      </c>
      <c r="H278">
        <v>0</v>
      </c>
      <c r="I278">
        <v>1.56499000399915</v>
      </c>
      <c r="J278">
        <v>0</v>
      </c>
      <c r="K278">
        <v>0</v>
      </c>
      <c r="L278">
        <v>0</v>
      </c>
      <c r="M278">
        <v>0</v>
      </c>
    </row>
    <row r="279" spans="1:13" hidden="1" x14ac:dyDescent="0.25">
      <c r="A279" t="str">
        <f t="shared" si="4"/>
        <v>c</v>
      </c>
      <c r="B279">
        <v>8</v>
      </c>
      <c r="C279" t="s">
        <v>29</v>
      </c>
      <c r="D279">
        <v>4</v>
      </c>
      <c r="E279" t="s">
        <v>7</v>
      </c>
      <c r="F279">
        <v>378</v>
      </c>
      <c r="G279">
        <v>0</v>
      </c>
      <c r="H279">
        <v>233.19990063569301</v>
      </c>
      <c r="I279">
        <v>17.395721174908999</v>
      </c>
      <c r="J279">
        <v>591989.73765208304</v>
      </c>
      <c r="K279">
        <v>0</v>
      </c>
      <c r="L279">
        <v>17.395721174908999</v>
      </c>
      <c r="M279">
        <v>0</v>
      </c>
    </row>
    <row r="280" spans="1:13" hidden="1" x14ac:dyDescent="0.25">
      <c r="A280" t="str">
        <f t="shared" si="4"/>
        <v>c</v>
      </c>
      <c r="B280">
        <v>8</v>
      </c>
      <c r="C280" t="s">
        <v>29</v>
      </c>
      <c r="D280">
        <v>4</v>
      </c>
      <c r="E280" t="s">
        <v>8</v>
      </c>
      <c r="F280">
        <v>159</v>
      </c>
      <c r="G280">
        <v>4.3771213630500001E-3</v>
      </c>
      <c r="H280">
        <v>0</v>
      </c>
      <c r="I280">
        <v>16.069508264681801</v>
      </c>
      <c r="J280">
        <v>0</v>
      </c>
      <c r="K280">
        <v>1.53199247707</v>
      </c>
      <c r="L280">
        <v>0</v>
      </c>
      <c r="M280">
        <v>0</v>
      </c>
    </row>
    <row r="281" spans="1:13" hidden="1" x14ac:dyDescent="0.25">
      <c r="A281" t="str">
        <f t="shared" si="4"/>
        <v>e</v>
      </c>
      <c r="B281">
        <v>8</v>
      </c>
      <c r="C281" t="s">
        <v>43</v>
      </c>
      <c r="D281">
        <v>4</v>
      </c>
      <c r="E281" t="s">
        <v>6</v>
      </c>
      <c r="F281">
        <v>20</v>
      </c>
      <c r="G281">
        <v>0</v>
      </c>
      <c r="H281">
        <v>0</v>
      </c>
      <c r="I281">
        <v>11.664139949778701</v>
      </c>
      <c r="J281">
        <v>0</v>
      </c>
      <c r="K281">
        <v>0</v>
      </c>
      <c r="L281">
        <v>0</v>
      </c>
      <c r="M281">
        <v>0</v>
      </c>
    </row>
    <row r="282" spans="1:13" hidden="1" x14ac:dyDescent="0.25">
      <c r="A282" t="str">
        <f t="shared" si="4"/>
        <v>e</v>
      </c>
      <c r="B282">
        <v>8</v>
      </c>
      <c r="C282" t="s">
        <v>43</v>
      </c>
      <c r="D282">
        <v>4</v>
      </c>
      <c r="E282" t="s">
        <v>7</v>
      </c>
      <c r="F282">
        <v>19</v>
      </c>
      <c r="G282">
        <v>7.1418639266754597E-2</v>
      </c>
      <c r="H282">
        <v>6.0785236022022097E-3</v>
      </c>
      <c r="I282">
        <v>0.22060668059973801</v>
      </c>
      <c r="J282">
        <v>16.203923493265702</v>
      </c>
      <c r="K282">
        <v>26.710571085798801</v>
      </c>
      <c r="L282">
        <v>3.6810683575959902E-2</v>
      </c>
      <c r="M282">
        <v>0.183795997023778</v>
      </c>
    </row>
    <row r="283" spans="1:13" hidden="1" x14ac:dyDescent="0.25">
      <c r="A283" t="str">
        <f t="shared" si="4"/>
        <v>e</v>
      </c>
      <c r="B283">
        <v>8</v>
      </c>
      <c r="C283" t="s">
        <v>43</v>
      </c>
      <c r="D283">
        <v>4</v>
      </c>
      <c r="E283" t="s">
        <v>8</v>
      </c>
      <c r="F283">
        <v>5</v>
      </c>
      <c r="G283">
        <v>0</v>
      </c>
      <c r="H283">
        <v>0</v>
      </c>
      <c r="I283">
        <v>0.66729021346111606</v>
      </c>
      <c r="J283">
        <v>0</v>
      </c>
      <c r="K283">
        <v>0</v>
      </c>
      <c r="L283">
        <v>0</v>
      </c>
      <c r="M283">
        <v>0</v>
      </c>
    </row>
    <row r="284" spans="1:13" hidden="1" x14ac:dyDescent="0.25">
      <c r="A284" t="str">
        <f t="shared" si="4"/>
        <v>c</v>
      </c>
      <c r="B284">
        <v>9</v>
      </c>
      <c r="C284" t="s">
        <v>33</v>
      </c>
      <c r="D284">
        <v>1</v>
      </c>
      <c r="E284" t="s">
        <v>6</v>
      </c>
      <c r="F284">
        <v>1</v>
      </c>
      <c r="G284">
        <v>0</v>
      </c>
      <c r="H284">
        <v>0</v>
      </c>
      <c r="I284">
        <v>4.85392312911E-3</v>
      </c>
      <c r="J284">
        <v>0</v>
      </c>
      <c r="K284">
        <v>0</v>
      </c>
      <c r="L284">
        <v>0</v>
      </c>
      <c r="M284">
        <v>0</v>
      </c>
    </row>
    <row r="285" spans="1:13" hidden="1" x14ac:dyDescent="0.25">
      <c r="A285" t="str">
        <f t="shared" si="4"/>
        <v>c</v>
      </c>
      <c r="B285">
        <v>9</v>
      </c>
      <c r="C285" t="s">
        <v>33</v>
      </c>
      <c r="D285">
        <v>1</v>
      </c>
      <c r="E285" t="s">
        <v>13</v>
      </c>
      <c r="F285">
        <v>2</v>
      </c>
      <c r="G285">
        <v>0</v>
      </c>
      <c r="H285">
        <v>0.96376210222970005</v>
      </c>
      <c r="I285">
        <v>0.72358446704099999</v>
      </c>
      <c r="J285">
        <v>1323.773188357</v>
      </c>
      <c r="K285">
        <v>0</v>
      </c>
      <c r="L285">
        <v>0.72358446704099999</v>
      </c>
      <c r="M285">
        <v>0</v>
      </c>
    </row>
    <row r="286" spans="1:13" hidden="1" x14ac:dyDescent="0.25">
      <c r="A286" t="str">
        <f t="shared" si="4"/>
        <v>c</v>
      </c>
      <c r="B286">
        <v>9</v>
      </c>
      <c r="C286" t="s">
        <v>33</v>
      </c>
      <c r="D286">
        <v>1</v>
      </c>
      <c r="E286" t="s">
        <v>7</v>
      </c>
      <c r="F286">
        <v>11</v>
      </c>
      <c r="G286">
        <v>0</v>
      </c>
      <c r="H286">
        <v>6.1245071697256197</v>
      </c>
      <c r="I286">
        <v>5.7762340539462</v>
      </c>
      <c r="J286">
        <v>10154.579867815601</v>
      </c>
      <c r="K286">
        <v>0</v>
      </c>
      <c r="L286">
        <v>5.7762340539462</v>
      </c>
      <c r="M286">
        <v>0</v>
      </c>
    </row>
    <row r="287" spans="1:13" hidden="1" x14ac:dyDescent="0.25">
      <c r="A287" t="str">
        <f t="shared" si="4"/>
        <v>c</v>
      </c>
      <c r="B287">
        <v>9</v>
      </c>
      <c r="C287" t="s">
        <v>33</v>
      </c>
      <c r="D287">
        <v>1</v>
      </c>
      <c r="E287" t="s">
        <v>8</v>
      </c>
      <c r="F287">
        <v>3</v>
      </c>
      <c r="G287">
        <v>0</v>
      </c>
      <c r="H287">
        <v>0</v>
      </c>
      <c r="I287">
        <v>7.4483109746730003E-2</v>
      </c>
      <c r="J287">
        <v>0</v>
      </c>
      <c r="K287">
        <v>0</v>
      </c>
      <c r="L287">
        <v>0</v>
      </c>
      <c r="M287">
        <v>0</v>
      </c>
    </row>
    <row r="288" spans="1:13" hidden="1" x14ac:dyDescent="0.25">
      <c r="A288" t="str">
        <f t="shared" si="4"/>
        <v>c</v>
      </c>
      <c r="B288">
        <v>9</v>
      </c>
      <c r="C288" t="s">
        <v>32</v>
      </c>
      <c r="D288">
        <v>1</v>
      </c>
      <c r="E288" t="s">
        <v>6</v>
      </c>
      <c r="F288">
        <v>123</v>
      </c>
      <c r="G288">
        <v>0</v>
      </c>
      <c r="H288">
        <v>0</v>
      </c>
      <c r="I288">
        <v>29.848287770585198</v>
      </c>
      <c r="J288">
        <v>0</v>
      </c>
      <c r="K288">
        <v>0</v>
      </c>
      <c r="L288">
        <v>0</v>
      </c>
      <c r="M288">
        <v>0</v>
      </c>
    </row>
    <row r="289" spans="1:13" hidden="1" x14ac:dyDescent="0.25">
      <c r="A289" t="str">
        <f t="shared" si="4"/>
        <v>c</v>
      </c>
      <c r="B289">
        <v>9</v>
      </c>
      <c r="C289" t="s">
        <v>32</v>
      </c>
      <c r="D289">
        <v>1</v>
      </c>
      <c r="E289" t="s">
        <v>13</v>
      </c>
      <c r="F289">
        <v>87</v>
      </c>
      <c r="G289">
        <v>2.12404865174637E-2</v>
      </c>
      <c r="H289">
        <v>40.023596411550002</v>
      </c>
      <c r="I289">
        <v>18.388608478571101</v>
      </c>
      <c r="J289">
        <v>54091.553708583502</v>
      </c>
      <c r="K289">
        <v>19.520973028252399</v>
      </c>
      <c r="L289">
        <v>18.3383976120504</v>
      </c>
      <c r="M289">
        <v>5.0210866520661902E-2</v>
      </c>
    </row>
    <row r="290" spans="1:13" hidden="1" x14ac:dyDescent="0.25">
      <c r="A290" t="str">
        <f t="shared" si="4"/>
        <v>c</v>
      </c>
      <c r="B290">
        <v>9</v>
      </c>
      <c r="C290" t="s">
        <v>32</v>
      </c>
      <c r="D290">
        <v>1</v>
      </c>
      <c r="E290" t="s">
        <v>7</v>
      </c>
      <c r="F290">
        <v>1375</v>
      </c>
      <c r="G290">
        <v>21.296881153505399</v>
      </c>
      <c r="H290">
        <v>1275.07949495447</v>
      </c>
      <c r="I290">
        <v>353.71261700506801</v>
      </c>
      <c r="J290">
        <v>2411347.7385149701</v>
      </c>
      <c r="K290">
        <v>13391.735288543599</v>
      </c>
      <c r="L290">
        <v>351.31178563718902</v>
      </c>
      <c r="M290">
        <v>2.4008313678790998</v>
      </c>
    </row>
    <row r="291" spans="1:13" hidden="1" x14ac:dyDescent="0.25">
      <c r="A291" t="str">
        <f t="shared" si="4"/>
        <v>c</v>
      </c>
      <c r="B291">
        <v>9</v>
      </c>
      <c r="C291" t="s">
        <v>32</v>
      </c>
      <c r="D291">
        <v>1</v>
      </c>
      <c r="E291" t="s">
        <v>8</v>
      </c>
      <c r="F291">
        <v>48</v>
      </c>
      <c r="G291">
        <v>3.8448332686476998E-4</v>
      </c>
      <c r="H291">
        <v>0</v>
      </c>
      <c r="I291">
        <v>10.3513995962716</v>
      </c>
      <c r="J291">
        <v>0</v>
      </c>
      <c r="K291">
        <v>0.239384060093568</v>
      </c>
      <c r="L291">
        <v>0</v>
      </c>
      <c r="M291">
        <v>0</v>
      </c>
    </row>
    <row r="292" spans="1:13" hidden="1" x14ac:dyDescent="0.25">
      <c r="A292" t="str">
        <f t="shared" si="4"/>
        <v>c</v>
      </c>
      <c r="B292">
        <v>9</v>
      </c>
      <c r="C292" t="s">
        <v>31</v>
      </c>
      <c r="D292">
        <v>1</v>
      </c>
      <c r="E292" t="s">
        <v>6</v>
      </c>
      <c r="F292">
        <v>160</v>
      </c>
      <c r="G292">
        <v>0</v>
      </c>
      <c r="H292">
        <v>0</v>
      </c>
      <c r="I292">
        <v>26.388863276922301</v>
      </c>
      <c r="J292">
        <v>0</v>
      </c>
      <c r="K292">
        <v>0</v>
      </c>
      <c r="L292">
        <v>0</v>
      </c>
      <c r="M292">
        <v>0</v>
      </c>
    </row>
    <row r="293" spans="1:13" hidden="1" x14ac:dyDescent="0.25">
      <c r="A293" t="str">
        <f t="shared" si="4"/>
        <v>c</v>
      </c>
      <c r="B293">
        <v>9</v>
      </c>
      <c r="C293" t="s">
        <v>31</v>
      </c>
      <c r="D293">
        <v>1</v>
      </c>
      <c r="E293" t="s">
        <v>13</v>
      </c>
      <c r="F293">
        <v>83</v>
      </c>
      <c r="G293">
        <v>3.4126420502360102E-2</v>
      </c>
      <c r="H293">
        <v>47.882617571068202</v>
      </c>
      <c r="I293">
        <v>24.609106303299999</v>
      </c>
      <c r="J293">
        <v>71450.719741937995</v>
      </c>
      <c r="K293">
        <v>21.307702200152701</v>
      </c>
      <c r="L293">
        <v>24.574798684938798</v>
      </c>
      <c r="M293">
        <v>3.4307618361227997E-2</v>
      </c>
    </row>
    <row r="294" spans="1:13" hidden="1" x14ac:dyDescent="0.25">
      <c r="A294" t="str">
        <f t="shared" si="4"/>
        <v>c</v>
      </c>
      <c r="B294">
        <v>9</v>
      </c>
      <c r="C294" t="s">
        <v>31</v>
      </c>
      <c r="D294">
        <v>1</v>
      </c>
      <c r="E294" t="s">
        <v>7</v>
      </c>
      <c r="F294">
        <v>2230</v>
      </c>
      <c r="G294">
        <v>263.07923279246199</v>
      </c>
      <c r="H294">
        <v>2054.7929872690402</v>
      </c>
      <c r="I294">
        <v>514.41618351844102</v>
      </c>
      <c r="J294">
        <v>3633330.2123326198</v>
      </c>
      <c r="K294">
        <v>116138.453667061</v>
      </c>
      <c r="L294">
        <v>507.504463523666</v>
      </c>
      <c r="M294">
        <v>6.9117199947758001</v>
      </c>
    </row>
    <row r="295" spans="1:13" hidden="1" x14ac:dyDescent="0.25">
      <c r="A295" t="str">
        <f t="shared" si="4"/>
        <v>c</v>
      </c>
      <c r="B295">
        <v>9</v>
      </c>
      <c r="C295" t="s">
        <v>31</v>
      </c>
      <c r="D295">
        <v>1</v>
      </c>
      <c r="E295" t="s">
        <v>8</v>
      </c>
      <c r="F295">
        <v>69</v>
      </c>
      <c r="G295">
        <v>1.29250524680786E-3</v>
      </c>
      <c r="H295">
        <v>1.0032843018943001</v>
      </c>
      <c r="I295">
        <v>23.700666970357901</v>
      </c>
      <c r="J295">
        <v>2372.5664145485198</v>
      </c>
      <c r="K295">
        <v>0.819648713222214</v>
      </c>
      <c r="L295">
        <v>0</v>
      </c>
      <c r="M295">
        <v>0</v>
      </c>
    </row>
    <row r="296" spans="1:13" hidden="1" x14ac:dyDescent="0.25">
      <c r="A296" t="str">
        <f t="shared" si="4"/>
        <v>c</v>
      </c>
      <c r="B296">
        <v>9</v>
      </c>
      <c r="C296" t="s">
        <v>30</v>
      </c>
      <c r="D296">
        <v>1</v>
      </c>
      <c r="E296" t="s">
        <v>6</v>
      </c>
      <c r="F296">
        <v>4</v>
      </c>
      <c r="G296">
        <v>0</v>
      </c>
      <c r="H296">
        <v>0</v>
      </c>
      <c r="I296">
        <v>1.7398297922124999</v>
      </c>
      <c r="J296">
        <v>0</v>
      </c>
      <c r="K296">
        <v>0</v>
      </c>
      <c r="L296">
        <v>0</v>
      </c>
      <c r="M296">
        <v>0</v>
      </c>
    </row>
    <row r="297" spans="1:13" hidden="1" x14ac:dyDescent="0.25">
      <c r="A297" t="str">
        <f t="shared" si="4"/>
        <v>c</v>
      </c>
      <c r="B297">
        <v>9</v>
      </c>
      <c r="C297" t="s">
        <v>30</v>
      </c>
      <c r="D297">
        <v>1</v>
      </c>
      <c r="E297" t="s">
        <v>13</v>
      </c>
      <c r="F297">
        <v>3</v>
      </c>
      <c r="G297">
        <v>6.6340345408800001E-3</v>
      </c>
      <c r="H297">
        <v>0.86310266966100002</v>
      </c>
      <c r="I297">
        <v>0.15616076433491</v>
      </c>
      <c r="J297">
        <v>696.52385441599995</v>
      </c>
      <c r="K297">
        <v>3.9218964662500002</v>
      </c>
      <c r="L297">
        <v>0.14521986110599999</v>
      </c>
      <c r="M297">
        <v>1.094090322891E-2</v>
      </c>
    </row>
    <row r="298" spans="1:13" hidden="1" x14ac:dyDescent="0.25">
      <c r="A298" t="str">
        <f t="shared" si="4"/>
        <v>c</v>
      </c>
      <c r="B298">
        <v>9</v>
      </c>
      <c r="C298" t="s">
        <v>30</v>
      </c>
      <c r="D298">
        <v>1</v>
      </c>
      <c r="E298" t="s">
        <v>7</v>
      </c>
      <c r="F298">
        <v>80</v>
      </c>
      <c r="G298">
        <v>0</v>
      </c>
      <c r="H298">
        <v>77.225957135939893</v>
      </c>
      <c r="I298">
        <v>18.861576772764099</v>
      </c>
      <c r="J298">
        <v>153754.22384636899</v>
      </c>
      <c r="K298">
        <v>0</v>
      </c>
      <c r="L298">
        <v>18.861576772764099</v>
      </c>
      <c r="M298">
        <v>0</v>
      </c>
    </row>
    <row r="299" spans="1:13" hidden="1" x14ac:dyDescent="0.25">
      <c r="A299" t="str">
        <f t="shared" si="4"/>
        <v>c</v>
      </c>
      <c r="B299">
        <v>9</v>
      </c>
      <c r="C299" t="s">
        <v>30</v>
      </c>
      <c r="D299">
        <v>1</v>
      </c>
      <c r="E299" t="s">
        <v>8</v>
      </c>
      <c r="F299">
        <v>15</v>
      </c>
      <c r="G299">
        <v>0</v>
      </c>
      <c r="H299">
        <v>1.30379888317E-4</v>
      </c>
      <c r="I299">
        <v>2.0130052981245301</v>
      </c>
      <c r="J299">
        <v>0.22880718717699999</v>
      </c>
      <c r="K299">
        <v>0</v>
      </c>
      <c r="L299">
        <v>0</v>
      </c>
      <c r="M299">
        <v>0</v>
      </c>
    </row>
    <row r="300" spans="1:13" hidden="1" x14ac:dyDescent="0.25">
      <c r="A300" t="str">
        <f t="shared" si="4"/>
        <v>f</v>
      </c>
      <c r="B300">
        <v>9</v>
      </c>
      <c r="C300" t="s">
        <v>37</v>
      </c>
      <c r="D300">
        <v>1</v>
      </c>
      <c r="E300" t="s">
        <v>6</v>
      </c>
      <c r="F300">
        <v>283</v>
      </c>
      <c r="G300">
        <v>0</v>
      </c>
      <c r="H300">
        <v>0</v>
      </c>
      <c r="I300">
        <v>10.6551462559546</v>
      </c>
      <c r="J300">
        <v>0</v>
      </c>
      <c r="K300">
        <v>0</v>
      </c>
      <c r="L300">
        <v>0</v>
      </c>
      <c r="M300">
        <v>0</v>
      </c>
    </row>
    <row r="301" spans="1:13" hidden="1" x14ac:dyDescent="0.25">
      <c r="A301" t="str">
        <f t="shared" si="4"/>
        <v>f</v>
      </c>
      <c r="B301">
        <v>9</v>
      </c>
      <c r="C301" t="s">
        <v>37</v>
      </c>
      <c r="D301">
        <v>1</v>
      </c>
      <c r="E301" t="s">
        <v>13</v>
      </c>
      <c r="F301">
        <v>42</v>
      </c>
      <c r="G301">
        <v>57.447658199712698</v>
      </c>
      <c r="H301">
        <v>10.6241370402482</v>
      </c>
      <c r="I301">
        <v>7.0699526219774196</v>
      </c>
      <c r="J301">
        <v>16664.1021513503</v>
      </c>
      <c r="K301">
        <v>19220.333527510102</v>
      </c>
      <c r="L301">
        <v>3.6985913210834598</v>
      </c>
      <c r="M301">
        <v>3.37136130089395</v>
      </c>
    </row>
    <row r="302" spans="1:13" hidden="1" x14ac:dyDescent="0.25">
      <c r="A302" t="str">
        <f t="shared" si="4"/>
        <v>f</v>
      </c>
      <c r="B302">
        <v>9</v>
      </c>
      <c r="C302" t="s">
        <v>37</v>
      </c>
      <c r="D302">
        <v>1</v>
      </c>
      <c r="E302" t="s">
        <v>7</v>
      </c>
      <c r="F302">
        <v>1433</v>
      </c>
      <c r="G302">
        <v>41.248841380788797</v>
      </c>
      <c r="H302">
        <v>1204.39317120904</v>
      </c>
      <c r="I302">
        <v>69.195694795522797</v>
      </c>
      <c r="J302">
        <v>1897067.3782536299</v>
      </c>
      <c r="K302">
        <v>17939.153535359201</v>
      </c>
      <c r="L302">
        <v>63.992488977077301</v>
      </c>
      <c r="M302">
        <v>5.2032058184453698</v>
      </c>
    </row>
    <row r="303" spans="1:13" hidden="1" x14ac:dyDescent="0.25">
      <c r="A303" t="str">
        <f t="shared" si="4"/>
        <v>f</v>
      </c>
      <c r="B303">
        <v>9</v>
      </c>
      <c r="C303" t="s">
        <v>37</v>
      </c>
      <c r="D303">
        <v>1</v>
      </c>
      <c r="E303" t="s">
        <v>8</v>
      </c>
      <c r="F303">
        <v>324</v>
      </c>
      <c r="G303">
        <v>8.8063565448537506</v>
      </c>
      <c r="H303">
        <v>60.116676980209398</v>
      </c>
      <c r="I303">
        <v>90.291071872548201</v>
      </c>
      <c r="J303">
        <v>84541.257777000195</v>
      </c>
      <c r="K303">
        <v>5572.4056563193899</v>
      </c>
      <c r="L303">
        <v>0</v>
      </c>
      <c r="M303">
        <v>0</v>
      </c>
    </row>
    <row r="304" spans="1:13" hidden="1" x14ac:dyDescent="0.25">
      <c r="A304" t="str">
        <f t="shared" si="4"/>
        <v>g</v>
      </c>
      <c r="B304">
        <v>9</v>
      </c>
      <c r="C304" t="s">
        <v>12</v>
      </c>
      <c r="D304">
        <v>1</v>
      </c>
      <c r="E304" t="s">
        <v>6</v>
      </c>
      <c r="F304">
        <v>49</v>
      </c>
      <c r="G304">
        <v>0</v>
      </c>
      <c r="H304">
        <v>0</v>
      </c>
      <c r="I304">
        <v>119.56735130688701</v>
      </c>
      <c r="J304">
        <v>0</v>
      </c>
      <c r="K304">
        <v>0</v>
      </c>
      <c r="L304">
        <v>0</v>
      </c>
      <c r="M304">
        <v>0</v>
      </c>
    </row>
    <row r="305" spans="1:13" hidden="1" x14ac:dyDescent="0.25">
      <c r="A305" t="str">
        <f t="shared" si="4"/>
        <v>g</v>
      </c>
      <c r="B305">
        <v>9</v>
      </c>
      <c r="C305" t="s">
        <v>12</v>
      </c>
      <c r="D305">
        <v>1</v>
      </c>
      <c r="E305" t="s">
        <v>7</v>
      </c>
      <c r="F305">
        <v>1</v>
      </c>
      <c r="G305">
        <v>3.3695474255699998E-4</v>
      </c>
      <c r="H305">
        <v>0</v>
      </c>
      <c r="I305">
        <v>1.0515211000599999E-2</v>
      </c>
      <c r="J305">
        <v>0</v>
      </c>
      <c r="K305">
        <v>0.21329235203800001</v>
      </c>
      <c r="L305">
        <v>0</v>
      </c>
      <c r="M305">
        <v>1.0515211000599999E-2</v>
      </c>
    </row>
    <row r="306" spans="1:13" hidden="1" x14ac:dyDescent="0.25">
      <c r="A306" t="str">
        <f t="shared" si="4"/>
        <v>g</v>
      </c>
      <c r="B306">
        <v>9</v>
      </c>
      <c r="C306" t="s">
        <v>12</v>
      </c>
      <c r="D306">
        <v>1</v>
      </c>
      <c r="E306" t="s">
        <v>8</v>
      </c>
      <c r="F306">
        <v>4</v>
      </c>
      <c r="G306">
        <v>0</v>
      </c>
      <c r="H306">
        <v>0</v>
      </c>
      <c r="I306">
        <v>7.2254102446769997E-2</v>
      </c>
      <c r="J306">
        <v>0</v>
      </c>
      <c r="K306">
        <v>0</v>
      </c>
      <c r="L306">
        <v>0</v>
      </c>
      <c r="M306">
        <v>0</v>
      </c>
    </row>
    <row r="307" spans="1:13" hidden="1" x14ac:dyDescent="0.25">
      <c r="A307" t="str">
        <f t="shared" si="4"/>
        <v>g</v>
      </c>
      <c r="B307">
        <v>10</v>
      </c>
      <c r="C307" t="s">
        <v>26</v>
      </c>
      <c r="D307">
        <v>1</v>
      </c>
      <c r="E307" t="s">
        <v>6</v>
      </c>
      <c r="F307">
        <v>107</v>
      </c>
      <c r="G307">
        <v>0</v>
      </c>
      <c r="H307">
        <v>0</v>
      </c>
      <c r="I307">
        <v>102.32108109415</v>
      </c>
      <c r="J307">
        <v>0</v>
      </c>
      <c r="K307">
        <v>0</v>
      </c>
      <c r="L307">
        <v>0</v>
      </c>
      <c r="M307">
        <v>0</v>
      </c>
    </row>
    <row r="308" spans="1:13" hidden="1" x14ac:dyDescent="0.25">
      <c r="A308" t="str">
        <f t="shared" si="4"/>
        <v>g</v>
      </c>
      <c r="B308">
        <v>10</v>
      </c>
      <c r="C308" t="s">
        <v>26</v>
      </c>
      <c r="D308">
        <v>1</v>
      </c>
      <c r="E308" t="s">
        <v>13</v>
      </c>
      <c r="F308">
        <v>111</v>
      </c>
      <c r="G308">
        <v>1278.0499109478601</v>
      </c>
      <c r="H308">
        <v>26.8543313581586</v>
      </c>
      <c r="I308">
        <v>58.721851748797803</v>
      </c>
      <c r="J308">
        <v>46571.005855585303</v>
      </c>
      <c r="K308">
        <v>733525.15856719203</v>
      </c>
      <c r="L308">
        <v>9.8978241390641095</v>
      </c>
      <c r="M308">
        <v>48.824027609733697</v>
      </c>
    </row>
    <row r="309" spans="1:13" hidden="1" x14ac:dyDescent="0.25">
      <c r="A309" t="str">
        <f t="shared" si="4"/>
        <v>g</v>
      </c>
      <c r="B309">
        <v>10</v>
      </c>
      <c r="C309" t="s">
        <v>26</v>
      </c>
      <c r="D309">
        <v>1</v>
      </c>
      <c r="E309" t="s">
        <v>7</v>
      </c>
      <c r="F309">
        <v>247</v>
      </c>
      <c r="G309">
        <v>1067.3356116698999</v>
      </c>
      <c r="H309">
        <v>509.61323357853098</v>
      </c>
      <c r="I309">
        <v>73.335904641308105</v>
      </c>
      <c r="J309">
        <v>555308.91711618297</v>
      </c>
      <c r="K309">
        <v>589761.23546727002</v>
      </c>
      <c r="L309">
        <v>46.000384583690703</v>
      </c>
      <c r="M309">
        <v>27.335520057617298</v>
      </c>
    </row>
    <row r="310" spans="1:13" hidden="1" x14ac:dyDescent="0.25">
      <c r="A310" t="str">
        <f t="shared" si="4"/>
        <v>g</v>
      </c>
      <c r="B310">
        <v>10</v>
      </c>
      <c r="C310" t="s">
        <v>26</v>
      </c>
      <c r="D310">
        <v>1</v>
      </c>
      <c r="E310" t="s">
        <v>8</v>
      </c>
      <c r="F310">
        <v>47</v>
      </c>
      <c r="G310">
        <v>218.365346946599</v>
      </c>
      <c r="H310">
        <v>4.9908418217699397</v>
      </c>
      <c r="I310">
        <v>22.429612754418901</v>
      </c>
      <c r="J310">
        <v>6786.7549034880103</v>
      </c>
      <c r="K310">
        <v>80738.279179450707</v>
      </c>
      <c r="L310">
        <v>0</v>
      </c>
      <c r="M310">
        <v>0</v>
      </c>
    </row>
    <row r="311" spans="1:13" hidden="1" x14ac:dyDescent="0.25">
      <c r="A311" t="str">
        <f t="shared" si="4"/>
        <v>h</v>
      </c>
      <c r="B311">
        <v>10</v>
      </c>
      <c r="C311" t="s">
        <v>41</v>
      </c>
      <c r="D311">
        <v>1</v>
      </c>
      <c r="E311" t="s">
        <v>6</v>
      </c>
      <c r="F311">
        <v>479</v>
      </c>
      <c r="G311">
        <v>0</v>
      </c>
      <c r="H311">
        <v>0</v>
      </c>
      <c r="I311">
        <v>189.01840369058101</v>
      </c>
      <c r="J311">
        <v>0</v>
      </c>
      <c r="K311">
        <v>0</v>
      </c>
      <c r="L311">
        <v>0</v>
      </c>
      <c r="M311">
        <v>0</v>
      </c>
    </row>
    <row r="312" spans="1:13" hidden="1" x14ac:dyDescent="0.25">
      <c r="A312" t="str">
        <f t="shared" si="4"/>
        <v>h</v>
      </c>
      <c r="B312">
        <v>10</v>
      </c>
      <c r="C312" t="s">
        <v>41</v>
      </c>
      <c r="D312">
        <v>1</v>
      </c>
      <c r="E312" t="s">
        <v>13</v>
      </c>
      <c r="F312">
        <v>817</v>
      </c>
      <c r="G312">
        <v>65.868814445252994</v>
      </c>
      <c r="H312">
        <v>764.585866143825</v>
      </c>
      <c r="I312">
        <v>189.35603367731099</v>
      </c>
      <c r="J312">
        <v>840086.32596322405</v>
      </c>
      <c r="K312">
        <v>37040.858159603697</v>
      </c>
      <c r="L312">
        <v>161.618184551609</v>
      </c>
      <c r="M312">
        <v>27.737849125701999</v>
      </c>
    </row>
    <row r="313" spans="1:13" hidden="1" x14ac:dyDescent="0.25">
      <c r="A313" t="str">
        <f t="shared" si="4"/>
        <v>h</v>
      </c>
      <c r="B313">
        <v>10</v>
      </c>
      <c r="C313" t="s">
        <v>41</v>
      </c>
      <c r="D313">
        <v>1</v>
      </c>
      <c r="E313" t="s">
        <v>7</v>
      </c>
      <c r="F313">
        <v>5716</v>
      </c>
      <c r="G313">
        <v>772.63599251949995</v>
      </c>
      <c r="H313">
        <v>7530.22434049813</v>
      </c>
      <c r="I313">
        <v>1157.1153315492099</v>
      </c>
      <c r="J313">
        <v>9126916.9463599902</v>
      </c>
      <c r="K313">
        <v>395283.68556789</v>
      </c>
      <c r="L313">
        <v>1129.0738870130599</v>
      </c>
      <c r="M313">
        <v>28.041444536143899</v>
      </c>
    </row>
    <row r="314" spans="1:13" hidden="1" x14ac:dyDescent="0.25">
      <c r="A314" t="str">
        <f t="shared" si="4"/>
        <v>h</v>
      </c>
      <c r="B314">
        <v>10</v>
      </c>
      <c r="C314" t="s">
        <v>41</v>
      </c>
      <c r="D314">
        <v>1</v>
      </c>
      <c r="E314" t="s">
        <v>8</v>
      </c>
      <c r="F314">
        <v>319</v>
      </c>
      <c r="G314">
        <v>862.62195911055903</v>
      </c>
      <c r="H314">
        <v>129.24683715902799</v>
      </c>
      <c r="I314">
        <v>336.629864558007</v>
      </c>
      <c r="J314">
        <v>204054.32480528101</v>
      </c>
      <c r="K314">
        <v>493790.59016654402</v>
      </c>
      <c r="L314">
        <v>0</v>
      </c>
      <c r="M314">
        <v>0</v>
      </c>
    </row>
    <row r="315" spans="1:13" hidden="1" x14ac:dyDescent="0.25">
      <c r="A315" t="str">
        <f t="shared" si="4"/>
        <v>a</v>
      </c>
      <c r="B315">
        <v>11</v>
      </c>
      <c r="C315" t="s">
        <v>17</v>
      </c>
      <c r="D315">
        <v>1</v>
      </c>
      <c r="E315" t="s">
        <v>6</v>
      </c>
      <c r="F315">
        <v>110</v>
      </c>
      <c r="G315">
        <v>0</v>
      </c>
      <c r="H315">
        <v>0</v>
      </c>
      <c r="I315">
        <v>161.45823450566999</v>
      </c>
      <c r="J315">
        <v>0</v>
      </c>
      <c r="K315">
        <v>0</v>
      </c>
      <c r="L315">
        <v>0</v>
      </c>
      <c r="M315">
        <v>0</v>
      </c>
    </row>
    <row r="316" spans="1:13" hidden="1" x14ac:dyDescent="0.25">
      <c r="A316" t="str">
        <f t="shared" si="4"/>
        <v>a</v>
      </c>
      <c r="B316">
        <v>11</v>
      </c>
      <c r="C316" t="s">
        <v>17</v>
      </c>
      <c r="D316">
        <v>1</v>
      </c>
      <c r="E316" t="s">
        <v>13</v>
      </c>
      <c r="F316">
        <v>2</v>
      </c>
      <c r="G316">
        <v>0</v>
      </c>
      <c r="H316">
        <v>0.43294754840766497</v>
      </c>
      <c r="I316">
        <v>0.61405836902967004</v>
      </c>
      <c r="J316">
        <v>1017.42673876121</v>
      </c>
      <c r="K316">
        <v>0</v>
      </c>
      <c r="L316">
        <v>0.61405836902967004</v>
      </c>
      <c r="M316">
        <v>0</v>
      </c>
    </row>
    <row r="317" spans="1:13" hidden="1" x14ac:dyDescent="0.25">
      <c r="A317" t="str">
        <f t="shared" si="4"/>
        <v>a</v>
      </c>
      <c r="B317">
        <v>11</v>
      </c>
      <c r="C317" t="s">
        <v>17</v>
      </c>
      <c r="D317">
        <v>1</v>
      </c>
      <c r="E317" t="s">
        <v>7</v>
      </c>
      <c r="F317">
        <v>100</v>
      </c>
      <c r="G317">
        <v>119.77432598748101</v>
      </c>
      <c r="H317">
        <v>75.671746406666003</v>
      </c>
      <c r="I317">
        <v>110.56079128808901</v>
      </c>
      <c r="J317">
        <v>149214.24390805999</v>
      </c>
      <c r="K317">
        <v>44795.597917630199</v>
      </c>
      <c r="L317">
        <v>53.368424915113003</v>
      </c>
      <c r="M317">
        <v>57.192366372976302</v>
      </c>
    </row>
    <row r="318" spans="1:13" hidden="1" x14ac:dyDescent="0.25">
      <c r="A318" t="str">
        <f t="shared" si="4"/>
        <v>a</v>
      </c>
      <c r="B318">
        <v>11</v>
      </c>
      <c r="C318" t="s">
        <v>17</v>
      </c>
      <c r="D318">
        <v>1</v>
      </c>
      <c r="E318" t="s">
        <v>8</v>
      </c>
      <c r="F318">
        <v>29</v>
      </c>
      <c r="G318">
        <v>0.117894406811</v>
      </c>
      <c r="H318">
        <v>0</v>
      </c>
      <c r="I318">
        <v>37.2231527724554</v>
      </c>
      <c r="J318">
        <v>0</v>
      </c>
      <c r="K318">
        <v>74.627159511599999</v>
      </c>
      <c r="L318">
        <v>0</v>
      </c>
      <c r="M318">
        <v>0</v>
      </c>
    </row>
    <row r="319" spans="1:13" hidden="1" x14ac:dyDescent="0.25">
      <c r="A319" t="str">
        <f t="shared" si="4"/>
        <v>b</v>
      </c>
      <c r="B319">
        <v>11</v>
      </c>
      <c r="C319" t="s">
        <v>36</v>
      </c>
      <c r="D319">
        <v>1</v>
      </c>
      <c r="E319" t="s">
        <v>6</v>
      </c>
      <c r="F319">
        <v>231</v>
      </c>
      <c r="G319">
        <v>0</v>
      </c>
      <c r="H319">
        <v>0</v>
      </c>
      <c r="I319">
        <v>353.437078186588</v>
      </c>
      <c r="J319">
        <v>0</v>
      </c>
      <c r="K319">
        <v>0</v>
      </c>
      <c r="L319">
        <v>0</v>
      </c>
      <c r="M319">
        <v>0</v>
      </c>
    </row>
    <row r="320" spans="1:13" hidden="1" x14ac:dyDescent="0.25">
      <c r="A320" t="str">
        <f t="shared" si="4"/>
        <v>b</v>
      </c>
      <c r="B320">
        <v>11</v>
      </c>
      <c r="C320" t="s">
        <v>36</v>
      </c>
      <c r="D320">
        <v>1</v>
      </c>
      <c r="E320" t="s">
        <v>13</v>
      </c>
      <c r="F320">
        <v>32</v>
      </c>
      <c r="G320">
        <v>8.9802499456465501</v>
      </c>
      <c r="H320">
        <v>10.9641061699313</v>
      </c>
      <c r="I320">
        <v>58.083486295807099</v>
      </c>
      <c r="J320">
        <v>14754.3447620074</v>
      </c>
      <c r="K320">
        <v>7841.3557767505099</v>
      </c>
      <c r="L320">
        <v>20.855688371846</v>
      </c>
      <c r="M320">
        <v>37.227797923961099</v>
      </c>
    </row>
    <row r="321" spans="1:13" hidden="1" x14ac:dyDescent="0.25">
      <c r="A321" t="str">
        <f t="shared" si="4"/>
        <v>b</v>
      </c>
      <c r="B321">
        <v>11</v>
      </c>
      <c r="C321" t="s">
        <v>36</v>
      </c>
      <c r="D321">
        <v>1</v>
      </c>
      <c r="E321" t="s">
        <v>7</v>
      </c>
      <c r="F321">
        <v>995</v>
      </c>
      <c r="G321">
        <v>10.9721142942507</v>
      </c>
      <c r="H321">
        <v>941.82316741650504</v>
      </c>
      <c r="I321">
        <v>414.02419723431598</v>
      </c>
      <c r="J321">
        <v>1540217.68279261</v>
      </c>
      <c r="K321">
        <v>3931.1016266420902</v>
      </c>
      <c r="L321">
        <v>409.06679208781702</v>
      </c>
      <c r="M321">
        <v>4.9574051464986999</v>
      </c>
    </row>
    <row r="322" spans="1:13" hidden="1" x14ac:dyDescent="0.25">
      <c r="A322" t="str">
        <f t="shared" si="4"/>
        <v>b</v>
      </c>
      <c r="B322">
        <v>11</v>
      </c>
      <c r="C322" t="s">
        <v>36</v>
      </c>
      <c r="D322">
        <v>1</v>
      </c>
      <c r="E322" t="s">
        <v>8</v>
      </c>
      <c r="F322">
        <v>54</v>
      </c>
      <c r="G322">
        <v>28.783960029503401</v>
      </c>
      <c r="H322" s="26">
        <v>1.41646724467E-6</v>
      </c>
      <c r="I322">
        <v>109.85382268828501</v>
      </c>
      <c r="J322">
        <v>2.9065907860600002E-3</v>
      </c>
      <c r="K322">
        <v>15635.196135792499</v>
      </c>
      <c r="L322">
        <v>0</v>
      </c>
      <c r="M322">
        <v>0</v>
      </c>
    </row>
    <row r="323" spans="1:13" hidden="1" x14ac:dyDescent="0.25">
      <c r="A323" t="str">
        <f t="shared" ref="A323:A386" si="5">LEFT(C323,1)</f>
        <v>b</v>
      </c>
      <c r="B323">
        <v>11</v>
      </c>
      <c r="C323" t="s">
        <v>36</v>
      </c>
      <c r="D323">
        <v>3</v>
      </c>
      <c r="E323" t="s">
        <v>6</v>
      </c>
      <c r="F323">
        <v>1</v>
      </c>
      <c r="G323">
        <v>0</v>
      </c>
      <c r="H323">
        <v>0</v>
      </c>
      <c r="I323">
        <v>4.57845844595</v>
      </c>
      <c r="J323">
        <v>0</v>
      </c>
      <c r="K323">
        <v>0</v>
      </c>
      <c r="L323">
        <v>0</v>
      </c>
      <c r="M323">
        <v>0</v>
      </c>
    </row>
    <row r="324" spans="1:13" hidden="1" x14ac:dyDescent="0.25">
      <c r="A324" t="str">
        <f t="shared" si="5"/>
        <v>b</v>
      </c>
      <c r="B324">
        <v>11</v>
      </c>
      <c r="C324" t="s">
        <v>36</v>
      </c>
      <c r="D324">
        <v>3</v>
      </c>
      <c r="E324" t="s">
        <v>7</v>
      </c>
      <c r="F324">
        <v>22</v>
      </c>
      <c r="G324">
        <v>0</v>
      </c>
      <c r="H324">
        <v>24.95360275478</v>
      </c>
      <c r="I324">
        <v>7.5585521759949899</v>
      </c>
      <c r="J324">
        <v>35512.009314260002</v>
      </c>
      <c r="K324">
        <v>0</v>
      </c>
      <c r="L324">
        <v>7.5585521759949899</v>
      </c>
      <c r="M324">
        <v>0</v>
      </c>
    </row>
    <row r="325" spans="1:13" hidden="1" x14ac:dyDescent="0.25">
      <c r="A325" t="str">
        <f t="shared" si="5"/>
        <v>b</v>
      </c>
      <c r="B325">
        <v>11</v>
      </c>
      <c r="C325" t="s">
        <v>34</v>
      </c>
      <c r="D325">
        <v>1</v>
      </c>
      <c r="E325" t="s">
        <v>6</v>
      </c>
      <c r="F325">
        <v>20</v>
      </c>
      <c r="G325">
        <v>0</v>
      </c>
      <c r="H325">
        <v>0</v>
      </c>
      <c r="I325">
        <v>55.519999649526902</v>
      </c>
      <c r="J325">
        <v>0</v>
      </c>
      <c r="K325">
        <v>0</v>
      </c>
      <c r="L325">
        <v>0</v>
      </c>
      <c r="M325">
        <v>0</v>
      </c>
    </row>
    <row r="326" spans="1:13" hidden="1" x14ac:dyDescent="0.25">
      <c r="A326" t="str">
        <f t="shared" si="5"/>
        <v>b</v>
      </c>
      <c r="B326">
        <v>11</v>
      </c>
      <c r="C326" t="s">
        <v>34</v>
      </c>
      <c r="D326">
        <v>1</v>
      </c>
      <c r="E326" t="s">
        <v>7</v>
      </c>
      <c r="F326">
        <v>1</v>
      </c>
      <c r="G326">
        <v>0</v>
      </c>
      <c r="H326">
        <v>0.99813601558300002</v>
      </c>
      <c r="I326">
        <v>0.25751870030000001</v>
      </c>
      <c r="J326">
        <v>1392.3997417400001</v>
      </c>
      <c r="K326">
        <v>0</v>
      </c>
      <c r="L326">
        <v>0.25751870030000001</v>
      </c>
      <c r="M326">
        <v>0</v>
      </c>
    </row>
    <row r="327" spans="1:13" hidden="1" x14ac:dyDescent="0.25">
      <c r="A327" t="str">
        <f t="shared" si="5"/>
        <v>b</v>
      </c>
      <c r="B327">
        <v>11</v>
      </c>
      <c r="C327" t="s">
        <v>34</v>
      </c>
      <c r="D327">
        <v>3</v>
      </c>
      <c r="E327" t="s">
        <v>6</v>
      </c>
      <c r="F327">
        <v>4</v>
      </c>
      <c r="G327">
        <v>0</v>
      </c>
      <c r="H327">
        <v>0</v>
      </c>
      <c r="I327">
        <v>1.9239065173279999E-4</v>
      </c>
      <c r="J327">
        <v>0</v>
      </c>
      <c r="K327">
        <v>0</v>
      </c>
      <c r="L327">
        <v>0</v>
      </c>
      <c r="M327">
        <v>0</v>
      </c>
    </row>
    <row r="328" spans="1:13" hidden="1" x14ac:dyDescent="0.25">
      <c r="A328" t="str">
        <f t="shared" si="5"/>
        <v>c</v>
      </c>
      <c r="B328">
        <v>11</v>
      </c>
      <c r="C328" t="s">
        <v>33</v>
      </c>
      <c r="D328">
        <v>1</v>
      </c>
      <c r="E328" t="s">
        <v>6</v>
      </c>
      <c r="F328">
        <v>190</v>
      </c>
      <c r="G328">
        <v>0</v>
      </c>
      <c r="H328">
        <v>0</v>
      </c>
      <c r="I328">
        <v>117.322191629298</v>
      </c>
      <c r="J328">
        <v>0</v>
      </c>
      <c r="K328">
        <v>0</v>
      </c>
      <c r="L328">
        <v>0</v>
      </c>
      <c r="M328">
        <v>0</v>
      </c>
    </row>
    <row r="329" spans="1:13" hidden="1" x14ac:dyDescent="0.25">
      <c r="A329" t="str">
        <f t="shared" si="5"/>
        <v>c</v>
      </c>
      <c r="B329">
        <v>11</v>
      </c>
      <c r="C329" t="s">
        <v>33</v>
      </c>
      <c r="D329">
        <v>1</v>
      </c>
      <c r="E329" t="s">
        <v>13</v>
      </c>
      <c r="F329">
        <v>45</v>
      </c>
      <c r="G329">
        <v>2.99452915636979</v>
      </c>
      <c r="H329">
        <v>18.253093697107101</v>
      </c>
      <c r="I329">
        <v>17.456720787026502</v>
      </c>
      <c r="J329">
        <v>23102.286347490601</v>
      </c>
      <c r="K329">
        <v>119.78407629721499</v>
      </c>
      <c r="L329">
        <v>17.391543702306699</v>
      </c>
      <c r="M329">
        <v>6.5177084719875003E-2</v>
      </c>
    </row>
    <row r="330" spans="1:13" hidden="1" x14ac:dyDescent="0.25">
      <c r="A330" t="str">
        <f t="shared" si="5"/>
        <v>c</v>
      </c>
      <c r="B330">
        <v>11</v>
      </c>
      <c r="C330" t="s">
        <v>33</v>
      </c>
      <c r="D330">
        <v>1</v>
      </c>
      <c r="E330" t="s">
        <v>7</v>
      </c>
      <c r="F330">
        <v>2841</v>
      </c>
      <c r="G330">
        <v>15.967903659176599</v>
      </c>
      <c r="H330">
        <v>2620.93514885587</v>
      </c>
      <c r="I330">
        <v>684.57919970560704</v>
      </c>
      <c r="J330">
        <v>3673647.9992057099</v>
      </c>
      <c r="K330">
        <v>7574.3346818719801</v>
      </c>
      <c r="L330">
        <v>678.54382036677805</v>
      </c>
      <c r="M330">
        <v>6.0353793388286396</v>
      </c>
    </row>
    <row r="331" spans="1:13" hidden="1" x14ac:dyDescent="0.25">
      <c r="A331" t="str">
        <f t="shared" si="5"/>
        <v>c</v>
      </c>
      <c r="B331">
        <v>11</v>
      </c>
      <c r="C331" t="s">
        <v>33</v>
      </c>
      <c r="D331">
        <v>1</v>
      </c>
      <c r="E331" t="s">
        <v>8</v>
      </c>
      <c r="F331">
        <v>29</v>
      </c>
      <c r="G331">
        <v>14.9723592878888</v>
      </c>
      <c r="H331">
        <v>1.996328105918</v>
      </c>
      <c r="I331">
        <v>49.569726065661598</v>
      </c>
      <c r="J331">
        <v>2568.2741563</v>
      </c>
      <c r="K331">
        <v>6825.4009608839897</v>
      </c>
      <c r="L331">
        <v>0</v>
      </c>
      <c r="M331">
        <v>0</v>
      </c>
    </row>
    <row r="332" spans="1:13" hidden="1" x14ac:dyDescent="0.25">
      <c r="A332" t="str">
        <f t="shared" si="5"/>
        <v>c</v>
      </c>
      <c r="B332">
        <v>11</v>
      </c>
      <c r="C332" t="s">
        <v>33</v>
      </c>
      <c r="D332">
        <v>3</v>
      </c>
      <c r="E332" t="s">
        <v>7</v>
      </c>
      <c r="F332">
        <v>30</v>
      </c>
      <c r="G332">
        <v>0</v>
      </c>
      <c r="H332">
        <v>7.8659590384048101</v>
      </c>
      <c r="I332">
        <v>1.9110199364394</v>
      </c>
      <c r="J332">
        <v>9659.0226806457795</v>
      </c>
      <c r="K332">
        <v>0</v>
      </c>
      <c r="L332">
        <v>1.9110199364394</v>
      </c>
      <c r="M332">
        <v>0</v>
      </c>
    </row>
    <row r="333" spans="1:13" hidden="1" x14ac:dyDescent="0.25">
      <c r="A333" t="str">
        <f t="shared" si="5"/>
        <v>c</v>
      </c>
      <c r="B333">
        <v>11</v>
      </c>
      <c r="C333" t="s">
        <v>32</v>
      </c>
      <c r="D333">
        <v>1</v>
      </c>
      <c r="E333" t="s">
        <v>6</v>
      </c>
      <c r="F333">
        <v>3</v>
      </c>
      <c r="G333">
        <v>0</v>
      </c>
      <c r="H333">
        <v>0</v>
      </c>
      <c r="I333">
        <v>1.0023784006739701E-3</v>
      </c>
      <c r="J333">
        <v>0</v>
      </c>
      <c r="K333">
        <v>0</v>
      </c>
      <c r="L333">
        <v>0</v>
      </c>
      <c r="M333">
        <v>0</v>
      </c>
    </row>
    <row r="334" spans="1:13" hidden="1" x14ac:dyDescent="0.25">
      <c r="A334" t="str">
        <f t="shared" si="5"/>
        <v>c</v>
      </c>
      <c r="B334">
        <v>11</v>
      </c>
      <c r="C334" t="s">
        <v>32</v>
      </c>
      <c r="D334">
        <v>1</v>
      </c>
      <c r="E334" t="s">
        <v>7</v>
      </c>
      <c r="F334">
        <v>60</v>
      </c>
      <c r="G334">
        <v>0</v>
      </c>
      <c r="H334">
        <v>55.553942147073698</v>
      </c>
      <c r="I334">
        <v>13.3797110023987</v>
      </c>
      <c r="J334">
        <v>58811.507126078403</v>
      </c>
      <c r="K334">
        <v>0</v>
      </c>
      <c r="L334">
        <v>13.3797110023987</v>
      </c>
      <c r="M334">
        <v>0</v>
      </c>
    </row>
    <row r="335" spans="1:13" hidden="1" x14ac:dyDescent="0.25">
      <c r="A335" t="str">
        <f t="shared" si="5"/>
        <v>c</v>
      </c>
      <c r="B335">
        <v>11</v>
      </c>
      <c r="C335" t="s">
        <v>32</v>
      </c>
      <c r="D335">
        <v>1</v>
      </c>
      <c r="E335" t="s">
        <v>8</v>
      </c>
      <c r="F335">
        <v>5</v>
      </c>
      <c r="G335">
        <v>20.9429452907711</v>
      </c>
      <c r="H335">
        <v>0</v>
      </c>
      <c r="I335">
        <v>12.0508233232995</v>
      </c>
      <c r="J335">
        <v>0</v>
      </c>
      <c r="K335">
        <v>8176.7252444084097</v>
      </c>
      <c r="L335">
        <v>0</v>
      </c>
      <c r="M335">
        <v>0</v>
      </c>
    </row>
    <row r="336" spans="1:13" hidden="1" x14ac:dyDescent="0.25">
      <c r="A336" t="str">
        <f t="shared" si="5"/>
        <v>c</v>
      </c>
      <c r="B336">
        <v>11</v>
      </c>
      <c r="C336" t="s">
        <v>32</v>
      </c>
      <c r="D336">
        <v>3</v>
      </c>
      <c r="E336" t="s">
        <v>13</v>
      </c>
      <c r="F336">
        <v>2</v>
      </c>
      <c r="G336">
        <v>0</v>
      </c>
      <c r="H336">
        <v>2.7916997590397199E-3</v>
      </c>
      <c r="I336">
        <v>1.15861878260363E-2</v>
      </c>
      <c r="J336">
        <v>2.81403335710444</v>
      </c>
      <c r="K336">
        <v>0</v>
      </c>
      <c r="L336">
        <v>1.15861878260363E-2</v>
      </c>
      <c r="M336">
        <v>0</v>
      </c>
    </row>
    <row r="337" spans="1:13" hidden="1" x14ac:dyDescent="0.25">
      <c r="A337" t="str">
        <f t="shared" si="5"/>
        <v>c</v>
      </c>
      <c r="B337">
        <v>11</v>
      </c>
      <c r="C337" t="s">
        <v>32</v>
      </c>
      <c r="D337">
        <v>3</v>
      </c>
      <c r="E337" t="s">
        <v>7</v>
      </c>
      <c r="F337">
        <v>25</v>
      </c>
      <c r="G337">
        <v>0</v>
      </c>
      <c r="H337">
        <v>3.9972052001228202</v>
      </c>
      <c r="I337">
        <v>1.9618974174797701</v>
      </c>
      <c r="J337">
        <v>4457.1691724679704</v>
      </c>
      <c r="K337">
        <v>0</v>
      </c>
      <c r="L337">
        <v>1.9618974174797701</v>
      </c>
      <c r="M337">
        <v>0</v>
      </c>
    </row>
    <row r="338" spans="1:13" hidden="1" x14ac:dyDescent="0.25">
      <c r="A338" t="str">
        <f t="shared" si="5"/>
        <v>d</v>
      </c>
      <c r="B338">
        <v>11</v>
      </c>
      <c r="C338" t="s">
        <v>16</v>
      </c>
      <c r="D338">
        <v>1</v>
      </c>
      <c r="E338" t="s">
        <v>6</v>
      </c>
      <c r="F338">
        <v>26</v>
      </c>
      <c r="G338">
        <v>0</v>
      </c>
      <c r="H338">
        <v>0</v>
      </c>
      <c r="I338">
        <v>13.1827159104174</v>
      </c>
      <c r="J338">
        <v>0</v>
      </c>
      <c r="K338">
        <v>0</v>
      </c>
      <c r="L338">
        <v>0</v>
      </c>
      <c r="M338">
        <v>0</v>
      </c>
    </row>
    <row r="339" spans="1:13" hidden="1" x14ac:dyDescent="0.25">
      <c r="A339" t="str">
        <f t="shared" si="5"/>
        <v>d</v>
      </c>
      <c r="B339">
        <v>11</v>
      </c>
      <c r="C339" t="s">
        <v>16</v>
      </c>
      <c r="D339">
        <v>1</v>
      </c>
      <c r="E339" t="s">
        <v>13</v>
      </c>
      <c r="F339">
        <v>17</v>
      </c>
      <c r="G339">
        <v>1.1449925816049999</v>
      </c>
      <c r="H339">
        <v>14.972302788925999</v>
      </c>
      <c r="I339">
        <v>11.434914397078</v>
      </c>
      <c r="J339">
        <v>19678.589402596899</v>
      </c>
      <c r="K339">
        <v>516.47463493999999</v>
      </c>
      <c r="L339">
        <v>10.530690128449001</v>
      </c>
      <c r="M339">
        <v>0.90422426862899996</v>
      </c>
    </row>
    <row r="340" spans="1:13" hidden="1" x14ac:dyDescent="0.25">
      <c r="A340" t="str">
        <f t="shared" si="5"/>
        <v>d</v>
      </c>
      <c r="B340">
        <v>11</v>
      </c>
      <c r="C340" t="s">
        <v>16</v>
      </c>
      <c r="D340">
        <v>1</v>
      </c>
      <c r="E340" t="s">
        <v>7</v>
      </c>
      <c r="F340">
        <v>1614</v>
      </c>
      <c r="G340">
        <v>15.970368554598</v>
      </c>
      <c r="H340">
        <v>1586.5524688769599</v>
      </c>
      <c r="I340">
        <v>348.29761228879403</v>
      </c>
      <c r="J340">
        <v>2010959.6080277199</v>
      </c>
      <c r="K340">
        <v>9826.7698094080006</v>
      </c>
      <c r="L340">
        <v>345.92031942608003</v>
      </c>
      <c r="M340">
        <v>2.377292862714</v>
      </c>
    </row>
    <row r="341" spans="1:13" hidden="1" x14ac:dyDescent="0.25">
      <c r="A341" t="str">
        <f t="shared" si="5"/>
        <v>d</v>
      </c>
      <c r="B341">
        <v>11</v>
      </c>
      <c r="C341" t="s">
        <v>16</v>
      </c>
      <c r="D341">
        <v>1</v>
      </c>
      <c r="E341" t="s">
        <v>8</v>
      </c>
      <c r="F341">
        <v>20</v>
      </c>
      <c r="G341">
        <v>15.970019248770001</v>
      </c>
      <c r="H341">
        <v>0</v>
      </c>
      <c r="I341">
        <v>32.5050263391499</v>
      </c>
      <c r="J341">
        <v>0</v>
      </c>
      <c r="K341">
        <v>13181.25655826</v>
      </c>
      <c r="L341">
        <v>0</v>
      </c>
      <c r="M341">
        <v>0</v>
      </c>
    </row>
    <row r="342" spans="1:13" hidden="1" x14ac:dyDescent="0.25">
      <c r="A342" t="str">
        <f t="shared" si="5"/>
        <v>d</v>
      </c>
      <c r="B342">
        <v>11</v>
      </c>
      <c r="C342" t="s">
        <v>16</v>
      </c>
      <c r="D342">
        <v>3</v>
      </c>
      <c r="E342" t="s">
        <v>7</v>
      </c>
      <c r="F342">
        <v>27</v>
      </c>
      <c r="G342">
        <v>0.99812591375199999</v>
      </c>
      <c r="H342">
        <v>10.984274419495801</v>
      </c>
      <c r="I342">
        <v>2.6119014476295401</v>
      </c>
      <c r="J342">
        <v>11653.020456313199</v>
      </c>
      <c r="K342">
        <v>631.81370340499996</v>
      </c>
      <c r="L342">
        <v>2.3991758723735401</v>
      </c>
      <c r="M342">
        <v>0.212725575256</v>
      </c>
    </row>
    <row r="343" spans="1:13" hidden="1" x14ac:dyDescent="0.25">
      <c r="A343" t="str">
        <f t="shared" si="5"/>
        <v>f</v>
      </c>
      <c r="B343">
        <v>11</v>
      </c>
      <c r="C343" t="s">
        <v>37</v>
      </c>
      <c r="D343">
        <v>1</v>
      </c>
      <c r="E343" t="s">
        <v>6</v>
      </c>
      <c r="F343">
        <v>2</v>
      </c>
      <c r="G343">
        <v>0</v>
      </c>
      <c r="H343">
        <v>0</v>
      </c>
      <c r="I343">
        <v>0.63648661527913797</v>
      </c>
      <c r="J343">
        <v>0</v>
      </c>
      <c r="K343">
        <v>0</v>
      </c>
      <c r="L343">
        <v>0</v>
      </c>
      <c r="M343">
        <v>0</v>
      </c>
    </row>
    <row r="344" spans="1:13" hidden="1" x14ac:dyDescent="0.25">
      <c r="A344" t="str">
        <f t="shared" si="5"/>
        <v>f</v>
      </c>
      <c r="B344">
        <v>11</v>
      </c>
      <c r="C344" t="s">
        <v>37</v>
      </c>
      <c r="D344">
        <v>1</v>
      </c>
      <c r="E344" t="s">
        <v>13</v>
      </c>
      <c r="F344">
        <v>2</v>
      </c>
      <c r="G344">
        <v>1.0603147389000001</v>
      </c>
      <c r="H344" s="26">
        <v>8.3549470756199996E-7</v>
      </c>
      <c r="I344">
        <v>0.84273082506444796</v>
      </c>
      <c r="J344">
        <v>2.3026234140399999E-3</v>
      </c>
      <c r="K344">
        <v>1033.8068704299999</v>
      </c>
      <c r="L344">
        <v>9.2496817644799995E-4</v>
      </c>
      <c r="M344">
        <v>0.84180585688800003</v>
      </c>
    </row>
    <row r="345" spans="1:13" hidden="1" x14ac:dyDescent="0.25">
      <c r="A345" t="str">
        <f t="shared" si="5"/>
        <v>f</v>
      </c>
      <c r="B345">
        <v>11</v>
      </c>
      <c r="C345" t="s">
        <v>37</v>
      </c>
      <c r="D345">
        <v>1</v>
      </c>
      <c r="E345" t="s">
        <v>7</v>
      </c>
      <c r="F345">
        <v>238</v>
      </c>
      <c r="G345">
        <v>0</v>
      </c>
      <c r="H345">
        <v>303.39111904985901</v>
      </c>
      <c r="I345">
        <v>23.052255742504698</v>
      </c>
      <c r="J345">
        <v>485661.35681275203</v>
      </c>
      <c r="K345">
        <v>0</v>
      </c>
      <c r="L345">
        <v>23.052255742504698</v>
      </c>
      <c r="M345">
        <v>0</v>
      </c>
    </row>
    <row r="346" spans="1:13" hidden="1" x14ac:dyDescent="0.25">
      <c r="A346" t="str">
        <f t="shared" si="5"/>
        <v>f</v>
      </c>
      <c r="B346">
        <v>11</v>
      </c>
      <c r="C346" t="s">
        <v>37</v>
      </c>
      <c r="D346">
        <v>1</v>
      </c>
      <c r="E346" t="s">
        <v>8</v>
      </c>
      <c r="F346">
        <v>9</v>
      </c>
      <c r="G346">
        <v>0</v>
      </c>
      <c r="H346" s="26">
        <v>7.4509732250499998E-7</v>
      </c>
      <c r="I346">
        <v>10.9584841677977</v>
      </c>
      <c r="J346">
        <v>1.0729401444099999E-3</v>
      </c>
      <c r="K346">
        <v>0</v>
      </c>
      <c r="L346">
        <v>0</v>
      </c>
      <c r="M346">
        <v>0</v>
      </c>
    </row>
    <row r="347" spans="1:13" hidden="1" x14ac:dyDescent="0.25">
      <c r="A347" t="str">
        <f t="shared" si="5"/>
        <v>d</v>
      </c>
      <c r="B347">
        <v>12</v>
      </c>
      <c r="C347" t="s">
        <v>22</v>
      </c>
      <c r="D347">
        <v>2</v>
      </c>
      <c r="E347" t="s">
        <v>6</v>
      </c>
      <c r="F347">
        <v>19</v>
      </c>
      <c r="G347">
        <v>0</v>
      </c>
      <c r="H347">
        <v>0</v>
      </c>
      <c r="I347">
        <v>2.5965906552626699</v>
      </c>
      <c r="J347">
        <v>0</v>
      </c>
      <c r="K347">
        <v>0</v>
      </c>
      <c r="L347">
        <v>0</v>
      </c>
      <c r="M347">
        <v>0</v>
      </c>
    </row>
    <row r="348" spans="1:13" hidden="1" x14ac:dyDescent="0.25">
      <c r="A348" t="str">
        <f t="shared" si="5"/>
        <v>d</v>
      </c>
      <c r="B348">
        <v>12</v>
      </c>
      <c r="C348" t="s">
        <v>22</v>
      </c>
      <c r="D348">
        <v>2</v>
      </c>
      <c r="E348" t="s">
        <v>13</v>
      </c>
      <c r="F348">
        <v>19</v>
      </c>
      <c r="G348">
        <v>7.0178359705490996</v>
      </c>
      <c r="H348">
        <v>8.1598078005232804</v>
      </c>
      <c r="I348">
        <v>2.7787751625882402</v>
      </c>
      <c r="J348">
        <v>14767.819265799</v>
      </c>
      <c r="K348">
        <v>4442.2901693579997</v>
      </c>
      <c r="L348">
        <v>1.86141656190734</v>
      </c>
      <c r="M348">
        <v>0.91735860068090003</v>
      </c>
    </row>
    <row r="349" spans="1:13" hidden="1" x14ac:dyDescent="0.25">
      <c r="A349" t="str">
        <f t="shared" si="5"/>
        <v>d</v>
      </c>
      <c r="B349">
        <v>12</v>
      </c>
      <c r="C349" t="s">
        <v>22</v>
      </c>
      <c r="D349">
        <v>2</v>
      </c>
      <c r="E349" t="s">
        <v>7</v>
      </c>
      <c r="F349">
        <v>242</v>
      </c>
      <c r="G349">
        <v>2.9967129864499999</v>
      </c>
      <c r="H349">
        <v>244.595216806097</v>
      </c>
      <c r="I349">
        <v>40.399668355455397</v>
      </c>
      <c r="J349">
        <v>457401.83520340902</v>
      </c>
      <c r="K349">
        <v>1896.91932043</v>
      </c>
      <c r="L349">
        <v>40.3122985308555</v>
      </c>
      <c r="M349">
        <v>8.7369824599900003E-2</v>
      </c>
    </row>
    <row r="350" spans="1:13" hidden="1" x14ac:dyDescent="0.25">
      <c r="A350" t="str">
        <f t="shared" si="5"/>
        <v>d</v>
      </c>
      <c r="B350">
        <v>12</v>
      </c>
      <c r="C350" t="s">
        <v>22</v>
      </c>
      <c r="D350">
        <v>2</v>
      </c>
      <c r="E350" t="s">
        <v>8</v>
      </c>
      <c r="F350">
        <v>25</v>
      </c>
      <c r="G350">
        <v>5.0103364835399997E-2</v>
      </c>
      <c r="H350">
        <v>2.8945281479989999</v>
      </c>
      <c r="I350">
        <v>14.3763772485516</v>
      </c>
      <c r="J350">
        <v>5554.0753965200001</v>
      </c>
      <c r="K350">
        <v>18.738658448399999</v>
      </c>
      <c r="L350">
        <v>0</v>
      </c>
      <c r="M350">
        <v>0</v>
      </c>
    </row>
    <row r="351" spans="1:13" hidden="1" x14ac:dyDescent="0.25">
      <c r="A351" t="str">
        <f t="shared" si="5"/>
        <v>g</v>
      </c>
      <c r="B351">
        <v>12</v>
      </c>
      <c r="C351" t="s">
        <v>38</v>
      </c>
      <c r="D351">
        <v>2</v>
      </c>
      <c r="E351" t="s">
        <v>6</v>
      </c>
      <c r="F351">
        <v>3</v>
      </c>
      <c r="G351">
        <v>0</v>
      </c>
      <c r="H351">
        <v>0</v>
      </c>
      <c r="I351">
        <v>1.5697800113611999</v>
      </c>
      <c r="J351">
        <v>0</v>
      </c>
      <c r="K351">
        <v>0</v>
      </c>
      <c r="L351">
        <v>0</v>
      </c>
      <c r="M351">
        <v>0</v>
      </c>
    </row>
    <row r="352" spans="1:13" hidden="1" x14ac:dyDescent="0.25">
      <c r="A352" t="str">
        <f t="shared" si="5"/>
        <v>g</v>
      </c>
      <c r="B352">
        <v>12</v>
      </c>
      <c r="C352" t="s">
        <v>38</v>
      </c>
      <c r="D352">
        <v>2</v>
      </c>
      <c r="E352" t="s">
        <v>13</v>
      </c>
      <c r="F352">
        <v>6</v>
      </c>
      <c r="G352">
        <v>13.98460682516</v>
      </c>
      <c r="H352">
        <v>2.64449322524607E-3</v>
      </c>
      <c r="I352">
        <v>2.5487854226606301</v>
      </c>
      <c r="J352">
        <v>6.9516728673795098</v>
      </c>
      <c r="K352">
        <v>8076.1113217399998</v>
      </c>
      <c r="L352">
        <v>2.258588076763E-2</v>
      </c>
      <c r="M352">
        <v>2.5261995418929999</v>
      </c>
    </row>
    <row r="353" spans="1:13" hidden="1" x14ac:dyDescent="0.25">
      <c r="A353" t="str">
        <f t="shared" si="5"/>
        <v>g</v>
      </c>
      <c r="B353">
        <v>12</v>
      </c>
      <c r="C353" t="s">
        <v>38</v>
      </c>
      <c r="D353">
        <v>2</v>
      </c>
      <c r="E353" t="s">
        <v>7</v>
      </c>
      <c r="F353">
        <v>5</v>
      </c>
      <c r="G353">
        <v>0</v>
      </c>
      <c r="H353">
        <v>11.9899745037294</v>
      </c>
      <c r="I353">
        <v>1.2406432995097501</v>
      </c>
      <c r="J353">
        <v>11197.7429238653</v>
      </c>
      <c r="K353">
        <v>0</v>
      </c>
      <c r="L353">
        <v>1.2406432995097501</v>
      </c>
      <c r="M353">
        <v>0</v>
      </c>
    </row>
    <row r="354" spans="1:13" hidden="1" x14ac:dyDescent="0.25">
      <c r="A354" t="str">
        <f t="shared" si="5"/>
        <v>g</v>
      </c>
      <c r="B354">
        <v>12</v>
      </c>
      <c r="C354" t="s">
        <v>38</v>
      </c>
      <c r="D354">
        <v>2</v>
      </c>
      <c r="E354" t="s">
        <v>8</v>
      </c>
      <c r="F354">
        <v>15</v>
      </c>
      <c r="G354">
        <v>7.0022248061512196</v>
      </c>
      <c r="H354">
        <v>2.494385594387E-4</v>
      </c>
      <c r="I354">
        <v>16.701255370156399</v>
      </c>
      <c r="J354">
        <v>0.50624251854229996</v>
      </c>
      <c r="K354">
        <v>4435.7955344791899</v>
      </c>
      <c r="L354">
        <v>0</v>
      </c>
      <c r="M354">
        <v>0</v>
      </c>
    </row>
    <row r="355" spans="1:13" hidden="1" x14ac:dyDescent="0.25">
      <c r="A355" t="str">
        <f t="shared" si="5"/>
        <v>h</v>
      </c>
      <c r="B355">
        <v>12</v>
      </c>
      <c r="C355" t="s">
        <v>25</v>
      </c>
      <c r="D355">
        <v>2</v>
      </c>
      <c r="E355" t="s">
        <v>6</v>
      </c>
      <c r="F355">
        <v>3</v>
      </c>
      <c r="G355">
        <v>0</v>
      </c>
      <c r="H355">
        <v>0</v>
      </c>
      <c r="I355">
        <v>0.36956281968506</v>
      </c>
      <c r="J355">
        <v>0</v>
      </c>
      <c r="K355">
        <v>0</v>
      </c>
      <c r="L355">
        <v>0</v>
      </c>
      <c r="M355">
        <v>0</v>
      </c>
    </row>
    <row r="356" spans="1:13" hidden="1" x14ac:dyDescent="0.25">
      <c r="A356" t="str">
        <f t="shared" si="5"/>
        <v>h</v>
      </c>
      <c r="B356">
        <v>12</v>
      </c>
      <c r="C356" t="s">
        <v>25</v>
      </c>
      <c r="D356">
        <v>2</v>
      </c>
      <c r="E356" t="s">
        <v>13</v>
      </c>
      <c r="F356">
        <v>22</v>
      </c>
      <c r="G356">
        <v>0</v>
      </c>
      <c r="H356">
        <v>22.813495981309998</v>
      </c>
      <c r="I356">
        <v>4.1420796344569997</v>
      </c>
      <c r="J356">
        <v>47112.864624900998</v>
      </c>
      <c r="K356">
        <v>0</v>
      </c>
      <c r="L356">
        <v>4.1420796344569997</v>
      </c>
      <c r="M356">
        <v>0</v>
      </c>
    </row>
    <row r="357" spans="1:13" hidden="1" x14ac:dyDescent="0.25">
      <c r="A357" t="str">
        <f t="shared" si="5"/>
        <v>h</v>
      </c>
      <c r="B357">
        <v>12</v>
      </c>
      <c r="C357" t="s">
        <v>25</v>
      </c>
      <c r="D357">
        <v>2</v>
      </c>
      <c r="E357" t="s">
        <v>7</v>
      </c>
      <c r="F357">
        <v>3</v>
      </c>
      <c r="G357">
        <v>0</v>
      </c>
      <c r="H357">
        <v>5.0325131554634197</v>
      </c>
      <c r="I357">
        <v>0.26431783387824898</v>
      </c>
      <c r="J357">
        <v>5743.0954564313397</v>
      </c>
      <c r="K357">
        <v>0</v>
      </c>
      <c r="L357">
        <v>0.26431783387824898</v>
      </c>
      <c r="M357">
        <v>0</v>
      </c>
    </row>
    <row r="358" spans="1:13" hidden="1" x14ac:dyDescent="0.25">
      <c r="A358" t="str">
        <f t="shared" si="5"/>
        <v>h</v>
      </c>
      <c r="B358">
        <v>12</v>
      </c>
      <c r="C358" t="s">
        <v>25</v>
      </c>
      <c r="D358">
        <v>2</v>
      </c>
      <c r="E358" t="s">
        <v>8</v>
      </c>
      <c r="F358">
        <v>7</v>
      </c>
      <c r="G358" s="26">
        <v>1.5428061335299999E-6</v>
      </c>
      <c r="H358">
        <v>0</v>
      </c>
      <c r="I358">
        <v>0.38543734914355998</v>
      </c>
      <c r="J358">
        <v>0</v>
      </c>
      <c r="K358">
        <v>1.5042359801899999E-3</v>
      </c>
      <c r="L358">
        <v>0</v>
      </c>
      <c r="M358">
        <v>0</v>
      </c>
    </row>
    <row r="359" spans="1:13" hidden="1" x14ac:dyDescent="0.25">
      <c r="A359" t="str">
        <f t="shared" si="5"/>
        <v>b</v>
      </c>
      <c r="B359">
        <v>13</v>
      </c>
      <c r="C359" t="s">
        <v>23</v>
      </c>
      <c r="D359">
        <v>2</v>
      </c>
      <c r="E359" t="s">
        <v>6</v>
      </c>
      <c r="F359">
        <v>8</v>
      </c>
      <c r="G359">
        <v>0</v>
      </c>
      <c r="H359">
        <v>0</v>
      </c>
      <c r="I359">
        <v>3.9129424823068</v>
      </c>
      <c r="J359">
        <v>0</v>
      </c>
      <c r="K359">
        <v>0</v>
      </c>
      <c r="L359">
        <v>0</v>
      </c>
      <c r="M359">
        <v>0</v>
      </c>
    </row>
    <row r="360" spans="1:13" hidden="1" x14ac:dyDescent="0.25">
      <c r="A360" t="str">
        <f t="shared" si="5"/>
        <v>b</v>
      </c>
      <c r="B360">
        <v>13</v>
      </c>
      <c r="C360" t="s">
        <v>23</v>
      </c>
      <c r="D360">
        <v>2</v>
      </c>
      <c r="E360" t="s">
        <v>13</v>
      </c>
      <c r="F360">
        <v>3</v>
      </c>
      <c r="G360">
        <v>0</v>
      </c>
      <c r="H360">
        <v>3.9339990964160001</v>
      </c>
      <c r="I360">
        <v>4.0029679118089998</v>
      </c>
      <c r="J360">
        <v>7272.1144121699999</v>
      </c>
      <c r="K360">
        <v>0</v>
      </c>
      <c r="L360">
        <v>4.0029679118089998</v>
      </c>
      <c r="M360">
        <v>0</v>
      </c>
    </row>
    <row r="361" spans="1:13" hidden="1" x14ac:dyDescent="0.25">
      <c r="A361" t="str">
        <f t="shared" si="5"/>
        <v>b</v>
      </c>
      <c r="B361">
        <v>13</v>
      </c>
      <c r="C361" t="s">
        <v>23</v>
      </c>
      <c r="D361">
        <v>2</v>
      </c>
      <c r="E361" t="s">
        <v>7</v>
      </c>
      <c r="F361">
        <v>44</v>
      </c>
      <c r="G361">
        <v>0</v>
      </c>
      <c r="H361">
        <v>39.175446937757798</v>
      </c>
      <c r="I361">
        <v>16.609453601343699</v>
      </c>
      <c r="J361">
        <v>109092.495963036</v>
      </c>
      <c r="K361">
        <v>0</v>
      </c>
      <c r="L361">
        <v>16.609453601343699</v>
      </c>
      <c r="M361">
        <v>0</v>
      </c>
    </row>
    <row r="362" spans="1:13" hidden="1" x14ac:dyDescent="0.25">
      <c r="A362" t="str">
        <f t="shared" si="5"/>
        <v>b</v>
      </c>
      <c r="B362">
        <v>13</v>
      </c>
      <c r="C362" t="s">
        <v>23</v>
      </c>
      <c r="D362">
        <v>2</v>
      </c>
      <c r="E362" t="s">
        <v>8</v>
      </c>
      <c r="F362">
        <v>3</v>
      </c>
      <c r="G362">
        <v>0</v>
      </c>
      <c r="H362">
        <v>0</v>
      </c>
      <c r="I362">
        <v>3.83294700538771E-3</v>
      </c>
      <c r="J362">
        <v>0</v>
      </c>
      <c r="K362">
        <v>0</v>
      </c>
      <c r="L362">
        <v>0</v>
      </c>
      <c r="M362">
        <v>0</v>
      </c>
    </row>
    <row r="363" spans="1:13" hidden="1" x14ac:dyDescent="0.25">
      <c r="A363" t="str">
        <f t="shared" si="5"/>
        <v>b</v>
      </c>
      <c r="B363">
        <v>13</v>
      </c>
      <c r="C363" t="s">
        <v>46</v>
      </c>
      <c r="D363">
        <v>2</v>
      </c>
      <c r="E363" t="s">
        <v>6</v>
      </c>
      <c r="F363">
        <v>84</v>
      </c>
      <c r="G363">
        <v>0</v>
      </c>
      <c r="H363">
        <v>0</v>
      </c>
      <c r="I363">
        <v>39.328639930643902</v>
      </c>
      <c r="J363">
        <v>0</v>
      </c>
      <c r="K363">
        <v>0</v>
      </c>
      <c r="L363">
        <v>0</v>
      </c>
      <c r="M363">
        <v>0</v>
      </c>
    </row>
    <row r="364" spans="1:13" hidden="1" x14ac:dyDescent="0.25">
      <c r="A364" t="str">
        <f t="shared" si="5"/>
        <v>b</v>
      </c>
      <c r="B364">
        <v>13</v>
      </c>
      <c r="C364" t="s">
        <v>46</v>
      </c>
      <c r="D364">
        <v>2</v>
      </c>
      <c r="E364" t="s">
        <v>13</v>
      </c>
      <c r="F364">
        <v>34</v>
      </c>
      <c r="G364">
        <v>0</v>
      </c>
      <c r="H364">
        <v>35.952745917175001</v>
      </c>
      <c r="I364">
        <v>42.019294666943999</v>
      </c>
      <c r="J364">
        <v>117788.15889169399</v>
      </c>
      <c r="K364">
        <v>0</v>
      </c>
      <c r="L364">
        <v>42.019294666943999</v>
      </c>
      <c r="M364">
        <v>0</v>
      </c>
    </row>
    <row r="365" spans="1:13" hidden="1" x14ac:dyDescent="0.25">
      <c r="A365" t="str">
        <f t="shared" si="5"/>
        <v>b</v>
      </c>
      <c r="B365">
        <v>13</v>
      </c>
      <c r="C365" t="s">
        <v>46</v>
      </c>
      <c r="D365">
        <v>2</v>
      </c>
      <c r="E365" t="s">
        <v>7</v>
      </c>
      <c r="F365">
        <v>772</v>
      </c>
      <c r="G365">
        <v>1.99737138645</v>
      </c>
      <c r="H365">
        <v>776.94153102399696</v>
      </c>
      <c r="I365">
        <v>411.450616048771</v>
      </c>
      <c r="J365">
        <v>3694435.295192</v>
      </c>
      <c r="K365">
        <v>1947.43710179</v>
      </c>
      <c r="L365">
        <v>410.56430445792802</v>
      </c>
      <c r="M365">
        <v>0.88631159084300004</v>
      </c>
    </row>
    <row r="366" spans="1:13" hidden="1" x14ac:dyDescent="0.25">
      <c r="A366" t="str">
        <f t="shared" si="5"/>
        <v>b</v>
      </c>
      <c r="B366">
        <v>13</v>
      </c>
      <c r="C366" t="s">
        <v>46</v>
      </c>
      <c r="D366">
        <v>2</v>
      </c>
      <c r="E366" t="s">
        <v>8</v>
      </c>
      <c r="F366">
        <v>39</v>
      </c>
      <c r="G366">
        <v>0</v>
      </c>
      <c r="H366">
        <v>3.994742661074</v>
      </c>
      <c r="I366">
        <v>8.3055178719247493</v>
      </c>
      <c r="J366">
        <v>15353.262419029999</v>
      </c>
      <c r="K366">
        <v>0</v>
      </c>
      <c r="L366">
        <v>0</v>
      </c>
      <c r="M366">
        <v>0</v>
      </c>
    </row>
    <row r="367" spans="1:13" hidden="1" x14ac:dyDescent="0.25">
      <c r="A367" t="str">
        <f t="shared" si="5"/>
        <v>d</v>
      </c>
      <c r="B367">
        <v>13</v>
      </c>
      <c r="C367" t="s">
        <v>15</v>
      </c>
      <c r="D367">
        <v>2</v>
      </c>
      <c r="E367" t="s">
        <v>6</v>
      </c>
      <c r="F367">
        <v>2</v>
      </c>
      <c r="G367">
        <v>0</v>
      </c>
      <c r="H367">
        <v>0</v>
      </c>
      <c r="I367">
        <v>6.6952401049599999E-2</v>
      </c>
      <c r="J367">
        <v>0</v>
      </c>
      <c r="K367">
        <v>0</v>
      </c>
      <c r="L367">
        <v>0</v>
      </c>
      <c r="M367">
        <v>0</v>
      </c>
    </row>
    <row r="368" spans="1:13" hidden="1" x14ac:dyDescent="0.25">
      <c r="A368" t="str">
        <f t="shared" si="5"/>
        <v>d</v>
      </c>
      <c r="B368">
        <v>13</v>
      </c>
      <c r="C368" t="s">
        <v>15</v>
      </c>
      <c r="D368">
        <v>2</v>
      </c>
      <c r="E368" t="s">
        <v>13</v>
      </c>
      <c r="F368">
        <v>4</v>
      </c>
      <c r="G368">
        <v>0</v>
      </c>
      <c r="H368">
        <v>1.8645781570776201</v>
      </c>
      <c r="I368">
        <v>0.92747019393017804</v>
      </c>
      <c r="J368">
        <v>3819.4841329401702</v>
      </c>
      <c r="K368">
        <v>0</v>
      </c>
      <c r="L368">
        <v>0.92747019393017804</v>
      </c>
      <c r="M368">
        <v>0</v>
      </c>
    </row>
    <row r="369" spans="1:13" hidden="1" x14ac:dyDescent="0.25">
      <c r="A369" t="str">
        <f t="shared" si="5"/>
        <v>d</v>
      </c>
      <c r="B369">
        <v>13</v>
      </c>
      <c r="C369" t="s">
        <v>15</v>
      </c>
      <c r="D369">
        <v>2</v>
      </c>
      <c r="E369" t="s">
        <v>7</v>
      </c>
      <c r="F369">
        <v>86</v>
      </c>
      <c r="G369">
        <v>0</v>
      </c>
      <c r="H369">
        <v>79.518783240104099</v>
      </c>
      <c r="I369">
        <v>21.859532275352699</v>
      </c>
      <c r="J369">
        <v>187160.49844141799</v>
      </c>
      <c r="K369">
        <v>0</v>
      </c>
      <c r="L369">
        <v>21.859532275352699</v>
      </c>
      <c r="M369">
        <v>0</v>
      </c>
    </row>
    <row r="370" spans="1:13" hidden="1" x14ac:dyDescent="0.25">
      <c r="A370" t="str">
        <f t="shared" si="5"/>
        <v>d</v>
      </c>
      <c r="B370">
        <v>13</v>
      </c>
      <c r="C370" t="s">
        <v>15</v>
      </c>
      <c r="D370">
        <v>2</v>
      </c>
      <c r="E370" t="s">
        <v>8</v>
      </c>
      <c r="F370">
        <v>9</v>
      </c>
      <c r="G370">
        <v>0</v>
      </c>
      <c r="H370">
        <v>1.3782589723530001</v>
      </c>
      <c r="I370">
        <v>1.15303236962191</v>
      </c>
      <c r="J370">
        <v>6599.3785388199904</v>
      </c>
      <c r="K370">
        <v>0</v>
      </c>
      <c r="L370">
        <v>0</v>
      </c>
      <c r="M370">
        <v>0</v>
      </c>
    </row>
    <row r="371" spans="1:13" x14ac:dyDescent="0.25">
      <c r="B371">
        <v>13</v>
      </c>
      <c r="D371">
        <v>0</v>
      </c>
      <c r="E371" t="s">
        <v>8</v>
      </c>
      <c r="F371">
        <v>1</v>
      </c>
      <c r="G371">
        <v>0</v>
      </c>
      <c r="H371">
        <v>0</v>
      </c>
      <c r="I371">
        <v>0.32480417585100002</v>
      </c>
      <c r="J371">
        <v>0</v>
      </c>
      <c r="K371">
        <v>0</v>
      </c>
      <c r="L371">
        <v>0</v>
      </c>
      <c r="M371">
        <v>0</v>
      </c>
    </row>
    <row r="372" spans="1:13" hidden="1" x14ac:dyDescent="0.25">
      <c r="A372" t="str">
        <f t="shared" si="5"/>
        <v>d</v>
      </c>
      <c r="B372">
        <v>13</v>
      </c>
      <c r="C372" t="s">
        <v>22</v>
      </c>
      <c r="D372">
        <v>2</v>
      </c>
      <c r="E372" t="s">
        <v>6</v>
      </c>
      <c r="F372">
        <v>47</v>
      </c>
      <c r="G372">
        <v>0</v>
      </c>
      <c r="H372">
        <v>0</v>
      </c>
      <c r="I372">
        <v>7.8178519142246996</v>
      </c>
      <c r="J372">
        <v>0</v>
      </c>
      <c r="K372">
        <v>0</v>
      </c>
      <c r="L372">
        <v>0</v>
      </c>
      <c r="M372">
        <v>0</v>
      </c>
    </row>
    <row r="373" spans="1:13" hidden="1" x14ac:dyDescent="0.25">
      <c r="A373" t="str">
        <f t="shared" si="5"/>
        <v>d</v>
      </c>
      <c r="B373">
        <v>13</v>
      </c>
      <c r="C373" t="s">
        <v>22</v>
      </c>
      <c r="D373">
        <v>2</v>
      </c>
      <c r="E373" t="s">
        <v>13</v>
      </c>
      <c r="F373">
        <v>55</v>
      </c>
      <c r="G373">
        <v>9.1550337911573596</v>
      </c>
      <c r="H373">
        <v>31.322131485360501</v>
      </c>
      <c r="I373">
        <v>12.2090686151385</v>
      </c>
      <c r="J373">
        <v>62405.7434141993</v>
      </c>
      <c r="K373">
        <v>4283.82123911088</v>
      </c>
      <c r="L373">
        <v>11.783435771295199</v>
      </c>
      <c r="M373">
        <v>0.42563284384334299</v>
      </c>
    </row>
    <row r="374" spans="1:13" hidden="1" x14ac:dyDescent="0.25">
      <c r="A374" t="str">
        <f t="shared" si="5"/>
        <v>d</v>
      </c>
      <c r="B374">
        <v>13</v>
      </c>
      <c r="C374" t="s">
        <v>22</v>
      </c>
      <c r="D374">
        <v>2</v>
      </c>
      <c r="E374" t="s">
        <v>7</v>
      </c>
      <c r="F374">
        <v>848</v>
      </c>
      <c r="G374">
        <v>6.1376196814590001E-2</v>
      </c>
      <c r="H374">
        <v>806.52105341998504</v>
      </c>
      <c r="I374">
        <v>192.214840321221</v>
      </c>
      <c r="J374">
        <v>2107252.7307679499</v>
      </c>
      <c r="K374">
        <v>38.851132583629997</v>
      </c>
      <c r="L374">
        <v>192.133992589201</v>
      </c>
      <c r="M374">
        <v>8.0847732020099997E-2</v>
      </c>
    </row>
    <row r="375" spans="1:13" hidden="1" x14ac:dyDescent="0.25">
      <c r="A375" t="str">
        <f t="shared" si="5"/>
        <v>d</v>
      </c>
      <c r="B375">
        <v>13</v>
      </c>
      <c r="C375" t="s">
        <v>22</v>
      </c>
      <c r="D375">
        <v>2</v>
      </c>
      <c r="E375" t="s">
        <v>8</v>
      </c>
      <c r="F375">
        <v>32</v>
      </c>
      <c r="G375">
        <v>3.8131625098719998E-3</v>
      </c>
      <c r="H375">
        <v>0</v>
      </c>
      <c r="I375">
        <v>2.65118650561742</v>
      </c>
      <c r="J375">
        <v>0</v>
      </c>
      <c r="K375">
        <v>3.1904378126339998</v>
      </c>
      <c r="L375">
        <v>0</v>
      </c>
      <c r="M375">
        <v>0</v>
      </c>
    </row>
    <row r="376" spans="1:13" hidden="1" x14ac:dyDescent="0.25">
      <c r="A376" t="str">
        <f t="shared" si="5"/>
        <v>d</v>
      </c>
      <c r="B376">
        <v>13</v>
      </c>
      <c r="C376" t="s">
        <v>21</v>
      </c>
      <c r="D376">
        <v>2</v>
      </c>
      <c r="E376" t="s">
        <v>6</v>
      </c>
      <c r="F376">
        <v>58</v>
      </c>
      <c r="G376">
        <v>0</v>
      </c>
      <c r="H376">
        <v>0</v>
      </c>
      <c r="I376">
        <v>11.2793017400791</v>
      </c>
      <c r="J376">
        <v>0</v>
      </c>
      <c r="K376">
        <v>0</v>
      </c>
      <c r="L376">
        <v>0</v>
      </c>
      <c r="M376">
        <v>0</v>
      </c>
    </row>
    <row r="377" spans="1:13" hidden="1" x14ac:dyDescent="0.25">
      <c r="A377" t="str">
        <f t="shared" si="5"/>
        <v>d</v>
      </c>
      <c r="B377">
        <v>13</v>
      </c>
      <c r="C377" t="s">
        <v>21</v>
      </c>
      <c r="D377">
        <v>2</v>
      </c>
      <c r="E377" t="s">
        <v>13</v>
      </c>
      <c r="F377">
        <v>145</v>
      </c>
      <c r="G377">
        <v>0.390648855318104</v>
      </c>
      <c r="H377">
        <v>102.05138108943299</v>
      </c>
      <c r="I377">
        <v>33.2655352691757</v>
      </c>
      <c r="J377">
        <v>182382.39040324799</v>
      </c>
      <c r="K377">
        <v>303.85919465823099</v>
      </c>
      <c r="L377">
        <v>32.8645921757332</v>
      </c>
      <c r="M377">
        <v>0.40094309344248102</v>
      </c>
    </row>
    <row r="378" spans="1:13" hidden="1" x14ac:dyDescent="0.25">
      <c r="A378" t="str">
        <f t="shared" si="5"/>
        <v>d</v>
      </c>
      <c r="B378">
        <v>13</v>
      </c>
      <c r="C378" t="s">
        <v>21</v>
      </c>
      <c r="D378">
        <v>2</v>
      </c>
      <c r="E378" t="s">
        <v>7</v>
      </c>
      <c r="F378">
        <v>1084</v>
      </c>
      <c r="G378">
        <v>11.984238177824199</v>
      </c>
      <c r="H378">
        <v>1047.6175624242201</v>
      </c>
      <c r="I378">
        <v>233.50429842560001</v>
      </c>
      <c r="J378">
        <v>2715796.74750097</v>
      </c>
      <c r="K378">
        <v>7586.0483842661197</v>
      </c>
      <c r="L378">
        <v>233.309128837316</v>
      </c>
      <c r="M378">
        <v>0.19516958828348999</v>
      </c>
    </row>
    <row r="379" spans="1:13" hidden="1" x14ac:dyDescent="0.25">
      <c r="A379" t="str">
        <f t="shared" si="5"/>
        <v>d</v>
      </c>
      <c r="B379">
        <v>13</v>
      </c>
      <c r="C379" t="s">
        <v>21</v>
      </c>
      <c r="D379">
        <v>2</v>
      </c>
      <c r="E379" t="s">
        <v>8</v>
      </c>
      <c r="F379">
        <v>123</v>
      </c>
      <c r="G379">
        <v>0</v>
      </c>
      <c r="H379">
        <v>17.229464675598798</v>
      </c>
      <c r="I379">
        <v>9.6239531913673595</v>
      </c>
      <c r="J379">
        <v>30532.2227270896</v>
      </c>
      <c r="K379">
        <v>0</v>
      </c>
      <c r="L379">
        <v>0</v>
      </c>
      <c r="M379">
        <v>0</v>
      </c>
    </row>
    <row r="380" spans="1:13" hidden="1" x14ac:dyDescent="0.25">
      <c r="A380" t="str">
        <f t="shared" si="5"/>
        <v>d</v>
      </c>
      <c r="B380">
        <v>13</v>
      </c>
      <c r="C380" t="s">
        <v>28</v>
      </c>
      <c r="D380">
        <v>2</v>
      </c>
      <c r="E380" t="s">
        <v>6</v>
      </c>
      <c r="F380">
        <v>313</v>
      </c>
      <c r="G380">
        <v>0</v>
      </c>
      <c r="H380">
        <v>0</v>
      </c>
      <c r="I380">
        <v>199.884180423375</v>
      </c>
      <c r="J380">
        <v>0</v>
      </c>
      <c r="K380">
        <v>0</v>
      </c>
      <c r="L380">
        <v>0</v>
      </c>
      <c r="M380">
        <v>0</v>
      </c>
    </row>
    <row r="381" spans="1:13" hidden="1" x14ac:dyDescent="0.25">
      <c r="A381" t="str">
        <f t="shared" si="5"/>
        <v>d</v>
      </c>
      <c r="B381">
        <v>13</v>
      </c>
      <c r="C381" t="s">
        <v>28</v>
      </c>
      <c r="D381">
        <v>2</v>
      </c>
      <c r="E381" t="s">
        <v>13</v>
      </c>
      <c r="F381">
        <v>642</v>
      </c>
      <c r="G381">
        <v>25.737929034982798</v>
      </c>
      <c r="H381">
        <v>451.131055700979</v>
      </c>
      <c r="I381">
        <v>159.62228672639199</v>
      </c>
      <c r="J381">
        <v>1029466.03298986</v>
      </c>
      <c r="K381">
        <v>13157.807539162701</v>
      </c>
      <c r="L381">
        <v>158.17104034833301</v>
      </c>
      <c r="M381">
        <v>1.45124637805916</v>
      </c>
    </row>
    <row r="382" spans="1:13" hidden="1" x14ac:dyDescent="0.25">
      <c r="A382" t="str">
        <f t="shared" si="5"/>
        <v>d</v>
      </c>
      <c r="B382">
        <v>13</v>
      </c>
      <c r="C382" t="s">
        <v>28</v>
      </c>
      <c r="D382">
        <v>2</v>
      </c>
      <c r="E382" t="s">
        <v>7</v>
      </c>
      <c r="F382">
        <v>5612</v>
      </c>
      <c r="G382">
        <v>39.623273135877902</v>
      </c>
      <c r="H382">
        <v>5302.4022850978099</v>
      </c>
      <c r="I382">
        <v>1374.92958876692</v>
      </c>
      <c r="J382">
        <v>17251265.0856409</v>
      </c>
      <c r="K382">
        <v>25073.427800619898</v>
      </c>
      <c r="L382">
        <v>1373.74593110975</v>
      </c>
      <c r="M382">
        <v>1.1836576571719899</v>
      </c>
    </row>
    <row r="383" spans="1:13" hidden="1" x14ac:dyDescent="0.25">
      <c r="A383" t="str">
        <f t="shared" si="5"/>
        <v>d</v>
      </c>
      <c r="B383">
        <v>13</v>
      </c>
      <c r="C383" t="s">
        <v>28</v>
      </c>
      <c r="D383">
        <v>2</v>
      </c>
      <c r="E383" t="s">
        <v>8</v>
      </c>
      <c r="F383">
        <v>263</v>
      </c>
      <c r="G383">
        <v>3.90602576116811</v>
      </c>
      <c r="H383">
        <v>31.3073663443374</v>
      </c>
      <c r="I383">
        <v>29.352559669071201</v>
      </c>
      <c r="J383">
        <v>85580.672226435403</v>
      </c>
      <c r="K383">
        <v>2473.7675578897301</v>
      </c>
      <c r="L383">
        <v>0</v>
      </c>
      <c r="M383">
        <v>0</v>
      </c>
    </row>
    <row r="384" spans="1:13" hidden="1" x14ac:dyDescent="0.25">
      <c r="A384" t="str">
        <f t="shared" si="5"/>
        <v>f</v>
      </c>
      <c r="B384">
        <v>13</v>
      </c>
      <c r="C384" t="s">
        <v>14</v>
      </c>
      <c r="D384">
        <v>2</v>
      </c>
      <c r="E384" t="s">
        <v>6</v>
      </c>
      <c r="F384">
        <v>26</v>
      </c>
      <c r="G384">
        <v>0</v>
      </c>
      <c r="H384">
        <v>0</v>
      </c>
      <c r="I384">
        <v>12.122969178727001</v>
      </c>
      <c r="J384">
        <v>0</v>
      </c>
      <c r="K384">
        <v>0</v>
      </c>
      <c r="L384">
        <v>0</v>
      </c>
      <c r="M384">
        <v>0</v>
      </c>
    </row>
    <row r="385" spans="1:13" hidden="1" x14ac:dyDescent="0.25">
      <c r="A385" t="str">
        <f t="shared" si="5"/>
        <v>f</v>
      </c>
      <c r="B385">
        <v>13</v>
      </c>
      <c r="C385" t="s">
        <v>14</v>
      </c>
      <c r="D385">
        <v>2</v>
      </c>
      <c r="E385" t="s">
        <v>13</v>
      </c>
      <c r="F385">
        <v>8</v>
      </c>
      <c r="G385">
        <v>1.2339304720685999E-2</v>
      </c>
      <c r="H385">
        <v>1.0045539492655</v>
      </c>
      <c r="I385">
        <v>5.9067749507750298</v>
      </c>
      <c r="J385">
        <v>4029.9967585929899</v>
      </c>
      <c r="K385">
        <v>4.6148999655419898</v>
      </c>
      <c r="L385">
        <v>5.8511582802875299</v>
      </c>
      <c r="M385">
        <v>5.5616670487499999E-2</v>
      </c>
    </row>
    <row r="386" spans="1:13" hidden="1" x14ac:dyDescent="0.25">
      <c r="A386" t="str">
        <f t="shared" si="5"/>
        <v>f</v>
      </c>
      <c r="B386">
        <v>13</v>
      </c>
      <c r="C386" t="s">
        <v>14</v>
      </c>
      <c r="D386">
        <v>2</v>
      </c>
      <c r="E386" t="s">
        <v>7</v>
      </c>
      <c r="F386">
        <v>845</v>
      </c>
      <c r="G386">
        <v>97.871428979399994</v>
      </c>
      <c r="H386">
        <v>2612.9473912612998</v>
      </c>
      <c r="I386">
        <v>85.056520374615502</v>
      </c>
      <c r="J386">
        <v>1820679.2512956299</v>
      </c>
      <c r="K386">
        <v>61952.614543900003</v>
      </c>
      <c r="L386">
        <v>82.885544043405503</v>
      </c>
      <c r="M386">
        <v>2.1709763312099999</v>
      </c>
    </row>
    <row r="387" spans="1:13" hidden="1" x14ac:dyDescent="0.25">
      <c r="A387" t="str">
        <f t="shared" ref="A387:A450" si="6">LEFT(C387,1)</f>
        <v>f</v>
      </c>
      <c r="B387">
        <v>13</v>
      </c>
      <c r="C387" t="s">
        <v>14</v>
      </c>
      <c r="D387">
        <v>2</v>
      </c>
      <c r="E387" t="s">
        <v>8</v>
      </c>
      <c r="F387">
        <v>13</v>
      </c>
      <c r="G387">
        <v>1.9973789897200001</v>
      </c>
      <c r="H387">
        <v>28.628702647400001</v>
      </c>
      <c r="I387">
        <v>34.480249848617497</v>
      </c>
      <c r="J387">
        <v>57656.4178379</v>
      </c>
      <c r="K387">
        <v>1264.34090049</v>
      </c>
      <c r="L387">
        <v>0</v>
      </c>
      <c r="M387">
        <v>0</v>
      </c>
    </row>
    <row r="388" spans="1:13" hidden="1" x14ac:dyDescent="0.25">
      <c r="A388" t="str">
        <f t="shared" si="6"/>
        <v>g</v>
      </c>
      <c r="B388">
        <v>13</v>
      </c>
      <c r="C388" t="s">
        <v>26</v>
      </c>
      <c r="D388">
        <v>2</v>
      </c>
      <c r="E388" t="s">
        <v>6</v>
      </c>
      <c r="F388">
        <v>59</v>
      </c>
      <c r="G388">
        <v>0</v>
      </c>
      <c r="H388">
        <v>0</v>
      </c>
      <c r="I388">
        <v>35.704427893187301</v>
      </c>
      <c r="J388">
        <v>0</v>
      </c>
      <c r="K388">
        <v>0</v>
      </c>
      <c r="L388">
        <v>0</v>
      </c>
      <c r="M388">
        <v>0</v>
      </c>
    </row>
    <row r="389" spans="1:13" hidden="1" x14ac:dyDescent="0.25">
      <c r="A389" t="str">
        <f t="shared" si="6"/>
        <v>g</v>
      </c>
      <c r="B389">
        <v>13</v>
      </c>
      <c r="C389" t="s">
        <v>26</v>
      </c>
      <c r="D389">
        <v>2</v>
      </c>
      <c r="E389" t="s">
        <v>13</v>
      </c>
      <c r="F389">
        <v>129</v>
      </c>
      <c r="G389">
        <v>4099.4623594033101</v>
      </c>
      <c r="H389">
        <v>14.1956689447951</v>
      </c>
      <c r="I389">
        <v>115.720420996355</v>
      </c>
      <c r="J389">
        <v>28817.7162491155</v>
      </c>
      <c r="K389">
        <v>2044592.4584155399</v>
      </c>
      <c r="L389">
        <v>4.7968727294161999</v>
      </c>
      <c r="M389">
        <v>110.92354826693899</v>
      </c>
    </row>
    <row r="390" spans="1:13" hidden="1" x14ac:dyDescent="0.25">
      <c r="A390" t="str">
        <f t="shared" si="6"/>
        <v>g</v>
      </c>
      <c r="B390">
        <v>13</v>
      </c>
      <c r="C390" t="s">
        <v>26</v>
      </c>
      <c r="D390">
        <v>2</v>
      </c>
      <c r="E390" t="s">
        <v>7</v>
      </c>
      <c r="F390">
        <v>257</v>
      </c>
      <c r="G390">
        <v>4478.5556156933999</v>
      </c>
      <c r="H390">
        <v>297.44018132758498</v>
      </c>
      <c r="I390">
        <v>84.174647274317493</v>
      </c>
      <c r="J390">
        <v>367198.41722791898</v>
      </c>
      <c r="K390">
        <v>2564701.7128239102</v>
      </c>
      <c r="L390">
        <v>30.0736287219834</v>
      </c>
      <c r="M390">
        <v>54.101018552333997</v>
      </c>
    </row>
    <row r="391" spans="1:13" hidden="1" x14ac:dyDescent="0.25">
      <c r="A391" t="str">
        <f t="shared" si="6"/>
        <v>g</v>
      </c>
      <c r="B391">
        <v>13</v>
      </c>
      <c r="C391" t="s">
        <v>26</v>
      </c>
      <c r="D391">
        <v>2</v>
      </c>
      <c r="E391" t="s">
        <v>8</v>
      </c>
      <c r="F391">
        <v>44</v>
      </c>
      <c r="G391">
        <v>93.752734877500501</v>
      </c>
      <c r="H391">
        <v>2.4967512581128E-4</v>
      </c>
      <c r="I391">
        <v>259.93984560545698</v>
      </c>
      <c r="J391">
        <v>0.89376274313724002</v>
      </c>
      <c r="K391">
        <v>57620.332921670299</v>
      </c>
      <c r="L391">
        <v>0</v>
      </c>
      <c r="M391">
        <v>0</v>
      </c>
    </row>
    <row r="392" spans="1:13" hidden="1" x14ac:dyDescent="0.25">
      <c r="A392" t="str">
        <f t="shared" si="6"/>
        <v>h</v>
      </c>
      <c r="B392">
        <v>13</v>
      </c>
      <c r="C392" t="s">
        <v>25</v>
      </c>
      <c r="D392">
        <v>2</v>
      </c>
      <c r="E392" t="s">
        <v>6</v>
      </c>
      <c r="F392">
        <v>56</v>
      </c>
      <c r="G392">
        <v>0</v>
      </c>
      <c r="H392">
        <v>0</v>
      </c>
      <c r="I392">
        <v>10.903320792013499</v>
      </c>
      <c r="J392">
        <v>0</v>
      </c>
      <c r="K392">
        <v>0</v>
      </c>
      <c r="L392">
        <v>0</v>
      </c>
      <c r="M392">
        <v>0</v>
      </c>
    </row>
    <row r="393" spans="1:13" hidden="1" x14ac:dyDescent="0.25">
      <c r="A393" t="str">
        <f t="shared" si="6"/>
        <v>h</v>
      </c>
      <c r="B393">
        <v>13</v>
      </c>
      <c r="C393" t="s">
        <v>25</v>
      </c>
      <c r="D393">
        <v>2</v>
      </c>
      <c r="E393" t="s">
        <v>13</v>
      </c>
      <c r="F393">
        <v>29</v>
      </c>
      <c r="G393">
        <v>0.72086827190568203</v>
      </c>
      <c r="H393">
        <v>11.5259519668518</v>
      </c>
      <c r="I393">
        <v>4.9495975235482801</v>
      </c>
      <c r="J393">
        <v>26373.262715708301</v>
      </c>
      <c r="K393">
        <v>456.77733114907699</v>
      </c>
      <c r="L393">
        <v>4.8122155564098197</v>
      </c>
      <c r="M393">
        <v>0.13738196713845999</v>
      </c>
    </row>
    <row r="394" spans="1:13" hidden="1" x14ac:dyDescent="0.25">
      <c r="A394" t="str">
        <f t="shared" si="6"/>
        <v>h</v>
      </c>
      <c r="B394">
        <v>13</v>
      </c>
      <c r="C394" t="s">
        <v>25</v>
      </c>
      <c r="D394">
        <v>2</v>
      </c>
      <c r="E394" t="s">
        <v>7</v>
      </c>
      <c r="F394">
        <v>901</v>
      </c>
      <c r="G394">
        <v>36.339833763977602</v>
      </c>
      <c r="H394">
        <v>908.76724546733396</v>
      </c>
      <c r="I394">
        <v>71.305306133958297</v>
      </c>
      <c r="J394">
        <v>2195343.7693189499</v>
      </c>
      <c r="K394">
        <v>22577.2020174713</v>
      </c>
      <c r="L394">
        <v>70.689360777170705</v>
      </c>
      <c r="M394">
        <v>0.61594535678764994</v>
      </c>
    </row>
    <row r="395" spans="1:13" hidden="1" x14ac:dyDescent="0.25">
      <c r="A395" t="str">
        <f t="shared" si="6"/>
        <v>h</v>
      </c>
      <c r="B395">
        <v>13</v>
      </c>
      <c r="C395" t="s">
        <v>25</v>
      </c>
      <c r="D395">
        <v>2</v>
      </c>
      <c r="E395" t="s">
        <v>8</v>
      </c>
      <c r="F395">
        <v>53</v>
      </c>
      <c r="G395">
        <v>0</v>
      </c>
      <c r="H395">
        <v>76.725842618818007</v>
      </c>
      <c r="I395">
        <v>55.750189770040599</v>
      </c>
      <c r="J395">
        <v>182607.179746815</v>
      </c>
      <c r="K395">
        <v>0</v>
      </c>
      <c r="L395">
        <v>0</v>
      </c>
      <c r="M395">
        <v>0</v>
      </c>
    </row>
    <row r="396" spans="1:13" x14ac:dyDescent="0.25">
      <c r="B396">
        <v>14</v>
      </c>
      <c r="D396">
        <v>0</v>
      </c>
      <c r="E396" t="s">
        <v>8</v>
      </c>
      <c r="F396">
        <v>67</v>
      </c>
      <c r="G396">
        <v>0</v>
      </c>
      <c r="H396">
        <v>0</v>
      </c>
      <c r="I396">
        <v>120.275607798035</v>
      </c>
      <c r="J396">
        <v>0</v>
      </c>
      <c r="K396">
        <v>0</v>
      </c>
      <c r="L396">
        <v>0</v>
      </c>
      <c r="M396">
        <v>0</v>
      </c>
    </row>
    <row r="397" spans="1:13" hidden="1" x14ac:dyDescent="0.25">
      <c r="A397" t="str">
        <f t="shared" si="6"/>
        <v>a</v>
      </c>
      <c r="B397">
        <v>14</v>
      </c>
      <c r="C397" t="s">
        <v>19</v>
      </c>
      <c r="D397">
        <v>4</v>
      </c>
      <c r="E397" t="s">
        <v>6</v>
      </c>
      <c r="F397">
        <v>1</v>
      </c>
      <c r="G397">
        <v>0</v>
      </c>
      <c r="H397">
        <v>0</v>
      </c>
      <c r="I397">
        <v>1.8756973608800001E-3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B398">
        <v>14</v>
      </c>
      <c r="D398">
        <v>0</v>
      </c>
      <c r="E398" t="s">
        <v>8</v>
      </c>
      <c r="F398">
        <v>17</v>
      </c>
      <c r="G398">
        <v>0</v>
      </c>
      <c r="H398">
        <v>0</v>
      </c>
      <c r="I398">
        <v>35.954754168878701</v>
      </c>
      <c r="J398">
        <v>0</v>
      </c>
      <c r="K398">
        <v>0</v>
      </c>
      <c r="L398">
        <v>0</v>
      </c>
      <c r="M398">
        <v>0</v>
      </c>
    </row>
    <row r="399" spans="1:13" hidden="1" x14ac:dyDescent="0.25">
      <c r="A399" t="str">
        <f t="shared" si="6"/>
        <v>a</v>
      </c>
      <c r="B399">
        <v>14</v>
      </c>
      <c r="C399" t="s">
        <v>24</v>
      </c>
      <c r="D399">
        <v>2</v>
      </c>
      <c r="E399" t="s">
        <v>6</v>
      </c>
      <c r="F399">
        <v>107</v>
      </c>
      <c r="G399">
        <v>0</v>
      </c>
      <c r="H399">
        <v>0</v>
      </c>
      <c r="I399">
        <v>145.28202552924</v>
      </c>
      <c r="J399">
        <v>0</v>
      </c>
      <c r="K399">
        <v>0</v>
      </c>
      <c r="L399">
        <v>0</v>
      </c>
      <c r="M399">
        <v>0</v>
      </c>
    </row>
    <row r="400" spans="1:13" hidden="1" x14ac:dyDescent="0.25">
      <c r="A400" t="str">
        <f t="shared" si="6"/>
        <v>a</v>
      </c>
      <c r="B400">
        <v>14</v>
      </c>
      <c r="C400" t="s">
        <v>24</v>
      </c>
      <c r="D400">
        <v>2</v>
      </c>
      <c r="E400" t="s">
        <v>7</v>
      </c>
      <c r="F400">
        <v>10</v>
      </c>
      <c r="G400">
        <v>42.946642407399999</v>
      </c>
      <c r="H400" s="26">
        <v>1.52134870365111E-5</v>
      </c>
      <c r="I400">
        <v>0.86996925343091502</v>
      </c>
      <c r="J400">
        <v>9.2137442322669003E-2</v>
      </c>
      <c r="K400">
        <v>27185.224643900001</v>
      </c>
      <c r="L400">
        <v>7.6833937889150003E-3</v>
      </c>
      <c r="M400">
        <v>0.862285859642</v>
      </c>
    </row>
    <row r="401" spans="1:13" hidden="1" x14ac:dyDescent="0.25">
      <c r="A401" t="str">
        <f t="shared" si="6"/>
        <v>a</v>
      </c>
      <c r="B401">
        <v>14</v>
      </c>
      <c r="C401" t="s">
        <v>24</v>
      </c>
      <c r="D401">
        <v>2</v>
      </c>
      <c r="E401" t="s">
        <v>8</v>
      </c>
      <c r="F401">
        <v>32</v>
      </c>
      <c r="G401">
        <v>0</v>
      </c>
      <c r="H401">
        <v>0</v>
      </c>
      <c r="I401">
        <v>12.3888980014786</v>
      </c>
      <c r="J401">
        <v>0</v>
      </c>
      <c r="K401">
        <v>0</v>
      </c>
      <c r="L401">
        <v>0</v>
      </c>
      <c r="M401">
        <v>0</v>
      </c>
    </row>
    <row r="402" spans="1:13" hidden="1" x14ac:dyDescent="0.25">
      <c r="A402" t="str">
        <f t="shared" si="6"/>
        <v>a</v>
      </c>
      <c r="B402">
        <v>14</v>
      </c>
      <c r="C402" t="s">
        <v>24</v>
      </c>
      <c r="D402">
        <v>4</v>
      </c>
      <c r="E402" t="s">
        <v>6</v>
      </c>
      <c r="F402">
        <v>262</v>
      </c>
      <c r="G402">
        <v>0</v>
      </c>
      <c r="H402">
        <v>0</v>
      </c>
      <c r="I402">
        <v>657.66253263235706</v>
      </c>
      <c r="J402">
        <v>0</v>
      </c>
      <c r="K402">
        <v>0</v>
      </c>
      <c r="L402">
        <v>0</v>
      </c>
      <c r="M402">
        <v>0</v>
      </c>
    </row>
    <row r="403" spans="1:13" hidden="1" x14ac:dyDescent="0.25">
      <c r="A403" t="str">
        <f t="shared" si="6"/>
        <v>a</v>
      </c>
      <c r="B403">
        <v>14</v>
      </c>
      <c r="C403" t="s">
        <v>24</v>
      </c>
      <c r="D403">
        <v>4</v>
      </c>
      <c r="E403" t="s">
        <v>7</v>
      </c>
      <c r="F403">
        <v>7</v>
      </c>
      <c r="G403">
        <v>0</v>
      </c>
      <c r="H403" s="26">
        <v>1.47756696853406E-5</v>
      </c>
      <c r="I403">
        <v>2.62635189561173E-3</v>
      </c>
      <c r="J403">
        <v>6.21503829309785E-2</v>
      </c>
      <c r="K403">
        <v>0</v>
      </c>
      <c r="L403">
        <v>2.62635189561173E-3</v>
      </c>
      <c r="M403">
        <v>0</v>
      </c>
    </row>
    <row r="404" spans="1:13" hidden="1" x14ac:dyDescent="0.25">
      <c r="A404" t="str">
        <f t="shared" si="6"/>
        <v>a</v>
      </c>
      <c r="B404">
        <v>14</v>
      </c>
      <c r="C404" t="s">
        <v>24</v>
      </c>
      <c r="D404">
        <v>4</v>
      </c>
      <c r="E404" t="s">
        <v>8</v>
      </c>
      <c r="F404">
        <v>436</v>
      </c>
      <c r="G404">
        <v>0</v>
      </c>
      <c r="H404">
        <v>0</v>
      </c>
      <c r="I404">
        <v>773.67002789682294</v>
      </c>
      <c r="J404">
        <v>0</v>
      </c>
      <c r="K404">
        <v>0</v>
      </c>
      <c r="L404">
        <v>0</v>
      </c>
      <c r="M404">
        <v>0</v>
      </c>
    </row>
    <row r="405" spans="1:13" hidden="1" x14ac:dyDescent="0.25">
      <c r="A405" t="str">
        <f t="shared" si="6"/>
        <v>b</v>
      </c>
      <c r="B405">
        <v>14</v>
      </c>
      <c r="C405" t="s">
        <v>39</v>
      </c>
      <c r="D405">
        <v>2</v>
      </c>
      <c r="E405" t="s">
        <v>6</v>
      </c>
      <c r="F405">
        <v>62</v>
      </c>
      <c r="G405">
        <v>0</v>
      </c>
      <c r="H405">
        <v>0</v>
      </c>
      <c r="I405">
        <v>135.90326362517001</v>
      </c>
      <c r="J405">
        <v>0</v>
      </c>
      <c r="K405">
        <v>0</v>
      </c>
      <c r="L405">
        <v>0</v>
      </c>
      <c r="M405">
        <v>0</v>
      </c>
    </row>
    <row r="406" spans="1:13" hidden="1" x14ac:dyDescent="0.25">
      <c r="A406" t="str">
        <f t="shared" si="6"/>
        <v>b</v>
      </c>
      <c r="B406">
        <v>14</v>
      </c>
      <c r="C406" t="s">
        <v>39</v>
      </c>
      <c r="D406">
        <v>2</v>
      </c>
      <c r="E406" t="s">
        <v>13</v>
      </c>
      <c r="F406">
        <v>1</v>
      </c>
      <c r="G406">
        <v>0.63082556734799999</v>
      </c>
      <c r="H406">
        <v>0</v>
      </c>
      <c r="I406">
        <v>47.425394961899997</v>
      </c>
      <c r="J406">
        <v>0</v>
      </c>
      <c r="K406">
        <v>399.31258413099999</v>
      </c>
      <c r="L406">
        <v>0</v>
      </c>
      <c r="M406">
        <v>47.425394961899997</v>
      </c>
    </row>
    <row r="407" spans="1:13" hidden="1" x14ac:dyDescent="0.25">
      <c r="A407" t="str">
        <f t="shared" si="6"/>
        <v>b</v>
      </c>
      <c r="B407">
        <v>14</v>
      </c>
      <c r="C407" t="s">
        <v>39</v>
      </c>
      <c r="D407">
        <v>2</v>
      </c>
      <c r="E407" t="s">
        <v>8</v>
      </c>
      <c r="F407">
        <v>18</v>
      </c>
      <c r="G407" s="26">
        <v>2.1462540437199999E-5</v>
      </c>
      <c r="H407">
        <v>0</v>
      </c>
      <c r="I407">
        <v>5.3266780026325797</v>
      </c>
      <c r="J407">
        <v>0</v>
      </c>
      <c r="K407">
        <v>1.35857880968E-2</v>
      </c>
      <c r="L407">
        <v>0</v>
      </c>
      <c r="M407">
        <v>0</v>
      </c>
    </row>
    <row r="408" spans="1:13" hidden="1" x14ac:dyDescent="0.25">
      <c r="A408" t="str">
        <f t="shared" si="6"/>
        <v>b</v>
      </c>
      <c r="B408">
        <v>14</v>
      </c>
      <c r="C408" t="s">
        <v>39</v>
      </c>
      <c r="D408">
        <v>4</v>
      </c>
      <c r="E408" t="s">
        <v>8</v>
      </c>
      <c r="F408">
        <v>14</v>
      </c>
      <c r="G408">
        <v>0</v>
      </c>
      <c r="H408">
        <v>0</v>
      </c>
      <c r="I408">
        <v>0.66885751606879995</v>
      </c>
      <c r="J408">
        <v>0</v>
      </c>
      <c r="K408">
        <v>0</v>
      </c>
      <c r="L408">
        <v>0</v>
      </c>
      <c r="M408">
        <v>0</v>
      </c>
    </row>
    <row r="409" spans="1:13" hidden="1" x14ac:dyDescent="0.25">
      <c r="A409" t="str">
        <f t="shared" si="6"/>
        <v>b</v>
      </c>
      <c r="B409">
        <v>14</v>
      </c>
      <c r="C409" t="s">
        <v>34</v>
      </c>
      <c r="D409">
        <v>2</v>
      </c>
      <c r="E409" t="s">
        <v>6</v>
      </c>
      <c r="F409">
        <v>1</v>
      </c>
      <c r="G409">
        <v>0</v>
      </c>
      <c r="H409">
        <v>0</v>
      </c>
      <c r="I409">
        <v>0.29018540054199998</v>
      </c>
      <c r="J409">
        <v>0</v>
      </c>
      <c r="K409">
        <v>0</v>
      </c>
      <c r="L409">
        <v>0</v>
      </c>
      <c r="M409">
        <v>0</v>
      </c>
    </row>
    <row r="410" spans="1:13" hidden="1" x14ac:dyDescent="0.25">
      <c r="A410" t="str">
        <f t="shared" si="6"/>
        <v>b</v>
      </c>
      <c r="B410">
        <v>14</v>
      </c>
      <c r="C410" t="s">
        <v>34</v>
      </c>
      <c r="D410">
        <v>2</v>
      </c>
      <c r="E410" t="s">
        <v>7</v>
      </c>
      <c r="F410">
        <v>2</v>
      </c>
      <c r="G410">
        <v>0</v>
      </c>
      <c r="H410" s="26">
        <v>5.2294253242888004E-6</v>
      </c>
      <c r="I410">
        <v>2.4063703599403298E-3</v>
      </c>
      <c r="J410">
        <v>1.0291509038588199E-2</v>
      </c>
      <c r="K410">
        <v>0</v>
      </c>
      <c r="L410">
        <v>2.4063703599403298E-3</v>
      </c>
      <c r="M410">
        <v>0</v>
      </c>
    </row>
    <row r="411" spans="1:13" hidden="1" x14ac:dyDescent="0.25">
      <c r="A411" t="str">
        <f t="shared" si="6"/>
        <v>b</v>
      </c>
      <c r="B411">
        <v>14</v>
      </c>
      <c r="C411" t="s">
        <v>34</v>
      </c>
      <c r="D411">
        <v>2</v>
      </c>
      <c r="E411" t="s">
        <v>8</v>
      </c>
      <c r="F411">
        <v>6</v>
      </c>
      <c r="G411">
        <v>0</v>
      </c>
      <c r="H411">
        <v>0.95059595685300002</v>
      </c>
      <c r="I411">
        <v>4.0061818972625503</v>
      </c>
      <c r="J411">
        <v>3438.3055759399999</v>
      </c>
      <c r="K411">
        <v>0</v>
      </c>
      <c r="L411">
        <v>0</v>
      </c>
      <c r="M411">
        <v>0</v>
      </c>
    </row>
    <row r="412" spans="1:13" x14ac:dyDescent="0.25">
      <c r="B412">
        <v>14</v>
      </c>
      <c r="D412">
        <v>0</v>
      </c>
      <c r="E412" t="s">
        <v>8</v>
      </c>
      <c r="F412">
        <v>2</v>
      </c>
      <c r="G412">
        <v>0</v>
      </c>
      <c r="H412">
        <v>0</v>
      </c>
      <c r="I412">
        <v>2.254257872052E-3</v>
      </c>
      <c r="J412">
        <v>0</v>
      </c>
      <c r="K412">
        <v>0</v>
      </c>
      <c r="L412">
        <v>0</v>
      </c>
      <c r="M412">
        <v>0</v>
      </c>
    </row>
    <row r="413" spans="1:13" hidden="1" x14ac:dyDescent="0.25">
      <c r="A413" t="str">
        <f t="shared" si="6"/>
        <v>b</v>
      </c>
      <c r="B413">
        <v>14</v>
      </c>
      <c r="C413" t="s">
        <v>23</v>
      </c>
      <c r="D413">
        <v>2</v>
      </c>
      <c r="E413" t="s">
        <v>6</v>
      </c>
      <c r="F413">
        <v>147</v>
      </c>
      <c r="G413">
        <v>0</v>
      </c>
      <c r="H413">
        <v>0</v>
      </c>
      <c r="I413">
        <v>86.8504520438036</v>
      </c>
      <c r="J413">
        <v>0</v>
      </c>
      <c r="K413">
        <v>0</v>
      </c>
      <c r="L413">
        <v>0</v>
      </c>
      <c r="M413">
        <v>0</v>
      </c>
    </row>
    <row r="414" spans="1:13" hidden="1" x14ac:dyDescent="0.25">
      <c r="A414" t="str">
        <f t="shared" si="6"/>
        <v>b</v>
      </c>
      <c r="B414">
        <v>14</v>
      </c>
      <c r="C414" t="s">
        <v>23</v>
      </c>
      <c r="D414">
        <v>2</v>
      </c>
      <c r="E414" t="s">
        <v>13</v>
      </c>
      <c r="F414">
        <v>11</v>
      </c>
      <c r="G414">
        <v>0</v>
      </c>
      <c r="H414">
        <v>8.2334616587503398</v>
      </c>
      <c r="I414">
        <v>8.6689984830431293</v>
      </c>
      <c r="J414">
        <v>27311.2201040457</v>
      </c>
      <c r="K414">
        <v>0</v>
      </c>
      <c r="L414">
        <v>8.6689984830431293</v>
      </c>
      <c r="M414">
        <v>0</v>
      </c>
    </row>
    <row r="415" spans="1:13" hidden="1" x14ac:dyDescent="0.25">
      <c r="A415" t="str">
        <f t="shared" si="6"/>
        <v>b</v>
      </c>
      <c r="B415">
        <v>14</v>
      </c>
      <c r="C415" t="s">
        <v>23</v>
      </c>
      <c r="D415">
        <v>2</v>
      </c>
      <c r="E415" t="s">
        <v>7</v>
      </c>
      <c r="F415">
        <v>424</v>
      </c>
      <c r="G415">
        <v>100.488763396819</v>
      </c>
      <c r="H415">
        <v>426.18298123937899</v>
      </c>
      <c r="I415">
        <v>322.47839205644198</v>
      </c>
      <c r="J415">
        <v>1996565.74795717</v>
      </c>
      <c r="K415">
        <v>81756.875778989997</v>
      </c>
      <c r="L415">
        <v>314.24345512400799</v>
      </c>
      <c r="M415">
        <v>8.2349369324339996</v>
      </c>
    </row>
    <row r="416" spans="1:13" hidden="1" x14ac:dyDescent="0.25">
      <c r="A416" t="str">
        <f t="shared" si="6"/>
        <v>b</v>
      </c>
      <c r="B416">
        <v>14</v>
      </c>
      <c r="C416" t="s">
        <v>23</v>
      </c>
      <c r="D416">
        <v>2</v>
      </c>
      <c r="E416" t="s">
        <v>8</v>
      </c>
      <c r="F416">
        <v>63</v>
      </c>
      <c r="G416">
        <v>34.199702327879997</v>
      </c>
      <c r="H416">
        <v>7.254916026698</v>
      </c>
      <c r="I416">
        <v>49.511919468635398</v>
      </c>
      <c r="J416">
        <v>52934.886932964997</v>
      </c>
      <c r="K416">
        <v>21648.411573599999</v>
      </c>
      <c r="L416">
        <v>0</v>
      </c>
      <c r="M416">
        <v>0</v>
      </c>
    </row>
    <row r="417" spans="1:13" hidden="1" x14ac:dyDescent="0.25">
      <c r="A417" t="str">
        <f t="shared" si="6"/>
        <v>b</v>
      </c>
      <c r="B417">
        <v>14</v>
      </c>
      <c r="C417" t="s">
        <v>23</v>
      </c>
      <c r="D417">
        <v>4</v>
      </c>
      <c r="E417" t="s">
        <v>6</v>
      </c>
      <c r="F417">
        <v>186</v>
      </c>
      <c r="G417">
        <v>0</v>
      </c>
      <c r="H417">
        <v>0</v>
      </c>
      <c r="I417">
        <v>38.927658661623198</v>
      </c>
      <c r="J417">
        <v>0</v>
      </c>
      <c r="K417">
        <v>0</v>
      </c>
      <c r="L417">
        <v>0</v>
      </c>
      <c r="M417">
        <v>0</v>
      </c>
    </row>
    <row r="418" spans="1:13" hidden="1" x14ac:dyDescent="0.25">
      <c r="A418" t="str">
        <f t="shared" si="6"/>
        <v>b</v>
      </c>
      <c r="B418">
        <v>14</v>
      </c>
      <c r="C418" t="s">
        <v>23</v>
      </c>
      <c r="D418">
        <v>4</v>
      </c>
      <c r="E418" t="s">
        <v>7</v>
      </c>
      <c r="F418">
        <v>496</v>
      </c>
      <c r="G418">
        <v>0</v>
      </c>
      <c r="H418">
        <v>305.29576367394498</v>
      </c>
      <c r="I418">
        <v>78.3004485570996</v>
      </c>
      <c r="J418">
        <v>1170451.9652178299</v>
      </c>
      <c r="K418">
        <v>0</v>
      </c>
      <c r="L418">
        <v>78.3004485570996</v>
      </c>
      <c r="M418">
        <v>0</v>
      </c>
    </row>
    <row r="419" spans="1:13" hidden="1" x14ac:dyDescent="0.25">
      <c r="A419" t="str">
        <f t="shared" si="6"/>
        <v>b</v>
      </c>
      <c r="B419">
        <v>14</v>
      </c>
      <c r="C419" t="s">
        <v>23</v>
      </c>
      <c r="D419">
        <v>4</v>
      </c>
      <c r="E419" t="s">
        <v>8</v>
      </c>
      <c r="F419">
        <v>83</v>
      </c>
      <c r="G419">
        <v>0</v>
      </c>
      <c r="H419">
        <v>0</v>
      </c>
      <c r="I419">
        <v>18.731782070876001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B420">
        <v>14</v>
      </c>
      <c r="D420">
        <v>0</v>
      </c>
      <c r="E420" t="s">
        <v>8</v>
      </c>
      <c r="F420">
        <v>1</v>
      </c>
      <c r="G420">
        <v>0</v>
      </c>
      <c r="H420">
        <v>0</v>
      </c>
      <c r="I420">
        <v>3.4815461150800001E-3</v>
      </c>
      <c r="J420">
        <v>0</v>
      </c>
      <c r="K420">
        <v>0</v>
      </c>
      <c r="L420">
        <v>0</v>
      </c>
      <c r="M420">
        <v>0</v>
      </c>
    </row>
    <row r="421" spans="1:13" hidden="1" x14ac:dyDescent="0.25">
      <c r="A421" t="str">
        <f t="shared" si="6"/>
        <v>b</v>
      </c>
      <c r="B421">
        <v>14</v>
      </c>
      <c r="C421" t="s">
        <v>46</v>
      </c>
      <c r="D421">
        <v>2</v>
      </c>
      <c r="E421" t="s">
        <v>6</v>
      </c>
      <c r="F421">
        <v>315</v>
      </c>
      <c r="G421">
        <v>0</v>
      </c>
      <c r="H421">
        <v>0</v>
      </c>
      <c r="I421">
        <v>200.20032846440401</v>
      </c>
      <c r="J421">
        <v>0</v>
      </c>
      <c r="K421">
        <v>0</v>
      </c>
      <c r="L421">
        <v>0</v>
      </c>
      <c r="M421">
        <v>0</v>
      </c>
    </row>
    <row r="422" spans="1:13" hidden="1" x14ac:dyDescent="0.25">
      <c r="A422" t="str">
        <f t="shared" si="6"/>
        <v>b</v>
      </c>
      <c r="B422">
        <v>14</v>
      </c>
      <c r="C422" t="s">
        <v>46</v>
      </c>
      <c r="D422">
        <v>2</v>
      </c>
      <c r="E422" t="s">
        <v>13</v>
      </c>
      <c r="F422">
        <v>78</v>
      </c>
      <c r="G422">
        <v>0</v>
      </c>
      <c r="H422">
        <v>79.631839553125701</v>
      </c>
      <c r="I422">
        <v>110.08213563744999</v>
      </c>
      <c r="J422">
        <v>190189.75096072699</v>
      </c>
      <c r="K422">
        <v>0</v>
      </c>
      <c r="L422">
        <v>110.08213563744999</v>
      </c>
      <c r="M422">
        <v>0</v>
      </c>
    </row>
    <row r="423" spans="1:13" hidden="1" x14ac:dyDescent="0.25">
      <c r="A423" t="str">
        <f t="shared" si="6"/>
        <v>b</v>
      </c>
      <c r="B423">
        <v>14</v>
      </c>
      <c r="C423" t="s">
        <v>46</v>
      </c>
      <c r="D423">
        <v>2</v>
      </c>
      <c r="E423" t="s">
        <v>7</v>
      </c>
      <c r="F423">
        <v>2649</v>
      </c>
      <c r="G423">
        <v>283.557319054765</v>
      </c>
      <c r="H423">
        <v>2635.2911766192401</v>
      </c>
      <c r="I423">
        <v>1466.2333609954101</v>
      </c>
      <c r="J423">
        <v>12956301.458789499</v>
      </c>
      <c r="K423">
        <v>162580.36300151001</v>
      </c>
      <c r="L423">
        <v>1453.0173598960901</v>
      </c>
      <c r="M423">
        <v>13.2160010993223</v>
      </c>
    </row>
    <row r="424" spans="1:13" hidden="1" x14ac:dyDescent="0.25">
      <c r="A424" t="str">
        <f t="shared" si="6"/>
        <v>b</v>
      </c>
      <c r="B424">
        <v>14</v>
      </c>
      <c r="C424" t="s">
        <v>46</v>
      </c>
      <c r="D424">
        <v>2</v>
      </c>
      <c r="E424" t="s">
        <v>8</v>
      </c>
      <c r="F424">
        <v>115</v>
      </c>
      <c r="G424">
        <v>2.7370073131742002E-3</v>
      </c>
      <c r="H424">
        <v>29.960075233855001</v>
      </c>
      <c r="I424">
        <v>105.149179012484</v>
      </c>
      <c r="J424">
        <v>186267.64972149301</v>
      </c>
      <c r="K424">
        <v>0.95807468123993</v>
      </c>
      <c r="L424">
        <v>0</v>
      </c>
      <c r="M424">
        <v>0</v>
      </c>
    </row>
    <row r="425" spans="1:13" hidden="1" x14ac:dyDescent="0.25">
      <c r="A425" t="str">
        <f t="shared" si="6"/>
        <v>b</v>
      </c>
      <c r="B425">
        <v>14</v>
      </c>
      <c r="C425" t="s">
        <v>46</v>
      </c>
      <c r="D425">
        <v>4</v>
      </c>
      <c r="E425" t="s">
        <v>8</v>
      </c>
      <c r="F425">
        <v>2</v>
      </c>
      <c r="G425">
        <v>0</v>
      </c>
      <c r="H425">
        <v>0</v>
      </c>
      <c r="I425" s="26">
        <v>2.152553469977E-5</v>
      </c>
      <c r="J425">
        <v>0</v>
      </c>
      <c r="K425">
        <v>0</v>
      </c>
      <c r="L425">
        <v>0</v>
      </c>
      <c r="M425">
        <v>0</v>
      </c>
    </row>
    <row r="426" spans="1:13" hidden="1" x14ac:dyDescent="0.25">
      <c r="A426" t="str">
        <f t="shared" si="6"/>
        <v>c</v>
      </c>
      <c r="B426">
        <v>14</v>
      </c>
      <c r="C426" t="s">
        <v>31</v>
      </c>
      <c r="D426">
        <v>2</v>
      </c>
      <c r="E426" t="s">
        <v>6</v>
      </c>
      <c r="F426">
        <v>17</v>
      </c>
      <c r="G426">
        <v>0</v>
      </c>
      <c r="H426">
        <v>0</v>
      </c>
      <c r="I426">
        <v>27.5779417349688</v>
      </c>
      <c r="J426">
        <v>0</v>
      </c>
      <c r="K426">
        <v>0</v>
      </c>
      <c r="L426">
        <v>0</v>
      </c>
      <c r="M426">
        <v>0</v>
      </c>
    </row>
    <row r="427" spans="1:13" hidden="1" x14ac:dyDescent="0.25">
      <c r="A427" t="str">
        <f t="shared" si="6"/>
        <v>c</v>
      </c>
      <c r="B427">
        <v>14</v>
      </c>
      <c r="C427" t="s">
        <v>31</v>
      </c>
      <c r="D427">
        <v>2</v>
      </c>
      <c r="E427" t="s">
        <v>13</v>
      </c>
      <c r="F427">
        <v>3</v>
      </c>
      <c r="G427">
        <v>0</v>
      </c>
      <c r="H427">
        <v>1.8029032790994499</v>
      </c>
      <c r="I427">
        <v>13.2137582948143</v>
      </c>
      <c r="J427">
        <v>3029.5756746581101</v>
      </c>
      <c r="K427">
        <v>0</v>
      </c>
      <c r="L427">
        <v>13.2137582948143</v>
      </c>
      <c r="M427">
        <v>0</v>
      </c>
    </row>
    <row r="428" spans="1:13" hidden="1" x14ac:dyDescent="0.25">
      <c r="A428" t="str">
        <f t="shared" si="6"/>
        <v>c</v>
      </c>
      <c r="B428">
        <v>14</v>
      </c>
      <c r="C428" t="s">
        <v>31</v>
      </c>
      <c r="D428">
        <v>2</v>
      </c>
      <c r="E428" t="s">
        <v>7</v>
      </c>
      <c r="F428">
        <v>9</v>
      </c>
      <c r="G428">
        <v>0</v>
      </c>
      <c r="H428">
        <v>4.6140246191146304</v>
      </c>
      <c r="I428">
        <v>13.5045264653273</v>
      </c>
      <c r="J428">
        <v>14099.237917738399</v>
      </c>
      <c r="K428">
        <v>0</v>
      </c>
      <c r="L428">
        <v>13.5045264653273</v>
      </c>
      <c r="M428">
        <v>0</v>
      </c>
    </row>
    <row r="429" spans="1:13" hidden="1" x14ac:dyDescent="0.25">
      <c r="A429" t="str">
        <f t="shared" si="6"/>
        <v>c</v>
      </c>
      <c r="B429">
        <v>14</v>
      </c>
      <c r="C429" t="s">
        <v>31</v>
      </c>
      <c r="D429">
        <v>2</v>
      </c>
      <c r="E429" t="s">
        <v>8</v>
      </c>
      <c r="F429">
        <v>9</v>
      </c>
      <c r="G429">
        <v>8.3465769510799995E-2</v>
      </c>
      <c r="H429">
        <v>0</v>
      </c>
      <c r="I429">
        <v>1.16897703792574</v>
      </c>
      <c r="J429">
        <v>0</v>
      </c>
      <c r="K429">
        <v>52.833832100400002</v>
      </c>
      <c r="L429">
        <v>0</v>
      </c>
      <c r="M429">
        <v>0</v>
      </c>
    </row>
    <row r="430" spans="1:13" hidden="1" x14ac:dyDescent="0.25">
      <c r="A430" t="str">
        <f t="shared" si="6"/>
        <v>c</v>
      </c>
      <c r="B430">
        <v>14</v>
      </c>
      <c r="C430" t="s">
        <v>31</v>
      </c>
      <c r="D430">
        <v>4</v>
      </c>
      <c r="E430" t="s">
        <v>6</v>
      </c>
      <c r="F430">
        <v>33</v>
      </c>
      <c r="G430">
        <v>0</v>
      </c>
      <c r="H430">
        <v>0</v>
      </c>
      <c r="I430">
        <v>5.2300692004027001</v>
      </c>
      <c r="J430">
        <v>0</v>
      </c>
      <c r="K430">
        <v>0</v>
      </c>
      <c r="L430">
        <v>0</v>
      </c>
      <c r="M430">
        <v>0</v>
      </c>
    </row>
    <row r="431" spans="1:13" hidden="1" x14ac:dyDescent="0.25">
      <c r="A431" t="str">
        <f t="shared" si="6"/>
        <v>c</v>
      </c>
      <c r="B431">
        <v>14</v>
      </c>
      <c r="C431" t="s">
        <v>31</v>
      </c>
      <c r="D431">
        <v>4</v>
      </c>
      <c r="E431" t="s">
        <v>7</v>
      </c>
      <c r="F431">
        <v>58</v>
      </c>
      <c r="G431">
        <v>0</v>
      </c>
      <c r="H431">
        <v>41.680543953113997</v>
      </c>
      <c r="I431">
        <v>9.2270642965373195</v>
      </c>
      <c r="J431">
        <v>199144.134848535</v>
      </c>
      <c r="K431">
        <v>0</v>
      </c>
      <c r="L431">
        <v>9.2270642965373195</v>
      </c>
      <c r="M431">
        <v>0</v>
      </c>
    </row>
    <row r="432" spans="1:13" hidden="1" x14ac:dyDescent="0.25">
      <c r="A432" t="str">
        <f t="shared" si="6"/>
        <v>c</v>
      </c>
      <c r="B432">
        <v>14</v>
      </c>
      <c r="C432" t="s">
        <v>31</v>
      </c>
      <c r="D432">
        <v>4</v>
      </c>
      <c r="E432" t="s">
        <v>8</v>
      </c>
      <c r="F432">
        <v>31</v>
      </c>
      <c r="G432">
        <v>0</v>
      </c>
      <c r="H432">
        <v>6.9438844142272096</v>
      </c>
      <c r="I432">
        <v>2.1325135895084402</v>
      </c>
      <c r="J432">
        <v>34462.556227649897</v>
      </c>
      <c r="K432">
        <v>0</v>
      </c>
      <c r="L432">
        <v>0</v>
      </c>
      <c r="M432">
        <v>0</v>
      </c>
    </row>
    <row r="433" spans="1:13" hidden="1" x14ac:dyDescent="0.25">
      <c r="A433" t="str">
        <f t="shared" si="6"/>
        <v>c</v>
      </c>
      <c r="B433">
        <v>14</v>
      </c>
      <c r="C433" t="s">
        <v>30</v>
      </c>
      <c r="D433">
        <v>2</v>
      </c>
      <c r="E433" t="s">
        <v>6</v>
      </c>
      <c r="F433">
        <v>191</v>
      </c>
      <c r="G433">
        <v>0</v>
      </c>
      <c r="H433">
        <v>0</v>
      </c>
      <c r="I433">
        <v>161.80384802696199</v>
      </c>
      <c r="J433">
        <v>0</v>
      </c>
      <c r="K433">
        <v>0</v>
      </c>
      <c r="L433">
        <v>0</v>
      </c>
      <c r="M433">
        <v>0</v>
      </c>
    </row>
    <row r="434" spans="1:13" hidden="1" x14ac:dyDescent="0.25">
      <c r="A434" t="str">
        <f t="shared" si="6"/>
        <v>c</v>
      </c>
      <c r="B434">
        <v>14</v>
      </c>
      <c r="C434" t="s">
        <v>30</v>
      </c>
      <c r="D434">
        <v>2</v>
      </c>
      <c r="E434" t="s">
        <v>13</v>
      </c>
      <c r="F434">
        <v>13</v>
      </c>
      <c r="G434" s="26">
        <v>8.6715622120399999E-7</v>
      </c>
      <c r="H434">
        <v>4.9275846973314703</v>
      </c>
      <c r="I434">
        <v>7.0255014649091798</v>
      </c>
      <c r="J434">
        <v>14147.9006031925</v>
      </c>
      <c r="K434">
        <v>8.4547731567400004E-4</v>
      </c>
      <c r="L434">
        <v>7.0250138148185801</v>
      </c>
      <c r="M434">
        <v>4.87650090596E-4</v>
      </c>
    </row>
    <row r="435" spans="1:13" hidden="1" x14ac:dyDescent="0.25">
      <c r="A435" t="str">
        <f t="shared" si="6"/>
        <v>c</v>
      </c>
      <c r="B435">
        <v>14</v>
      </c>
      <c r="C435" t="s">
        <v>30</v>
      </c>
      <c r="D435">
        <v>2</v>
      </c>
      <c r="E435" t="s">
        <v>7</v>
      </c>
      <c r="F435">
        <v>571</v>
      </c>
      <c r="G435" s="26">
        <v>4.5225630950500003E-10</v>
      </c>
      <c r="H435">
        <v>562.88602812346403</v>
      </c>
      <c r="I435">
        <v>177.986724863219</v>
      </c>
      <c r="J435">
        <v>2011878.50752559</v>
      </c>
      <c r="K435" s="26">
        <v>1.58289708327E-7</v>
      </c>
      <c r="L435">
        <v>177.98666236745299</v>
      </c>
      <c r="M435" s="26">
        <v>6.2495766400400002E-5</v>
      </c>
    </row>
    <row r="436" spans="1:13" hidden="1" x14ac:dyDescent="0.25">
      <c r="A436" t="str">
        <f t="shared" si="6"/>
        <v>c</v>
      </c>
      <c r="B436">
        <v>14</v>
      </c>
      <c r="C436" t="s">
        <v>30</v>
      </c>
      <c r="D436">
        <v>2</v>
      </c>
      <c r="E436" t="s">
        <v>8</v>
      </c>
      <c r="F436">
        <v>38</v>
      </c>
      <c r="G436" s="26">
        <v>3.7574826634000002E-9</v>
      </c>
      <c r="H436">
        <v>6.991613803461</v>
      </c>
      <c r="I436">
        <v>43.061266636867998</v>
      </c>
      <c r="J436">
        <v>25659.9796054</v>
      </c>
      <c r="K436" s="26">
        <v>2.3784865259300001E-6</v>
      </c>
      <c r="L436">
        <v>0</v>
      </c>
      <c r="M436">
        <v>0</v>
      </c>
    </row>
    <row r="437" spans="1:13" hidden="1" x14ac:dyDescent="0.25">
      <c r="A437" t="str">
        <f t="shared" si="6"/>
        <v>c</v>
      </c>
      <c r="B437">
        <v>14</v>
      </c>
      <c r="C437" t="s">
        <v>30</v>
      </c>
      <c r="D437">
        <v>4</v>
      </c>
      <c r="E437" t="s">
        <v>6</v>
      </c>
      <c r="F437">
        <v>248</v>
      </c>
      <c r="G437">
        <v>0</v>
      </c>
      <c r="H437">
        <v>0</v>
      </c>
      <c r="I437">
        <v>94.838177395048604</v>
      </c>
      <c r="J437">
        <v>0</v>
      </c>
      <c r="K437">
        <v>0</v>
      </c>
      <c r="L437">
        <v>0</v>
      </c>
      <c r="M437">
        <v>0</v>
      </c>
    </row>
    <row r="438" spans="1:13" hidden="1" x14ac:dyDescent="0.25">
      <c r="A438" t="str">
        <f t="shared" si="6"/>
        <v>c</v>
      </c>
      <c r="B438">
        <v>14</v>
      </c>
      <c r="C438" t="s">
        <v>30</v>
      </c>
      <c r="D438">
        <v>4</v>
      </c>
      <c r="E438" t="s">
        <v>7</v>
      </c>
      <c r="F438">
        <v>487</v>
      </c>
      <c r="G438">
        <v>0</v>
      </c>
      <c r="H438">
        <v>304.58000598938003</v>
      </c>
      <c r="I438">
        <v>60.334246607469503</v>
      </c>
      <c r="J438">
        <v>1092370.0287094</v>
      </c>
      <c r="K438">
        <v>0</v>
      </c>
      <c r="L438">
        <v>60.334246607469503</v>
      </c>
      <c r="M438">
        <v>0</v>
      </c>
    </row>
    <row r="439" spans="1:13" hidden="1" x14ac:dyDescent="0.25">
      <c r="A439" t="str">
        <f t="shared" si="6"/>
        <v>c</v>
      </c>
      <c r="B439">
        <v>14</v>
      </c>
      <c r="C439" t="s">
        <v>30</v>
      </c>
      <c r="D439">
        <v>4</v>
      </c>
      <c r="E439" t="s">
        <v>8</v>
      </c>
      <c r="F439">
        <v>159</v>
      </c>
      <c r="G439">
        <v>0</v>
      </c>
      <c r="H439">
        <v>33.848737754935897</v>
      </c>
      <c r="I439">
        <v>21.3227935740567</v>
      </c>
      <c r="J439">
        <v>158003.50261504599</v>
      </c>
      <c r="K439">
        <v>0</v>
      </c>
      <c r="L439">
        <v>0</v>
      </c>
      <c r="M439">
        <v>0</v>
      </c>
    </row>
    <row r="440" spans="1:13" hidden="1" x14ac:dyDescent="0.25">
      <c r="A440" t="str">
        <f t="shared" si="6"/>
        <v>c</v>
      </c>
      <c r="B440">
        <v>14</v>
      </c>
      <c r="C440" t="s">
        <v>29</v>
      </c>
      <c r="D440">
        <v>2</v>
      </c>
      <c r="E440" t="s">
        <v>6</v>
      </c>
      <c r="F440">
        <v>204</v>
      </c>
      <c r="G440">
        <v>0</v>
      </c>
      <c r="H440">
        <v>0</v>
      </c>
      <c r="I440">
        <v>83.892957639210394</v>
      </c>
      <c r="J440">
        <v>0</v>
      </c>
      <c r="K440">
        <v>0</v>
      </c>
      <c r="L440">
        <v>0</v>
      </c>
      <c r="M440">
        <v>0</v>
      </c>
    </row>
    <row r="441" spans="1:13" hidden="1" x14ac:dyDescent="0.25">
      <c r="A441" t="str">
        <f t="shared" si="6"/>
        <v>c</v>
      </c>
      <c r="B441">
        <v>14</v>
      </c>
      <c r="C441" t="s">
        <v>29</v>
      </c>
      <c r="D441">
        <v>2</v>
      </c>
      <c r="E441" t="s">
        <v>13</v>
      </c>
      <c r="F441">
        <v>71</v>
      </c>
      <c r="G441">
        <v>0.25364254109255102</v>
      </c>
      <c r="H441">
        <v>49.204073184159903</v>
      </c>
      <c r="I441">
        <v>49.966687493565502</v>
      </c>
      <c r="J441">
        <v>98984.996677177405</v>
      </c>
      <c r="K441">
        <v>95.318736122858894</v>
      </c>
      <c r="L441">
        <v>49.607500187395097</v>
      </c>
      <c r="M441">
        <v>0.35918730617032801</v>
      </c>
    </row>
    <row r="442" spans="1:13" hidden="1" x14ac:dyDescent="0.25">
      <c r="A442" t="str">
        <f t="shared" si="6"/>
        <v>c</v>
      </c>
      <c r="B442">
        <v>14</v>
      </c>
      <c r="C442" t="s">
        <v>29</v>
      </c>
      <c r="D442">
        <v>2</v>
      </c>
      <c r="E442" t="s">
        <v>7</v>
      </c>
      <c r="F442">
        <v>4372</v>
      </c>
      <c r="G442">
        <v>159.584335171102</v>
      </c>
      <c r="H442">
        <v>4437.8520414123404</v>
      </c>
      <c r="I442">
        <v>1160.0248378828301</v>
      </c>
      <c r="J442">
        <v>15755520.7254212</v>
      </c>
      <c r="K442">
        <v>101016.32407931599</v>
      </c>
      <c r="L442">
        <v>1153.4719529137899</v>
      </c>
      <c r="M442">
        <v>6.5528849690431299</v>
      </c>
    </row>
    <row r="443" spans="1:13" hidden="1" x14ac:dyDescent="0.25">
      <c r="A443" t="str">
        <f t="shared" si="6"/>
        <v>c</v>
      </c>
      <c r="B443">
        <v>14</v>
      </c>
      <c r="C443" t="s">
        <v>29</v>
      </c>
      <c r="D443">
        <v>2</v>
      </c>
      <c r="E443" t="s">
        <v>8</v>
      </c>
      <c r="F443">
        <v>117</v>
      </c>
      <c r="G443">
        <v>11.060312445928201</v>
      </c>
      <c r="H443">
        <v>8.6127726681375893</v>
      </c>
      <c r="I443">
        <v>95.442511462563701</v>
      </c>
      <c r="J443">
        <v>30850.833939623899</v>
      </c>
      <c r="K443">
        <v>3871.1093932854601</v>
      </c>
      <c r="L443">
        <v>0</v>
      </c>
      <c r="M443">
        <v>0</v>
      </c>
    </row>
    <row r="444" spans="1:13" hidden="1" x14ac:dyDescent="0.25">
      <c r="A444" t="str">
        <f t="shared" si="6"/>
        <v>c</v>
      </c>
      <c r="B444">
        <v>14</v>
      </c>
      <c r="C444" t="s">
        <v>29</v>
      </c>
      <c r="D444">
        <v>4</v>
      </c>
      <c r="E444" t="s">
        <v>6</v>
      </c>
      <c r="F444">
        <v>1</v>
      </c>
      <c r="G444">
        <v>0</v>
      </c>
      <c r="H444">
        <v>0</v>
      </c>
      <c r="I444">
        <v>5.8642041279699998E-2</v>
      </c>
      <c r="J444">
        <v>0</v>
      </c>
      <c r="K444">
        <v>0</v>
      </c>
      <c r="L444">
        <v>0</v>
      </c>
      <c r="M444">
        <v>0</v>
      </c>
    </row>
    <row r="445" spans="1:13" hidden="1" x14ac:dyDescent="0.25">
      <c r="A445" t="str">
        <f t="shared" si="6"/>
        <v>c</v>
      </c>
      <c r="B445">
        <v>14</v>
      </c>
      <c r="C445" t="s">
        <v>29</v>
      </c>
      <c r="D445">
        <v>4</v>
      </c>
      <c r="E445" t="s">
        <v>7</v>
      </c>
      <c r="F445">
        <v>55</v>
      </c>
      <c r="G445">
        <v>0</v>
      </c>
      <c r="H445">
        <v>26.501981771986799</v>
      </c>
      <c r="I445">
        <v>4.7023642447086704</v>
      </c>
      <c r="J445">
        <v>113316.946435537</v>
      </c>
      <c r="K445">
        <v>0</v>
      </c>
      <c r="L445">
        <v>4.7023642447086704</v>
      </c>
      <c r="M445">
        <v>0</v>
      </c>
    </row>
    <row r="446" spans="1:13" hidden="1" x14ac:dyDescent="0.25">
      <c r="A446" t="str">
        <f t="shared" si="6"/>
        <v>c</v>
      </c>
      <c r="B446">
        <v>14</v>
      </c>
      <c r="C446" t="s">
        <v>29</v>
      </c>
      <c r="D446">
        <v>4</v>
      </c>
      <c r="E446" t="s">
        <v>8</v>
      </c>
      <c r="F446">
        <v>53</v>
      </c>
      <c r="G446">
        <v>0</v>
      </c>
      <c r="H446">
        <v>16.958633224267501</v>
      </c>
      <c r="I446">
        <v>6.7945523198035502</v>
      </c>
      <c r="J446">
        <v>73511.053947923399</v>
      </c>
      <c r="K446">
        <v>0</v>
      </c>
      <c r="L446">
        <v>0</v>
      </c>
      <c r="M446">
        <v>0</v>
      </c>
    </row>
    <row r="447" spans="1:13" hidden="1" x14ac:dyDescent="0.25">
      <c r="A447" t="str">
        <f t="shared" si="6"/>
        <v>e</v>
      </c>
      <c r="B447">
        <v>14</v>
      </c>
      <c r="C447" t="s">
        <v>43</v>
      </c>
      <c r="D447">
        <v>2</v>
      </c>
      <c r="E447" t="s">
        <v>6</v>
      </c>
      <c r="F447">
        <v>9</v>
      </c>
      <c r="G447">
        <v>0</v>
      </c>
      <c r="H447">
        <v>0</v>
      </c>
      <c r="I447">
        <v>1.3051397971676601E-3</v>
      </c>
      <c r="J447">
        <v>0</v>
      </c>
      <c r="K447">
        <v>0</v>
      </c>
      <c r="L447">
        <v>0</v>
      </c>
      <c r="M447">
        <v>0</v>
      </c>
    </row>
    <row r="448" spans="1:13" hidden="1" x14ac:dyDescent="0.25">
      <c r="A448" t="str">
        <f t="shared" si="6"/>
        <v>e</v>
      </c>
      <c r="B448">
        <v>14</v>
      </c>
      <c r="C448" t="s">
        <v>43</v>
      </c>
      <c r="D448">
        <v>2</v>
      </c>
      <c r="E448" t="s">
        <v>8</v>
      </c>
      <c r="F448">
        <v>54</v>
      </c>
      <c r="G448">
        <v>0</v>
      </c>
      <c r="H448">
        <v>35.942002829057003</v>
      </c>
      <c r="I448">
        <v>2.3442440884873701</v>
      </c>
      <c r="J448">
        <v>144098.81597522201</v>
      </c>
      <c r="K448">
        <v>0</v>
      </c>
      <c r="L448">
        <v>0</v>
      </c>
      <c r="M448">
        <v>0</v>
      </c>
    </row>
    <row r="449" spans="1:13" hidden="1" x14ac:dyDescent="0.25">
      <c r="A449" t="str">
        <f t="shared" si="6"/>
        <v>e</v>
      </c>
      <c r="B449">
        <v>14</v>
      </c>
      <c r="C449" t="s">
        <v>43</v>
      </c>
      <c r="D449">
        <v>4</v>
      </c>
      <c r="E449" t="s">
        <v>6</v>
      </c>
      <c r="F449">
        <v>23</v>
      </c>
      <c r="G449">
        <v>0</v>
      </c>
      <c r="H449">
        <v>0</v>
      </c>
      <c r="I449">
        <v>2.8989822359809301</v>
      </c>
      <c r="J449">
        <v>0</v>
      </c>
      <c r="K449">
        <v>0</v>
      </c>
      <c r="L449">
        <v>0</v>
      </c>
      <c r="M449">
        <v>0</v>
      </c>
    </row>
    <row r="450" spans="1:13" hidden="1" x14ac:dyDescent="0.25">
      <c r="A450" t="str">
        <f t="shared" si="6"/>
        <v>e</v>
      </c>
      <c r="B450">
        <v>14</v>
      </c>
      <c r="C450" t="s">
        <v>43</v>
      </c>
      <c r="D450">
        <v>4</v>
      </c>
      <c r="E450" t="s">
        <v>7</v>
      </c>
      <c r="F450">
        <v>102</v>
      </c>
      <c r="G450">
        <v>0</v>
      </c>
      <c r="H450">
        <v>63.353121066933198</v>
      </c>
      <c r="I450">
        <v>3.2090788130396399</v>
      </c>
      <c r="J450">
        <v>139682.372321837</v>
      </c>
      <c r="K450">
        <v>0</v>
      </c>
      <c r="L450">
        <v>3.2090788130396399</v>
      </c>
      <c r="M450">
        <v>0</v>
      </c>
    </row>
    <row r="451" spans="1:13" hidden="1" x14ac:dyDescent="0.25">
      <c r="A451" t="str">
        <f t="shared" ref="A451:A514" si="7">LEFT(C451,1)</f>
        <v>e</v>
      </c>
      <c r="B451">
        <v>14</v>
      </c>
      <c r="C451" t="s">
        <v>43</v>
      </c>
      <c r="D451">
        <v>4</v>
      </c>
      <c r="E451" t="s">
        <v>8</v>
      </c>
      <c r="F451">
        <v>5</v>
      </c>
      <c r="G451">
        <v>0</v>
      </c>
      <c r="H451">
        <v>0</v>
      </c>
      <c r="I451">
        <v>0.82260833518241605</v>
      </c>
      <c r="J451">
        <v>0</v>
      </c>
      <c r="K451">
        <v>0</v>
      </c>
      <c r="L451">
        <v>0</v>
      </c>
      <c r="M451">
        <v>0</v>
      </c>
    </row>
    <row r="452" spans="1:13" hidden="1" x14ac:dyDescent="0.25">
      <c r="A452" t="str">
        <f t="shared" si="7"/>
        <v>f</v>
      </c>
      <c r="B452">
        <v>14</v>
      </c>
      <c r="C452" t="s">
        <v>37</v>
      </c>
      <c r="D452">
        <v>2</v>
      </c>
      <c r="E452" t="s">
        <v>6</v>
      </c>
      <c r="F452">
        <v>115</v>
      </c>
      <c r="G452">
        <v>0</v>
      </c>
      <c r="H452">
        <v>0</v>
      </c>
      <c r="I452">
        <v>62.754263288845003</v>
      </c>
      <c r="J452">
        <v>0</v>
      </c>
      <c r="K452">
        <v>0</v>
      </c>
      <c r="L452">
        <v>0</v>
      </c>
      <c r="M452">
        <v>0</v>
      </c>
    </row>
    <row r="453" spans="1:13" hidden="1" x14ac:dyDescent="0.25">
      <c r="A453" t="str">
        <f t="shared" si="7"/>
        <v>f</v>
      </c>
      <c r="B453">
        <v>14</v>
      </c>
      <c r="C453" t="s">
        <v>37</v>
      </c>
      <c r="D453">
        <v>2</v>
      </c>
      <c r="E453" t="s">
        <v>13</v>
      </c>
      <c r="F453">
        <v>7</v>
      </c>
      <c r="G453">
        <v>11.983825261689599</v>
      </c>
      <c r="H453">
        <v>3.99518899754155</v>
      </c>
      <c r="I453">
        <v>3.1624998386956</v>
      </c>
      <c r="J453">
        <v>5012.0230573658</v>
      </c>
      <c r="K453">
        <v>4481.96096116022</v>
      </c>
      <c r="L453">
        <v>2.3759727478928201</v>
      </c>
      <c r="M453">
        <v>0.78652709080278604</v>
      </c>
    </row>
    <row r="454" spans="1:13" hidden="1" x14ac:dyDescent="0.25">
      <c r="A454" t="str">
        <f t="shared" si="7"/>
        <v>f</v>
      </c>
      <c r="B454">
        <v>14</v>
      </c>
      <c r="C454" t="s">
        <v>37</v>
      </c>
      <c r="D454">
        <v>2</v>
      </c>
      <c r="E454" t="s">
        <v>7</v>
      </c>
      <c r="F454">
        <v>1112</v>
      </c>
      <c r="G454">
        <v>365.32706995157002</v>
      </c>
      <c r="H454">
        <v>2477.17958132999</v>
      </c>
      <c r="I454">
        <v>135.53619092621199</v>
      </c>
      <c r="J454">
        <v>2881429.4590204302</v>
      </c>
      <c r="K454">
        <v>192240.55892288801</v>
      </c>
      <c r="L454">
        <v>125.596075123372</v>
      </c>
      <c r="M454">
        <v>9.9401158028395802</v>
      </c>
    </row>
    <row r="455" spans="1:13" hidden="1" x14ac:dyDescent="0.25">
      <c r="A455" t="str">
        <f t="shared" si="7"/>
        <v>f</v>
      </c>
      <c r="B455">
        <v>14</v>
      </c>
      <c r="C455" t="s">
        <v>37</v>
      </c>
      <c r="D455">
        <v>2</v>
      </c>
      <c r="E455" t="s">
        <v>8</v>
      </c>
      <c r="F455">
        <v>80</v>
      </c>
      <c r="G455">
        <v>16.594396536788601</v>
      </c>
      <c r="H455">
        <v>14.814290188444</v>
      </c>
      <c r="I455">
        <v>82.8466252115917</v>
      </c>
      <c r="J455">
        <v>30175.136960839998</v>
      </c>
      <c r="K455">
        <v>10504.2530077787</v>
      </c>
      <c r="L455">
        <v>0</v>
      </c>
      <c r="M455">
        <v>0</v>
      </c>
    </row>
    <row r="456" spans="1:13" hidden="1" x14ac:dyDescent="0.25">
      <c r="A456" t="str">
        <f t="shared" si="7"/>
        <v>g</v>
      </c>
      <c r="B456">
        <v>14</v>
      </c>
      <c r="C456" t="s">
        <v>38</v>
      </c>
      <c r="D456">
        <v>2</v>
      </c>
      <c r="E456" t="s">
        <v>6</v>
      </c>
      <c r="F456">
        <v>267</v>
      </c>
      <c r="G456">
        <v>0</v>
      </c>
      <c r="H456">
        <v>0</v>
      </c>
      <c r="I456">
        <v>430.02891750395202</v>
      </c>
      <c r="J456">
        <v>0</v>
      </c>
      <c r="K456">
        <v>0</v>
      </c>
      <c r="L456">
        <v>0</v>
      </c>
      <c r="M456">
        <v>0</v>
      </c>
    </row>
    <row r="457" spans="1:13" hidden="1" x14ac:dyDescent="0.25">
      <c r="A457" t="str">
        <f t="shared" si="7"/>
        <v>g</v>
      </c>
      <c r="B457">
        <v>14</v>
      </c>
      <c r="C457" t="s">
        <v>38</v>
      </c>
      <c r="D457">
        <v>2</v>
      </c>
      <c r="E457" t="s">
        <v>13</v>
      </c>
      <c r="F457">
        <v>10</v>
      </c>
      <c r="G457">
        <v>1382.19164497723</v>
      </c>
      <c r="H457">
        <v>0</v>
      </c>
      <c r="I457">
        <v>39.7043178308801</v>
      </c>
      <c r="J457">
        <v>0</v>
      </c>
      <c r="K457">
        <v>1115849.0349513199</v>
      </c>
      <c r="L457">
        <v>0</v>
      </c>
      <c r="M457">
        <v>39.7043178308801</v>
      </c>
    </row>
    <row r="458" spans="1:13" hidden="1" x14ac:dyDescent="0.25">
      <c r="A458" t="str">
        <f t="shared" si="7"/>
        <v>g</v>
      </c>
      <c r="B458">
        <v>14</v>
      </c>
      <c r="C458" t="s">
        <v>38</v>
      </c>
      <c r="D458">
        <v>2</v>
      </c>
      <c r="E458" t="s">
        <v>7</v>
      </c>
      <c r="F458">
        <v>162</v>
      </c>
      <c r="G458">
        <v>3074.3282444116298</v>
      </c>
      <c r="H458">
        <v>292.64653530285</v>
      </c>
      <c r="I458">
        <v>104.461202329388</v>
      </c>
      <c r="J458">
        <v>464045.65961496503</v>
      </c>
      <c r="K458">
        <v>1414607.99025411</v>
      </c>
      <c r="L458">
        <v>7.8261812088285501</v>
      </c>
      <c r="M458">
        <v>96.635021120559699</v>
      </c>
    </row>
    <row r="459" spans="1:13" hidden="1" x14ac:dyDescent="0.25">
      <c r="A459" t="str">
        <f t="shared" si="7"/>
        <v>g</v>
      </c>
      <c r="B459">
        <v>14</v>
      </c>
      <c r="C459" t="s">
        <v>38</v>
      </c>
      <c r="D459">
        <v>2</v>
      </c>
      <c r="E459" t="s">
        <v>8</v>
      </c>
      <c r="F459">
        <v>36</v>
      </c>
      <c r="G459">
        <v>4.1495831480232804E-3</v>
      </c>
      <c r="H459">
        <v>0</v>
      </c>
      <c r="I459">
        <v>52.644175544572803</v>
      </c>
      <c r="J459">
        <v>0</v>
      </c>
      <c r="K459">
        <v>1.8301517189542</v>
      </c>
      <c r="L459">
        <v>0</v>
      </c>
      <c r="M459">
        <v>0</v>
      </c>
    </row>
    <row r="460" spans="1:13" hidden="1" x14ac:dyDescent="0.25">
      <c r="A460" t="str">
        <f t="shared" si="7"/>
        <v>g</v>
      </c>
      <c r="B460">
        <v>14</v>
      </c>
      <c r="C460" t="s">
        <v>12</v>
      </c>
      <c r="D460">
        <v>2</v>
      </c>
      <c r="E460" t="s">
        <v>6</v>
      </c>
      <c r="F460">
        <v>50</v>
      </c>
      <c r="G460">
        <v>0</v>
      </c>
      <c r="H460">
        <v>0</v>
      </c>
      <c r="I460">
        <v>19.009825534205401</v>
      </c>
      <c r="J460">
        <v>0</v>
      </c>
      <c r="K460">
        <v>0</v>
      </c>
      <c r="L460">
        <v>0</v>
      </c>
      <c r="M460">
        <v>0</v>
      </c>
    </row>
    <row r="461" spans="1:13" hidden="1" x14ac:dyDescent="0.25">
      <c r="A461" t="str">
        <f t="shared" si="7"/>
        <v>g</v>
      </c>
      <c r="B461">
        <v>14</v>
      </c>
      <c r="C461" t="s">
        <v>12</v>
      </c>
      <c r="D461">
        <v>2</v>
      </c>
      <c r="E461" t="s">
        <v>13</v>
      </c>
      <c r="F461">
        <v>45</v>
      </c>
      <c r="G461">
        <v>648.36878605362199</v>
      </c>
      <c r="H461">
        <v>18.965113158339999</v>
      </c>
      <c r="I461">
        <v>23.0466245869918</v>
      </c>
      <c r="J461">
        <v>34934.3318310178</v>
      </c>
      <c r="K461">
        <v>493743.11593678698</v>
      </c>
      <c r="L461">
        <v>9.0210319501346792</v>
      </c>
      <c r="M461">
        <v>14.0255926368571</v>
      </c>
    </row>
    <row r="462" spans="1:13" hidden="1" x14ac:dyDescent="0.25">
      <c r="A462" t="str">
        <f t="shared" si="7"/>
        <v>g</v>
      </c>
      <c r="B462">
        <v>14</v>
      </c>
      <c r="C462" t="s">
        <v>12</v>
      </c>
      <c r="D462">
        <v>2</v>
      </c>
      <c r="E462" t="s">
        <v>7</v>
      </c>
      <c r="F462">
        <v>52</v>
      </c>
      <c r="G462">
        <v>839.007086277898</v>
      </c>
      <c r="H462">
        <v>42.9277672630514</v>
      </c>
      <c r="I462">
        <v>29.602280763448199</v>
      </c>
      <c r="J462">
        <v>78523.097651054894</v>
      </c>
      <c r="K462">
        <v>496200.74405120802</v>
      </c>
      <c r="L462">
        <v>12.8736775150265</v>
      </c>
      <c r="M462">
        <v>16.728603248421699</v>
      </c>
    </row>
    <row r="463" spans="1:13" hidden="1" x14ac:dyDescent="0.25">
      <c r="A463" t="str">
        <f t="shared" si="7"/>
        <v>g</v>
      </c>
      <c r="B463">
        <v>14</v>
      </c>
      <c r="C463" t="s">
        <v>12</v>
      </c>
      <c r="D463">
        <v>2</v>
      </c>
      <c r="E463" t="s">
        <v>8</v>
      </c>
      <c r="F463">
        <v>10</v>
      </c>
      <c r="G463">
        <v>28.964363998100001</v>
      </c>
      <c r="H463">
        <v>4.3546428859699997E-2</v>
      </c>
      <c r="I463">
        <v>9.2822910231079199</v>
      </c>
      <c r="J463">
        <v>107.93436002999999</v>
      </c>
      <c r="K463">
        <v>10832.672135299999</v>
      </c>
      <c r="L463">
        <v>0</v>
      </c>
      <c r="M463">
        <v>0</v>
      </c>
    </row>
    <row r="464" spans="1:13" hidden="1" x14ac:dyDescent="0.25">
      <c r="A464" t="str">
        <f t="shared" si="7"/>
        <v>g</v>
      </c>
      <c r="B464">
        <v>14</v>
      </c>
      <c r="C464" t="s">
        <v>26</v>
      </c>
      <c r="D464">
        <v>2</v>
      </c>
      <c r="E464" t="s">
        <v>6</v>
      </c>
      <c r="F464">
        <v>78</v>
      </c>
      <c r="G464">
        <v>0</v>
      </c>
      <c r="H464">
        <v>0</v>
      </c>
      <c r="I464">
        <v>193.56351544697699</v>
      </c>
      <c r="J464">
        <v>0</v>
      </c>
      <c r="K464">
        <v>0</v>
      </c>
      <c r="L464">
        <v>0</v>
      </c>
      <c r="M464">
        <v>0</v>
      </c>
    </row>
    <row r="465" spans="1:13" hidden="1" x14ac:dyDescent="0.25">
      <c r="A465" t="str">
        <f t="shared" si="7"/>
        <v>g</v>
      </c>
      <c r="B465">
        <v>14</v>
      </c>
      <c r="C465" t="s">
        <v>26</v>
      </c>
      <c r="D465">
        <v>2</v>
      </c>
      <c r="E465" t="s">
        <v>8</v>
      </c>
      <c r="F465">
        <v>18</v>
      </c>
      <c r="G465">
        <v>0</v>
      </c>
      <c r="H465">
        <v>0</v>
      </c>
      <c r="I465">
        <v>51.201899518396203</v>
      </c>
      <c r="J465">
        <v>0</v>
      </c>
      <c r="K465">
        <v>0</v>
      </c>
      <c r="L465">
        <v>0</v>
      </c>
      <c r="M465">
        <v>0</v>
      </c>
    </row>
    <row r="466" spans="1:13" hidden="1" x14ac:dyDescent="0.25">
      <c r="A466" t="str">
        <f t="shared" si="7"/>
        <v>h</v>
      </c>
      <c r="B466">
        <v>14</v>
      </c>
      <c r="C466" t="s">
        <v>25</v>
      </c>
      <c r="D466">
        <v>2</v>
      </c>
      <c r="E466" t="s">
        <v>6</v>
      </c>
      <c r="F466">
        <v>88</v>
      </c>
      <c r="G466">
        <v>0</v>
      </c>
      <c r="H466">
        <v>0</v>
      </c>
      <c r="I466">
        <v>14.3909953047354</v>
      </c>
      <c r="J466">
        <v>0</v>
      </c>
      <c r="K466">
        <v>0</v>
      </c>
      <c r="L466">
        <v>0</v>
      </c>
      <c r="M466">
        <v>0</v>
      </c>
    </row>
    <row r="467" spans="1:13" hidden="1" x14ac:dyDescent="0.25">
      <c r="A467" t="str">
        <f t="shared" si="7"/>
        <v>h</v>
      </c>
      <c r="B467">
        <v>14</v>
      </c>
      <c r="C467" t="s">
        <v>25</v>
      </c>
      <c r="D467">
        <v>2</v>
      </c>
      <c r="E467" t="s">
        <v>13</v>
      </c>
      <c r="F467">
        <v>4</v>
      </c>
      <c r="G467" s="26">
        <v>4.7554007942799998E-6</v>
      </c>
      <c r="H467">
        <v>1.8960354018082901</v>
      </c>
      <c r="I467">
        <v>1.89145585326095</v>
      </c>
      <c r="J467">
        <v>3386.5458435873802</v>
      </c>
      <c r="K467">
        <v>3.0101687027800001E-3</v>
      </c>
      <c r="L467">
        <v>1.85595473047385</v>
      </c>
      <c r="M467">
        <v>3.5501122787099999E-2</v>
      </c>
    </row>
    <row r="468" spans="1:13" hidden="1" x14ac:dyDescent="0.25">
      <c r="A468" t="str">
        <f t="shared" si="7"/>
        <v>h</v>
      </c>
      <c r="B468">
        <v>14</v>
      </c>
      <c r="C468" t="s">
        <v>25</v>
      </c>
      <c r="D468">
        <v>2</v>
      </c>
      <c r="E468" t="s">
        <v>7</v>
      </c>
      <c r="F468">
        <v>1535</v>
      </c>
      <c r="G468" s="26">
        <v>3.84632699721844E-5</v>
      </c>
      <c r="H468">
        <v>1572.4793326943</v>
      </c>
      <c r="I468">
        <v>160.26433631101699</v>
      </c>
      <c r="J468">
        <v>4085847.7403959502</v>
      </c>
      <c r="K468">
        <v>2.4347249892410501E-2</v>
      </c>
      <c r="L468">
        <v>160.25751143316799</v>
      </c>
      <c r="M468">
        <v>6.8248778488050003E-3</v>
      </c>
    </row>
    <row r="469" spans="1:13" hidden="1" x14ac:dyDescent="0.25">
      <c r="A469" t="str">
        <f t="shared" si="7"/>
        <v>h</v>
      </c>
      <c r="B469">
        <v>14</v>
      </c>
      <c r="C469" t="s">
        <v>25</v>
      </c>
      <c r="D469">
        <v>2</v>
      </c>
      <c r="E469" t="s">
        <v>8</v>
      </c>
      <c r="F469">
        <v>61</v>
      </c>
      <c r="G469">
        <v>1.0682321324499999</v>
      </c>
      <c r="H469">
        <v>27.4948812876756</v>
      </c>
      <c r="I469">
        <v>80.788949741083499</v>
      </c>
      <c r="J469">
        <v>70651.526671546293</v>
      </c>
      <c r="K469">
        <v>676.19093984000006</v>
      </c>
      <c r="L469">
        <v>0</v>
      </c>
      <c r="M469">
        <v>0</v>
      </c>
    </row>
    <row r="470" spans="1:13" hidden="1" x14ac:dyDescent="0.25">
      <c r="A470" t="str">
        <f t="shared" si="7"/>
        <v>h</v>
      </c>
      <c r="B470">
        <v>14</v>
      </c>
      <c r="C470" t="s">
        <v>25</v>
      </c>
      <c r="D470">
        <v>4</v>
      </c>
      <c r="E470" t="s">
        <v>6</v>
      </c>
      <c r="F470">
        <v>5</v>
      </c>
      <c r="G470">
        <v>0</v>
      </c>
      <c r="H470">
        <v>0</v>
      </c>
      <c r="I470">
        <v>1.27852304192159E-2</v>
      </c>
      <c r="J470">
        <v>0</v>
      </c>
      <c r="K470">
        <v>0</v>
      </c>
      <c r="L470">
        <v>0</v>
      </c>
      <c r="M470">
        <v>0</v>
      </c>
    </row>
    <row r="471" spans="1:13" hidden="1" x14ac:dyDescent="0.25">
      <c r="A471" t="str">
        <f t="shared" si="7"/>
        <v>h</v>
      </c>
      <c r="B471">
        <v>14</v>
      </c>
      <c r="C471" t="s">
        <v>25</v>
      </c>
      <c r="D471">
        <v>4</v>
      </c>
      <c r="E471" t="s">
        <v>7</v>
      </c>
      <c r="F471">
        <v>16</v>
      </c>
      <c r="G471">
        <v>0</v>
      </c>
      <c r="H471">
        <v>6.2812262008113198E-3</v>
      </c>
      <c r="I471">
        <v>1.4868940193035101E-2</v>
      </c>
      <c r="J471">
        <v>13.806953521732501</v>
      </c>
      <c r="K471">
        <v>0</v>
      </c>
      <c r="L471">
        <v>1.4868940193035101E-2</v>
      </c>
      <c r="M471">
        <v>0</v>
      </c>
    </row>
    <row r="472" spans="1:13" hidden="1" x14ac:dyDescent="0.25">
      <c r="A472" t="str">
        <f t="shared" si="7"/>
        <v>h</v>
      </c>
      <c r="B472">
        <v>14</v>
      </c>
      <c r="C472" t="s">
        <v>25</v>
      </c>
      <c r="D472">
        <v>4</v>
      </c>
      <c r="E472" t="s">
        <v>8</v>
      </c>
      <c r="F472">
        <v>1</v>
      </c>
      <c r="G472">
        <v>0</v>
      </c>
      <c r="H472">
        <v>0</v>
      </c>
      <c r="I472">
        <v>5.24796424943E-3</v>
      </c>
      <c r="J472">
        <v>0</v>
      </c>
      <c r="K472">
        <v>0</v>
      </c>
      <c r="L472">
        <v>0</v>
      </c>
      <c r="M472">
        <v>0</v>
      </c>
    </row>
    <row r="473" spans="1:13" hidden="1" x14ac:dyDescent="0.25">
      <c r="A473" t="str">
        <f t="shared" si="7"/>
        <v>a</v>
      </c>
      <c r="B473">
        <v>15</v>
      </c>
      <c r="C473" t="s">
        <v>19</v>
      </c>
      <c r="D473">
        <v>4</v>
      </c>
      <c r="E473" t="s">
        <v>6</v>
      </c>
      <c r="F473">
        <v>282</v>
      </c>
      <c r="G473">
        <v>0</v>
      </c>
      <c r="H473">
        <v>0</v>
      </c>
      <c r="I473">
        <v>403.043683150677</v>
      </c>
      <c r="J473">
        <v>0</v>
      </c>
      <c r="K473">
        <v>0</v>
      </c>
      <c r="L473">
        <v>0</v>
      </c>
      <c r="M473">
        <v>0</v>
      </c>
    </row>
    <row r="474" spans="1:13" hidden="1" x14ac:dyDescent="0.25">
      <c r="A474" t="str">
        <f t="shared" si="7"/>
        <v>a</v>
      </c>
      <c r="B474">
        <v>15</v>
      </c>
      <c r="C474" t="s">
        <v>19</v>
      </c>
      <c r="D474">
        <v>4</v>
      </c>
      <c r="E474" t="s">
        <v>7</v>
      </c>
      <c r="F474">
        <v>279</v>
      </c>
      <c r="G474">
        <v>0</v>
      </c>
      <c r="H474">
        <v>134.680221993977</v>
      </c>
      <c r="I474">
        <v>730.03496525250705</v>
      </c>
      <c r="J474">
        <v>689180.77438370499</v>
      </c>
      <c r="K474">
        <v>0</v>
      </c>
      <c r="L474">
        <v>730.03496525250705</v>
      </c>
      <c r="M474">
        <v>0</v>
      </c>
    </row>
    <row r="475" spans="1:13" hidden="1" x14ac:dyDescent="0.25">
      <c r="A475" t="str">
        <f t="shared" si="7"/>
        <v>a</v>
      </c>
      <c r="B475">
        <v>15</v>
      </c>
      <c r="C475" t="s">
        <v>19</v>
      </c>
      <c r="D475">
        <v>4</v>
      </c>
      <c r="E475" t="s">
        <v>8</v>
      </c>
      <c r="F475">
        <v>107</v>
      </c>
      <c r="G475">
        <v>0</v>
      </c>
      <c r="H475">
        <v>0.128040345674449</v>
      </c>
      <c r="I475">
        <v>186.17167998263201</v>
      </c>
      <c r="J475">
        <v>397.949394356401</v>
      </c>
      <c r="K475">
        <v>0</v>
      </c>
      <c r="L475">
        <v>0</v>
      </c>
      <c r="M475">
        <v>0</v>
      </c>
    </row>
    <row r="476" spans="1:13" x14ac:dyDescent="0.25">
      <c r="B476">
        <v>15</v>
      </c>
      <c r="D476">
        <v>0</v>
      </c>
      <c r="E476" t="s">
        <v>8</v>
      </c>
      <c r="F476">
        <v>11</v>
      </c>
      <c r="G476">
        <v>0</v>
      </c>
      <c r="H476">
        <v>0</v>
      </c>
      <c r="I476">
        <v>0.35052734519808099</v>
      </c>
      <c r="J476">
        <v>0</v>
      </c>
      <c r="K476">
        <v>0</v>
      </c>
      <c r="L476">
        <v>0</v>
      </c>
      <c r="M476">
        <v>0</v>
      </c>
    </row>
    <row r="477" spans="1:13" hidden="1" x14ac:dyDescent="0.25">
      <c r="A477" t="str">
        <f t="shared" si="7"/>
        <v>b</v>
      </c>
      <c r="B477">
        <v>15</v>
      </c>
      <c r="C477" t="s">
        <v>39</v>
      </c>
      <c r="D477">
        <v>4</v>
      </c>
      <c r="E477" t="s">
        <v>6</v>
      </c>
      <c r="F477">
        <v>1097</v>
      </c>
      <c r="G477">
        <v>0</v>
      </c>
      <c r="H477">
        <v>0</v>
      </c>
      <c r="I477">
        <v>1962.5828160303699</v>
      </c>
      <c r="J477">
        <v>0</v>
      </c>
      <c r="K477">
        <v>0</v>
      </c>
      <c r="L477">
        <v>0</v>
      </c>
      <c r="M477">
        <v>0</v>
      </c>
    </row>
    <row r="478" spans="1:13" hidden="1" x14ac:dyDescent="0.25">
      <c r="A478" t="str">
        <f t="shared" si="7"/>
        <v>b</v>
      </c>
      <c r="B478">
        <v>15</v>
      </c>
      <c r="C478" t="s">
        <v>39</v>
      </c>
      <c r="D478">
        <v>4</v>
      </c>
      <c r="E478" t="s">
        <v>7</v>
      </c>
      <c r="F478">
        <v>713</v>
      </c>
      <c r="G478">
        <v>0</v>
      </c>
      <c r="H478">
        <v>506.48055197420001</v>
      </c>
      <c r="I478">
        <v>582.00936296793998</v>
      </c>
      <c r="J478">
        <v>2026360.8786644</v>
      </c>
      <c r="K478">
        <v>0</v>
      </c>
      <c r="L478">
        <v>582.00936296793998</v>
      </c>
      <c r="M478">
        <v>0</v>
      </c>
    </row>
    <row r="479" spans="1:13" hidden="1" x14ac:dyDescent="0.25">
      <c r="A479" t="str">
        <f t="shared" si="7"/>
        <v>b</v>
      </c>
      <c r="B479">
        <v>15</v>
      </c>
      <c r="C479" t="s">
        <v>39</v>
      </c>
      <c r="D479">
        <v>4</v>
      </c>
      <c r="E479" t="s">
        <v>8</v>
      </c>
      <c r="F479">
        <v>226</v>
      </c>
      <c r="G479">
        <v>5.5528428259299996E-4</v>
      </c>
      <c r="H479">
        <v>0</v>
      </c>
      <c r="I479">
        <v>340.79181498213501</v>
      </c>
      <c r="J479">
        <v>0</v>
      </c>
      <c r="K479">
        <v>0.54140217552799996</v>
      </c>
      <c r="L479">
        <v>0</v>
      </c>
      <c r="M479">
        <v>0</v>
      </c>
    </row>
    <row r="480" spans="1:13" x14ac:dyDescent="0.25">
      <c r="B480">
        <v>15</v>
      </c>
      <c r="D480">
        <v>0</v>
      </c>
      <c r="E480" t="s">
        <v>8</v>
      </c>
      <c r="F480">
        <v>14</v>
      </c>
      <c r="G480">
        <v>0</v>
      </c>
      <c r="H480">
        <v>0</v>
      </c>
      <c r="I480">
        <v>29.367209938710801</v>
      </c>
      <c r="J480">
        <v>0</v>
      </c>
      <c r="K480">
        <v>0</v>
      </c>
      <c r="L480">
        <v>0</v>
      </c>
      <c r="M480">
        <v>0</v>
      </c>
    </row>
    <row r="481" spans="1:13" hidden="1" x14ac:dyDescent="0.25">
      <c r="A481" t="str">
        <f t="shared" si="7"/>
        <v>c</v>
      </c>
      <c r="B481">
        <v>15</v>
      </c>
      <c r="C481" t="s">
        <v>33</v>
      </c>
      <c r="D481">
        <v>4</v>
      </c>
      <c r="E481" t="s">
        <v>6</v>
      </c>
      <c r="F481">
        <v>5258</v>
      </c>
      <c r="G481">
        <v>0</v>
      </c>
      <c r="H481">
        <v>0</v>
      </c>
      <c r="I481">
        <v>9155.5325155250794</v>
      </c>
      <c r="J481">
        <v>0</v>
      </c>
      <c r="K481">
        <v>0</v>
      </c>
      <c r="L481">
        <v>0</v>
      </c>
      <c r="M481">
        <v>0</v>
      </c>
    </row>
    <row r="482" spans="1:13" hidden="1" x14ac:dyDescent="0.25">
      <c r="A482" t="str">
        <f t="shared" si="7"/>
        <v>c</v>
      </c>
      <c r="B482">
        <v>15</v>
      </c>
      <c r="C482" t="s">
        <v>33</v>
      </c>
      <c r="D482">
        <v>4</v>
      </c>
      <c r="E482" t="s">
        <v>7</v>
      </c>
      <c r="F482">
        <v>3041</v>
      </c>
      <c r="G482">
        <v>0</v>
      </c>
      <c r="H482">
        <v>2044.96852028744</v>
      </c>
      <c r="I482">
        <v>548.73821274974796</v>
      </c>
      <c r="J482">
        <v>5621953.0961530898</v>
      </c>
      <c r="K482">
        <v>0</v>
      </c>
      <c r="L482">
        <v>548.73821274974796</v>
      </c>
      <c r="M482">
        <v>0</v>
      </c>
    </row>
    <row r="483" spans="1:13" hidden="1" x14ac:dyDescent="0.25">
      <c r="A483" t="str">
        <f t="shared" si="7"/>
        <v>c</v>
      </c>
      <c r="B483">
        <v>15</v>
      </c>
      <c r="C483" t="s">
        <v>33</v>
      </c>
      <c r="D483">
        <v>4</v>
      </c>
      <c r="E483" t="s">
        <v>8</v>
      </c>
      <c r="F483">
        <v>572</v>
      </c>
      <c r="G483">
        <v>17.739547572324</v>
      </c>
      <c r="H483">
        <v>9.3421056292534992</v>
      </c>
      <c r="I483">
        <v>345.35730432648103</v>
      </c>
      <c r="J483">
        <v>35076.848562196203</v>
      </c>
      <c r="K483">
        <v>21800.398059634201</v>
      </c>
      <c r="L483">
        <v>0</v>
      </c>
      <c r="M483">
        <v>0</v>
      </c>
    </row>
    <row r="484" spans="1:13" hidden="1" x14ac:dyDescent="0.25">
      <c r="A484" t="str">
        <f t="shared" si="7"/>
        <v>c</v>
      </c>
      <c r="B484">
        <v>15</v>
      </c>
      <c r="C484" t="s">
        <v>32</v>
      </c>
      <c r="D484">
        <v>4</v>
      </c>
      <c r="E484" t="s">
        <v>6</v>
      </c>
      <c r="F484">
        <v>308</v>
      </c>
      <c r="G484">
        <v>0</v>
      </c>
      <c r="H484">
        <v>0</v>
      </c>
      <c r="I484">
        <v>283.76392445934698</v>
      </c>
      <c r="J484">
        <v>0</v>
      </c>
      <c r="K484">
        <v>0</v>
      </c>
      <c r="L484">
        <v>0</v>
      </c>
      <c r="M484">
        <v>0</v>
      </c>
    </row>
    <row r="485" spans="1:13" hidden="1" x14ac:dyDescent="0.25">
      <c r="A485" t="str">
        <f t="shared" si="7"/>
        <v>c</v>
      </c>
      <c r="B485">
        <v>15</v>
      </c>
      <c r="C485" t="s">
        <v>32</v>
      </c>
      <c r="D485">
        <v>4</v>
      </c>
      <c r="E485" t="s">
        <v>7</v>
      </c>
      <c r="F485">
        <v>1235</v>
      </c>
      <c r="G485">
        <v>0</v>
      </c>
      <c r="H485">
        <v>778.939304774981</v>
      </c>
      <c r="I485">
        <v>165.36328549707099</v>
      </c>
      <c r="J485">
        <v>2338512.3711693198</v>
      </c>
      <c r="K485">
        <v>0</v>
      </c>
      <c r="L485">
        <v>165.36328549707099</v>
      </c>
      <c r="M485">
        <v>0</v>
      </c>
    </row>
    <row r="486" spans="1:13" hidden="1" x14ac:dyDescent="0.25">
      <c r="A486" t="str">
        <f t="shared" si="7"/>
        <v>c</v>
      </c>
      <c r="B486">
        <v>15</v>
      </c>
      <c r="C486" t="s">
        <v>32</v>
      </c>
      <c r="D486">
        <v>4</v>
      </c>
      <c r="E486" t="s">
        <v>8</v>
      </c>
      <c r="F486">
        <v>143</v>
      </c>
      <c r="G486">
        <v>0</v>
      </c>
      <c r="H486">
        <v>12.854896961344201</v>
      </c>
      <c r="I486">
        <v>149.085244916108</v>
      </c>
      <c r="J486">
        <v>36087.755211577904</v>
      </c>
      <c r="K486">
        <v>0</v>
      </c>
      <c r="L486">
        <v>0</v>
      </c>
      <c r="M486">
        <v>0</v>
      </c>
    </row>
    <row r="487" spans="1:13" hidden="1" x14ac:dyDescent="0.25">
      <c r="A487" t="str">
        <f t="shared" si="7"/>
        <v>c</v>
      </c>
      <c r="B487">
        <v>15</v>
      </c>
      <c r="C487" t="s">
        <v>31</v>
      </c>
      <c r="D487">
        <v>4</v>
      </c>
      <c r="E487" t="s">
        <v>6</v>
      </c>
      <c r="F487">
        <v>400</v>
      </c>
      <c r="G487">
        <v>0</v>
      </c>
      <c r="H487">
        <v>0</v>
      </c>
      <c r="I487">
        <v>230.524030546398</v>
      </c>
      <c r="J487">
        <v>0</v>
      </c>
      <c r="K487">
        <v>0</v>
      </c>
      <c r="L487">
        <v>0</v>
      </c>
      <c r="M487">
        <v>0</v>
      </c>
    </row>
    <row r="488" spans="1:13" hidden="1" x14ac:dyDescent="0.25">
      <c r="A488" t="str">
        <f t="shared" si="7"/>
        <v>c</v>
      </c>
      <c r="B488">
        <v>15</v>
      </c>
      <c r="C488" t="s">
        <v>31</v>
      </c>
      <c r="D488">
        <v>4</v>
      </c>
      <c r="E488" t="s">
        <v>7</v>
      </c>
      <c r="F488">
        <v>3598</v>
      </c>
      <c r="G488">
        <v>0</v>
      </c>
      <c r="H488">
        <v>2393.7476075262198</v>
      </c>
      <c r="I488">
        <v>414.48648563706598</v>
      </c>
      <c r="J488">
        <v>6882045.83308932</v>
      </c>
      <c r="K488">
        <v>0</v>
      </c>
      <c r="L488">
        <v>414.48648563706598</v>
      </c>
      <c r="M488">
        <v>0</v>
      </c>
    </row>
    <row r="489" spans="1:13" hidden="1" x14ac:dyDescent="0.25">
      <c r="A489" t="str">
        <f t="shared" si="7"/>
        <v>c</v>
      </c>
      <c r="B489">
        <v>15</v>
      </c>
      <c r="C489" t="s">
        <v>31</v>
      </c>
      <c r="D489">
        <v>4</v>
      </c>
      <c r="E489" t="s">
        <v>8</v>
      </c>
      <c r="F489">
        <v>270</v>
      </c>
      <c r="G489">
        <v>1.13510029148301E-4</v>
      </c>
      <c r="H489">
        <v>3.8035374933187098</v>
      </c>
      <c r="I489">
        <v>51.6473822709426</v>
      </c>
      <c r="J489">
        <v>13493.2372379556</v>
      </c>
      <c r="K489">
        <v>3.4727617860749002E-2</v>
      </c>
      <c r="L489">
        <v>0</v>
      </c>
      <c r="M489">
        <v>0</v>
      </c>
    </row>
    <row r="490" spans="1:13" hidden="1" x14ac:dyDescent="0.25">
      <c r="A490" t="str">
        <f t="shared" si="7"/>
        <v>c</v>
      </c>
      <c r="B490">
        <v>15</v>
      </c>
      <c r="C490" t="s">
        <v>30</v>
      </c>
      <c r="D490">
        <v>4</v>
      </c>
      <c r="E490" t="s">
        <v>6</v>
      </c>
      <c r="F490">
        <v>115</v>
      </c>
      <c r="G490">
        <v>0</v>
      </c>
      <c r="H490">
        <v>0</v>
      </c>
      <c r="I490">
        <v>138.325398112654</v>
      </c>
      <c r="J490">
        <v>0</v>
      </c>
      <c r="K490">
        <v>0</v>
      </c>
      <c r="L490">
        <v>0</v>
      </c>
      <c r="M490">
        <v>0</v>
      </c>
    </row>
    <row r="491" spans="1:13" hidden="1" x14ac:dyDescent="0.25">
      <c r="A491" t="str">
        <f t="shared" si="7"/>
        <v>c</v>
      </c>
      <c r="B491">
        <v>15</v>
      </c>
      <c r="C491" t="s">
        <v>30</v>
      </c>
      <c r="D491">
        <v>4</v>
      </c>
      <c r="E491" t="s">
        <v>7</v>
      </c>
      <c r="F491">
        <v>20</v>
      </c>
      <c r="G491">
        <v>0</v>
      </c>
      <c r="H491" s="26">
        <v>2.01458286342156E-5</v>
      </c>
      <c r="I491">
        <v>8.6704994147020697E-4</v>
      </c>
      <c r="J491">
        <v>5.6591040742274903E-2</v>
      </c>
      <c r="K491">
        <v>0</v>
      </c>
      <c r="L491">
        <v>8.6704994147020697E-4</v>
      </c>
      <c r="M491">
        <v>0</v>
      </c>
    </row>
    <row r="492" spans="1:13" hidden="1" x14ac:dyDescent="0.25">
      <c r="A492" t="str">
        <f t="shared" si="7"/>
        <v>c</v>
      </c>
      <c r="B492">
        <v>15</v>
      </c>
      <c r="C492" t="s">
        <v>30</v>
      </c>
      <c r="D492">
        <v>4</v>
      </c>
      <c r="E492" t="s">
        <v>8</v>
      </c>
      <c r="F492">
        <v>4</v>
      </c>
      <c r="G492">
        <v>0</v>
      </c>
      <c r="H492">
        <v>0</v>
      </c>
      <c r="I492">
        <v>1.9793592880069599</v>
      </c>
      <c r="J492">
        <v>0</v>
      </c>
      <c r="K492">
        <v>0</v>
      </c>
      <c r="L492">
        <v>0</v>
      </c>
      <c r="M492">
        <v>0</v>
      </c>
    </row>
    <row r="493" spans="1:13" hidden="1" x14ac:dyDescent="0.25">
      <c r="A493" t="str">
        <f t="shared" si="7"/>
        <v>e</v>
      </c>
      <c r="B493">
        <v>15</v>
      </c>
      <c r="C493" t="s">
        <v>43</v>
      </c>
      <c r="D493">
        <v>4</v>
      </c>
      <c r="E493" t="s">
        <v>6</v>
      </c>
      <c r="F493">
        <v>666</v>
      </c>
      <c r="G493">
        <v>0</v>
      </c>
      <c r="H493">
        <v>0</v>
      </c>
      <c r="I493">
        <v>429.986221924007</v>
      </c>
      <c r="J493">
        <v>0</v>
      </c>
      <c r="K493">
        <v>0</v>
      </c>
      <c r="L493">
        <v>0</v>
      </c>
      <c r="M493">
        <v>0</v>
      </c>
    </row>
    <row r="494" spans="1:13" hidden="1" x14ac:dyDescent="0.25">
      <c r="A494" t="str">
        <f t="shared" si="7"/>
        <v>e</v>
      </c>
      <c r="B494">
        <v>15</v>
      </c>
      <c r="C494" t="s">
        <v>43</v>
      </c>
      <c r="D494">
        <v>4</v>
      </c>
      <c r="E494" t="s">
        <v>7</v>
      </c>
      <c r="F494">
        <v>532</v>
      </c>
      <c r="G494">
        <v>2.0675598800404698E-3</v>
      </c>
      <c r="H494">
        <v>331.735457055822</v>
      </c>
      <c r="I494">
        <v>132.6112789053</v>
      </c>
      <c r="J494">
        <v>759409.40462901699</v>
      </c>
      <c r="K494">
        <v>0.77326739513383902</v>
      </c>
      <c r="L494">
        <v>132.58407499918999</v>
      </c>
      <c r="M494">
        <v>2.7203906110567999E-2</v>
      </c>
    </row>
    <row r="495" spans="1:13" hidden="1" x14ac:dyDescent="0.25">
      <c r="A495" t="str">
        <f t="shared" si="7"/>
        <v>e</v>
      </c>
      <c r="B495">
        <v>15</v>
      </c>
      <c r="C495" t="s">
        <v>43</v>
      </c>
      <c r="D495">
        <v>4</v>
      </c>
      <c r="E495" t="s">
        <v>8</v>
      </c>
      <c r="F495">
        <v>217</v>
      </c>
      <c r="G495" s="26">
        <v>3.1136100108743898E-7</v>
      </c>
      <c r="H495">
        <v>10.490593592707301</v>
      </c>
      <c r="I495">
        <v>84.624181680177202</v>
      </c>
      <c r="J495">
        <v>20846.716849315399</v>
      </c>
      <c r="K495">
        <v>1.2184920290521699E-4</v>
      </c>
      <c r="L495">
        <v>0</v>
      </c>
      <c r="M495">
        <v>0</v>
      </c>
    </row>
    <row r="496" spans="1:13" hidden="1" x14ac:dyDescent="0.25">
      <c r="A496" t="str">
        <f t="shared" si="7"/>
        <v>e</v>
      </c>
      <c r="B496">
        <v>15</v>
      </c>
      <c r="C496" t="s">
        <v>20</v>
      </c>
      <c r="D496">
        <v>4</v>
      </c>
      <c r="E496" t="s">
        <v>6</v>
      </c>
      <c r="F496">
        <v>611</v>
      </c>
      <c r="G496">
        <v>0</v>
      </c>
      <c r="H496">
        <v>0</v>
      </c>
      <c r="I496">
        <v>137.03455096650799</v>
      </c>
      <c r="J496">
        <v>0</v>
      </c>
      <c r="K496">
        <v>0</v>
      </c>
      <c r="L496">
        <v>0</v>
      </c>
      <c r="M496">
        <v>0</v>
      </c>
    </row>
    <row r="497" spans="1:13" hidden="1" x14ac:dyDescent="0.25">
      <c r="A497" t="str">
        <f t="shared" si="7"/>
        <v>e</v>
      </c>
      <c r="B497">
        <v>15</v>
      </c>
      <c r="C497" t="s">
        <v>20</v>
      </c>
      <c r="D497">
        <v>4</v>
      </c>
      <c r="E497" t="s">
        <v>7</v>
      </c>
      <c r="F497">
        <v>489</v>
      </c>
      <c r="G497" s="26">
        <v>6.9625536043105899E-6</v>
      </c>
      <c r="H497">
        <v>638.93757117360599</v>
      </c>
      <c r="I497">
        <v>21.963263563298</v>
      </c>
      <c r="J497">
        <v>1039202.11838901</v>
      </c>
      <c r="K497">
        <v>4.3959565006533498E-3</v>
      </c>
      <c r="L497">
        <v>21.962407099605901</v>
      </c>
      <c r="M497">
        <v>8.5646369216936904E-4</v>
      </c>
    </row>
    <row r="498" spans="1:13" hidden="1" x14ac:dyDescent="0.25">
      <c r="A498" t="str">
        <f t="shared" si="7"/>
        <v>e</v>
      </c>
      <c r="B498">
        <v>15</v>
      </c>
      <c r="C498" t="s">
        <v>20</v>
      </c>
      <c r="D498">
        <v>4</v>
      </c>
      <c r="E498" t="s">
        <v>8</v>
      </c>
      <c r="F498">
        <v>291</v>
      </c>
      <c r="G498" s="26">
        <v>9.1299416823748302E-9</v>
      </c>
      <c r="H498">
        <v>62.805426259847003</v>
      </c>
      <c r="I498">
        <v>37.3179884298548</v>
      </c>
      <c r="J498">
        <v>76656.961715832906</v>
      </c>
      <c r="K498" s="26">
        <v>8.9016931403232108E-6</v>
      </c>
      <c r="L498">
        <v>0</v>
      </c>
      <c r="M498">
        <v>0</v>
      </c>
    </row>
    <row r="499" spans="1:13" hidden="1" x14ac:dyDescent="0.25">
      <c r="A499" t="str">
        <f t="shared" si="7"/>
        <v>g</v>
      </c>
      <c r="B499">
        <v>15</v>
      </c>
      <c r="C499" t="s">
        <v>12</v>
      </c>
      <c r="D499">
        <v>4</v>
      </c>
      <c r="E499" t="s">
        <v>6</v>
      </c>
      <c r="F499">
        <v>265</v>
      </c>
      <c r="G499">
        <v>0</v>
      </c>
      <c r="H499">
        <v>0</v>
      </c>
      <c r="I499">
        <v>423.15126518253999</v>
      </c>
      <c r="J499">
        <v>0</v>
      </c>
      <c r="K499">
        <v>0</v>
      </c>
      <c r="L499">
        <v>0</v>
      </c>
      <c r="M499">
        <v>0</v>
      </c>
    </row>
    <row r="500" spans="1:13" hidden="1" x14ac:dyDescent="0.25">
      <c r="A500" t="str">
        <f t="shared" si="7"/>
        <v>g</v>
      </c>
      <c r="B500">
        <v>15</v>
      </c>
      <c r="C500" t="s">
        <v>12</v>
      </c>
      <c r="D500">
        <v>4</v>
      </c>
      <c r="E500" t="s">
        <v>7</v>
      </c>
      <c r="F500">
        <v>5</v>
      </c>
      <c r="G500">
        <v>0</v>
      </c>
      <c r="H500" s="26">
        <v>6.3074974160949E-6</v>
      </c>
      <c r="I500">
        <v>1.3720348712585999E-2</v>
      </c>
      <c r="J500">
        <v>2.1092271359390301E-2</v>
      </c>
      <c r="K500">
        <v>0</v>
      </c>
      <c r="L500">
        <v>1.3720348712585999E-2</v>
      </c>
      <c r="M500">
        <v>0</v>
      </c>
    </row>
    <row r="501" spans="1:13" hidden="1" x14ac:dyDescent="0.25">
      <c r="A501" t="str">
        <f t="shared" si="7"/>
        <v>g</v>
      </c>
      <c r="B501">
        <v>15</v>
      </c>
      <c r="C501" t="s">
        <v>12</v>
      </c>
      <c r="D501">
        <v>4</v>
      </c>
      <c r="E501" t="s">
        <v>8</v>
      </c>
      <c r="F501">
        <v>9</v>
      </c>
      <c r="G501">
        <v>0</v>
      </c>
      <c r="H501">
        <v>0</v>
      </c>
      <c r="I501">
        <v>2.1813285556817799</v>
      </c>
      <c r="J501">
        <v>0</v>
      </c>
      <c r="K501">
        <v>0</v>
      </c>
      <c r="L501">
        <v>0</v>
      </c>
      <c r="M501">
        <v>0</v>
      </c>
    </row>
    <row r="502" spans="1:13" hidden="1" x14ac:dyDescent="0.25">
      <c r="A502" t="str">
        <f t="shared" si="7"/>
        <v>a</v>
      </c>
      <c r="B502">
        <v>16</v>
      </c>
      <c r="C502" t="s">
        <v>18</v>
      </c>
      <c r="D502">
        <v>4</v>
      </c>
      <c r="E502" t="s">
        <v>6</v>
      </c>
      <c r="F502">
        <v>27</v>
      </c>
      <c r="G502">
        <v>0</v>
      </c>
      <c r="H502">
        <v>0</v>
      </c>
      <c r="I502">
        <v>63.870671668025501</v>
      </c>
      <c r="J502">
        <v>0</v>
      </c>
      <c r="K502">
        <v>0</v>
      </c>
      <c r="L502">
        <v>0</v>
      </c>
      <c r="M502">
        <v>0</v>
      </c>
    </row>
    <row r="503" spans="1:13" hidden="1" x14ac:dyDescent="0.25">
      <c r="A503" t="str">
        <f t="shared" si="7"/>
        <v>a</v>
      </c>
      <c r="B503">
        <v>16</v>
      </c>
      <c r="C503" t="s">
        <v>18</v>
      </c>
      <c r="D503">
        <v>4</v>
      </c>
      <c r="E503" t="s">
        <v>7</v>
      </c>
      <c r="F503">
        <v>6</v>
      </c>
      <c r="G503">
        <v>0</v>
      </c>
      <c r="H503">
        <v>0.83633093318783602</v>
      </c>
      <c r="I503">
        <v>5.9133183090173604</v>
      </c>
      <c r="J503">
        <v>7850.6356965144096</v>
      </c>
      <c r="K503">
        <v>0</v>
      </c>
      <c r="L503">
        <v>5.9133183090173604</v>
      </c>
      <c r="M503">
        <v>0</v>
      </c>
    </row>
    <row r="504" spans="1:13" hidden="1" x14ac:dyDescent="0.25">
      <c r="A504" t="str">
        <f t="shared" si="7"/>
        <v>a</v>
      </c>
      <c r="B504">
        <v>16</v>
      </c>
      <c r="C504" t="s">
        <v>17</v>
      </c>
      <c r="D504">
        <v>4</v>
      </c>
      <c r="E504" t="s">
        <v>6</v>
      </c>
      <c r="F504">
        <v>13</v>
      </c>
      <c r="G504">
        <v>0</v>
      </c>
      <c r="H504">
        <v>0</v>
      </c>
      <c r="I504">
        <v>1.7079987481682</v>
      </c>
      <c r="J504">
        <v>0</v>
      </c>
      <c r="K504">
        <v>0</v>
      </c>
      <c r="L504">
        <v>0</v>
      </c>
      <c r="M504">
        <v>0</v>
      </c>
    </row>
    <row r="505" spans="1:13" hidden="1" x14ac:dyDescent="0.25">
      <c r="A505" t="str">
        <f t="shared" si="7"/>
        <v>a</v>
      </c>
      <c r="B505">
        <v>16</v>
      </c>
      <c r="C505" t="s">
        <v>17</v>
      </c>
      <c r="D505">
        <v>4</v>
      </c>
      <c r="E505" t="s">
        <v>7</v>
      </c>
      <c r="F505">
        <v>38</v>
      </c>
      <c r="G505">
        <v>0</v>
      </c>
      <c r="H505">
        <v>0.71216317006418695</v>
      </c>
      <c r="I505">
        <v>1.6237055195761301</v>
      </c>
      <c r="J505">
        <v>3827.9475323783399</v>
      </c>
      <c r="K505">
        <v>0</v>
      </c>
      <c r="L505">
        <v>1.6237055195761301</v>
      </c>
      <c r="M505">
        <v>0</v>
      </c>
    </row>
    <row r="506" spans="1:13" hidden="1" x14ac:dyDescent="0.25">
      <c r="A506" t="str">
        <f t="shared" si="7"/>
        <v>a</v>
      </c>
      <c r="B506">
        <v>16</v>
      </c>
      <c r="C506" t="s">
        <v>17</v>
      </c>
      <c r="D506">
        <v>4</v>
      </c>
      <c r="E506" t="s">
        <v>8</v>
      </c>
      <c r="F506">
        <v>157</v>
      </c>
      <c r="G506">
        <v>0</v>
      </c>
      <c r="H506">
        <v>11.9413635472834</v>
      </c>
      <c r="I506">
        <v>76.840003054754405</v>
      </c>
      <c r="J506">
        <v>58674.065820140298</v>
      </c>
      <c r="K506">
        <v>0</v>
      </c>
      <c r="L506">
        <v>0</v>
      </c>
      <c r="M506">
        <v>0</v>
      </c>
    </row>
    <row r="507" spans="1:13" hidden="1" x14ac:dyDescent="0.25">
      <c r="A507" t="str">
        <f t="shared" si="7"/>
        <v>b</v>
      </c>
      <c r="B507">
        <v>16</v>
      </c>
      <c r="C507" t="s">
        <v>39</v>
      </c>
      <c r="D507">
        <v>4</v>
      </c>
      <c r="E507" t="s">
        <v>6</v>
      </c>
      <c r="F507">
        <v>116</v>
      </c>
      <c r="G507">
        <v>0</v>
      </c>
      <c r="H507">
        <v>0</v>
      </c>
      <c r="I507">
        <v>85.783862245132497</v>
      </c>
      <c r="J507">
        <v>0</v>
      </c>
      <c r="K507">
        <v>0</v>
      </c>
      <c r="L507">
        <v>0</v>
      </c>
      <c r="M507">
        <v>0</v>
      </c>
    </row>
    <row r="508" spans="1:13" hidden="1" x14ac:dyDescent="0.25">
      <c r="A508" t="str">
        <f t="shared" si="7"/>
        <v>b</v>
      </c>
      <c r="B508">
        <v>16</v>
      </c>
      <c r="C508" t="s">
        <v>39</v>
      </c>
      <c r="D508">
        <v>4</v>
      </c>
      <c r="E508" t="s">
        <v>13</v>
      </c>
      <c r="F508">
        <v>8</v>
      </c>
      <c r="G508">
        <v>0</v>
      </c>
      <c r="H508">
        <v>2.9575172141806799E-3</v>
      </c>
      <c r="I508">
        <v>0.13583417798129399</v>
      </c>
      <c r="J508">
        <v>12.7528142275549</v>
      </c>
      <c r="K508">
        <v>0</v>
      </c>
      <c r="L508">
        <v>0.13583417798129399</v>
      </c>
      <c r="M508">
        <v>0</v>
      </c>
    </row>
    <row r="509" spans="1:13" hidden="1" x14ac:dyDescent="0.25">
      <c r="A509" t="str">
        <f t="shared" si="7"/>
        <v>b</v>
      </c>
      <c r="B509">
        <v>16</v>
      </c>
      <c r="C509" t="s">
        <v>39</v>
      </c>
      <c r="D509">
        <v>4</v>
      </c>
      <c r="E509" t="s">
        <v>7</v>
      </c>
      <c r="F509">
        <v>60</v>
      </c>
      <c r="G509">
        <v>51.430319444493399</v>
      </c>
      <c r="H509">
        <v>29.119964961132698</v>
      </c>
      <c r="I509">
        <v>61.784026688017597</v>
      </c>
      <c r="J509">
        <v>114807.341313828</v>
      </c>
      <c r="K509">
        <v>50144.561458318603</v>
      </c>
      <c r="L509">
        <v>55.953095811398903</v>
      </c>
      <c r="M509">
        <v>5.8309308766186598</v>
      </c>
    </row>
    <row r="510" spans="1:13" hidden="1" x14ac:dyDescent="0.25">
      <c r="A510" t="str">
        <f t="shared" si="7"/>
        <v>b</v>
      </c>
      <c r="B510">
        <v>16</v>
      </c>
      <c r="C510" t="s">
        <v>39</v>
      </c>
      <c r="D510">
        <v>4</v>
      </c>
      <c r="E510" t="s">
        <v>8</v>
      </c>
      <c r="F510">
        <v>58</v>
      </c>
      <c r="G510">
        <v>0</v>
      </c>
      <c r="H510">
        <v>1.78596575693871</v>
      </c>
      <c r="I510">
        <v>27.364137433984801</v>
      </c>
      <c r="J510">
        <v>10995.102359066501</v>
      </c>
      <c r="K510">
        <v>0</v>
      </c>
      <c r="L510">
        <v>0</v>
      </c>
      <c r="M510">
        <v>0</v>
      </c>
    </row>
    <row r="511" spans="1:13" hidden="1" x14ac:dyDescent="0.25">
      <c r="A511" t="str">
        <f t="shared" si="7"/>
        <v>b</v>
      </c>
      <c r="B511">
        <v>16</v>
      </c>
      <c r="C511" t="s">
        <v>36</v>
      </c>
      <c r="D511">
        <v>4</v>
      </c>
      <c r="E511" t="s">
        <v>6</v>
      </c>
      <c r="F511">
        <v>129</v>
      </c>
      <c r="G511">
        <v>0</v>
      </c>
      <c r="H511">
        <v>0</v>
      </c>
      <c r="I511">
        <v>50.612340427895397</v>
      </c>
      <c r="J511">
        <v>0</v>
      </c>
      <c r="K511">
        <v>0</v>
      </c>
      <c r="L511">
        <v>0</v>
      </c>
      <c r="M511">
        <v>0</v>
      </c>
    </row>
    <row r="512" spans="1:13" hidden="1" x14ac:dyDescent="0.25">
      <c r="A512" t="str">
        <f t="shared" si="7"/>
        <v>b</v>
      </c>
      <c r="B512">
        <v>16</v>
      </c>
      <c r="C512" t="s">
        <v>36</v>
      </c>
      <c r="D512">
        <v>4</v>
      </c>
      <c r="E512" t="s">
        <v>7</v>
      </c>
      <c r="F512">
        <v>195</v>
      </c>
      <c r="G512">
        <v>0</v>
      </c>
      <c r="H512">
        <v>69.588051644919702</v>
      </c>
      <c r="I512">
        <v>48.966677122221199</v>
      </c>
      <c r="J512">
        <v>267309.26595943701</v>
      </c>
      <c r="K512">
        <v>0</v>
      </c>
      <c r="L512">
        <v>48.966677122221199</v>
      </c>
      <c r="M512">
        <v>0</v>
      </c>
    </row>
    <row r="513" spans="1:13" hidden="1" x14ac:dyDescent="0.25">
      <c r="A513" t="str">
        <f t="shared" si="7"/>
        <v>b</v>
      </c>
      <c r="B513">
        <v>16</v>
      </c>
      <c r="C513" t="s">
        <v>36</v>
      </c>
      <c r="D513">
        <v>4</v>
      </c>
      <c r="E513" t="s">
        <v>8</v>
      </c>
      <c r="F513">
        <v>22</v>
      </c>
      <c r="G513">
        <v>0</v>
      </c>
      <c r="H513">
        <v>0</v>
      </c>
      <c r="I513">
        <v>1.19129431576919</v>
      </c>
      <c r="J513">
        <v>0</v>
      </c>
      <c r="K513">
        <v>0</v>
      </c>
      <c r="L513">
        <v>0</v>
      </c>
      <c r="M513">
        <v>0</v>
      </c>
    </row>
    <row r="514" spans="1:13" hidden="1" x14ac:dyDescent="0.25">
      <c r="A514" t="str">
        <f t="shared" si="7"/>
        <v>b</v>
      </c>
      <c r="B514">
        <v>16</v>
      </c>
      <c r="C514" t="s">
        <v>34</v>
      </c>
      <c r="D514">
        <v>4</v>
      </c>
      <c r="E514" t="s">
        <v>6</v>
      </c>
      <c r="F514">
        <v>6</v>
      </c>
      <c r="G514">
        <v>0</v>
      </c>
      <c r="H514">
        <v>0</v>
      </c>
      <c r="I514">
        <v>4.9001867192899704</v>
      </c>
      <c r="J514">
        <v>0</v>
      </c>
      <c r="K514">
        <v>0</v>
      </c>
      <c r="L514">
        <v>0</v>
      </c>
      <c r="M514">
        <v>0</v>
      </c>
    </row>
    <row r="515" spans="1:13" hidden="1" x14ac:dyDescent="0.25">
      <c r="A515" t="str">
        <f t="shared" ref="A515:A578" si="8">LEFT(C515,1)</f>
        <v>b</v>
      </c>
      <c r="B515">
        <v>16</v>
      </c>
      <c r="C515" t="s">
        <v>34</v>
      </c>
      <c r="D515">
        <v>4</v>
      </c>
      <c r="E515" t="s">
        <v>7</v>
      </c>
      <c r="F515">
        <v>11</v>
      </c>
      <c r="G515">
        <v>0</v>
      </c>
      <c r="H515">
        <v>6.9399259176145298</v>
      </c>
      <c r="I515">
        <v>34.540833652881801</v>
      </c>
      <c r="J515">
        <v>30600.1191590774</v>
      </c>
      <c r="K515">
        <v>0</v>
      </c>
      <c r="L515">
        <v>34.540833652881801</v>
      </c>
      <c r="M515">
        <v>0</v>
      </c>
    </row>
    <row r="516" spans="1:13" hidden="1" x14ac:dyDescent="0.25">
      <c r="A516" t="str">
        <f t="shared" si="8"/>
        <v>b</v>
      </c>
      <c r="B516">
        <v>16</v>
      </c>
      <c r="C516" t="s">
        <v>34</v>
      </c>
      <c r="D516">
        <v>4</v>
      </c>
      <c r="E516" t="s">
        <v>8</v>
      </c>
      <c r="F516">
        <v>8</v>
      </c>
      <c r="G516">
        <v>0</v>
      </c>
      <c r="H516">
        <v>0</v>
      </c>
      <c r="I516">
        <v>8.4254657247513302E-3</v>
      </c>
      <c r="J516">
        <v>0</v>
      </c>
      <c r="K516">
        <v>0</v>
      </c>
      <c r="L516">
        <v>0</v>
      </c>
      <c r="M516">
        <v>0</v>
      </c>
    </row>
    <row r="517" spans="1:13" hidden="1" x14ac:dyDescent="0.25">
      <c r="A517" t="str">
        <f t="shared" si="8"/>
        <v>b</v>
      </c>
      <c r="B517">
        <v>16</v>
      </c>
      <c r="C517" t="s">
        <v>23</v>
      </c>
      <c r="D517">
        <v>4</v>
      </c>
      <c r="E517" t="s">
        <v>6</v>
      </c>
      <c r="F517">
        <v>17</v>
      </c>
      <c r="G517">
        <v>0</v>
      </c>
      <c r="H517">
        <v>0</v>
      </c>
      <c r="I517">
        <v>10.812650268109801</v>
      </c>
      <c r="J517">
        <v>0</v>
      </c>
      <c r="K517">
        <v>0</v>
      </c>
      <c r="L517">
        <v>0</v>
      </c>
      <c r="M517">
        <v>0</v>
      </c>
    </row>
    <row r="518" spans="1:13" hidden="1" x14ac:dyDescent="0.25">
      <c r="A518" t="str">
        <f t="shared" si="8"/>
        <v>b</v>
      </c>
      <c r="B518">
        <v>16</v>
      </c>
      <c r="C518" t="s">
        <v>23</v>
      </c>
      <c r="D518">
        <v>4</v>
      </c>
      <c r="E518" t="s">
        <v>7</v>
      </c>
      <c r="F518">
        <v>1</v>
      </c>
      <c r="G518">
        <v>0</v>
      </c>
      <c r="H518" s="26">
        <v>5.3465585473599997E-8</v>
      </c>
      <c r="I518" s="26">
        <v>5.0570827703500003E-5</v>
      </c>
      <c r="J518">
        <v>1.6328389803599999E-4</v>
      </c>
      <c r="K518">
        <v>0</v>
      </c>
      <c r="L518" s="26">
        <v>5.0570827703500003E-5</v>
      </c>
      <c r="M518">
        <v>0</v>
      </c>
    </row>
    <row r="519" spans="1:13" hidden="1" x14ac:dyDescent="0.25">
      <c r="A519" t="str">
        <f t="shared" si="8"/>
        <v>b</v>
      </c>
      <c r="B519">
        <v>16</v>
      </c>
      <c r="C519" t="s">
        <v>23</v>
      </c>
      <c r="D519">
        <v>4</v>
      </c>
      <c r="E519" t="s">
        <v>8</v>
      </c>
      <c r="F519">
        <v>1</v>
      </c>
      <c r="G519">
        <v>0</v>
      </c>
      <c r="H519">
        <v>0</v>
      </c>
      <c r="I519">
        <v>2.4501382982799998E-3</v>
      </c>
      <c r="J519">
        <v>0</v>
      </c>
      <c r="K519">
        <v>0</v>
      </c>
      <c r="L519">
        <v>0</v>
      </c>
      <c r="M519">
        <v>0</v>
      </c>
    </row>
    <row r="520" spans="1:13" hidden="1" x14ac:dyDescent="0.25">
      <c r="A520" t="str">
        <f t="shared" si="8"/>
        <v>c</v>
      </c>
      <c r="B520">
        <v>16</v>
      </c>
      <c r="C520" t="s">
        <v>33</v>
      </c>
      <c r="D520">
        <v>4</v>
      </c>
      <c r="E520" t="s">
        <v>6</v>
      </c>
      <c r="F520">
        <v>534</v>
      </c>
      <c r="G520">
        <v>0</v>
      </c>
      <c r="H520">
        <v>0</v>
      </c>
      <c r="I520">
        <v>151.716281225145</v>
      </c>
      <c r="J520">
        <v>0</v>
      </c>
      <c r="K520">
        <v>0</v>
      </c>
      <c r="L520">
        <v>0</v>
      </c>
      <c r="M520">
        <v>0</v>
      </c>
    </row>
    <row r="521" spans="1:13" hidden="1" x14ac:dyDescent="0.25">
      <c r="A521" t="str">
        <f t="shared" si="8"/>
        <v>c</v>
      </c>
      <c r="B521">
        <v>16</v>
      </c>
      <c r="C521" t="s">
        <v>33</v>
      </c>
      <c r="D521">
        <v>4</v>
      </c>
      <c r="E521" t="s">
        <v>7</v>
      </c>
      <c r="F521">
        <v>1124</v>
      </c>
      <c r="G521">
        <v>1.4154662364443E-2</v>
      </c>
      <c r="H521">
        <v>557.69997520907395</v>
      </c>
      <c r="I521">
        <v>243.52166588658201</v>
      </c>
      <c r="J521">
        <v>2125775.9918613001</v>
      </c>
      <c r="K521">
        <v>8.9599012766915198</v>
      </c>
      <c r="L521">
        <v>243.49311050996701</v>
      </c>
      <c r="M521">
        <v>2.85553766151634E-2</v>
      </c>
    </row>
    <row r="522" spans="1:13" hidden="1" x14ac:dyDescent="0.25">
      <c r="A522" t="str">
        <f t="shared" si="8"/>
        <v>c</v>
      </c>
      <c r="B522">
        <v>16</v>
      </c>
      <c r="C522" t="s">
        <v>33</v>
      </c>
      <c r="D522">
        <v>4</v>
      </c>
      <c r="E522" t="s">
        <v>8</v>
      </c>
      <c r="F522">
        <v>225</v>
      </c>
      <c r="G522">
        <v>4.0976775910455602E-4</v>
      </c>
      <c r="H522">
        <v>8.7901438009489308</v>
      </c>
      <c r="I522">
        <v>35.956997555372602</v>
      </c>
      <c r="J522">
        <v>34132.879331869903</v>
      </c>
      <c r="K522">
        <v>6.2883590724196095E-2</v>
      </c>
      <c r="L522">
        <v>0</v>
      </c>
      <c r="M522">
        <v>0</v>
      </c>
    </row>
    <row r="523" spans="1:13" hidden="1" x14ac:dyDescent="0.25">
      <c r="A523" t="str">
        <f t="shared" si="8"/>
        <v>c</v>
      </c>
      <c r="B523">
        <v>16</v>
      </c>
      <c r="C523" t="s">
        <v>32</v>
      </c>
      <c r="D523">
        <v>4</v>
      </c>
      <c r="E523" t="s">
        <v>6</v>
      </c>
      <c r="F523">
        <v>29</v>
      </c>
      <c r="G523">
        <v>0</v>
      </c>
      <c r="H523">
        <v>0</v>
      </c>
      <c r="I523">
        <v>5.7214169375191002</v>
      </c>
      <c r="J523">
        <v>0</v>
      </c>
      <c r="K523">
        <v>0</v>
      </c>
      <c r="L523">
        <v>0</v>
      </c>
      <c r="M523">
        <v>0</v>
      </c>
    </row>
    <row r="524" spans="1:13" hidden="1" x14ac:dyDescent="0.25">
      <c r="A524" t="str">
        <f t="shared" si="8"/>
        <v>c</v>
      </c>
      <c r="B524">
        <v>16</v>
      </c>
      <c r="C524" t="s">
        <v>32</v>
      </c>
      <c r="D524">
        <v>4</v>
      </c>
      <c r="E524" t="s">
        <v>7</v>
      </c>
      <c r="F524">
        <v>12</v>
      </c>
      <c r="G524">
        <v>0</v>
      </c>
      <c r="H524">
        <v>1.20752003929376</v>
      </c>
      <c r="I524">
        <v>1.2587470613201199</v>
      </c>
      <c r="J524">
        <v>5119.9089927424802</v>
      </c>
      <c r="K524">
        <v>0</v>
      </c>
      <c r="L524">
        <v>1.2587470613201199</v>
      </c>
      <c r="M524">
        <v>0</v>
      </c>
    </row>
    <row r="525" spans="1:13" hidden="1" x14ac:dyDescent="0.25">
      <c r="A525" t="str">
        <f t="shared" si="8"/>
        <v>c</v>
      </c>
      <c r="B525">
        <v>16</v>
      </c>
      <c r="C525" t="s">
        <v>32</v>
      </c>
      <c r="D525">
        <v>4</v>
      </c>
      <c r="E525" t="s">
        <v>8</v>
      </c>
      <c r="F525">
        <v>2</v>
      </c>
      <c r="G525">
        <v>0</v>
      </c>
      <c r="H525">
        <v>0</v>
      </c>
      <c r="I525">
        <v>1.7803184579266E-3</v>
      </c>
      <c r="J525">
        <v>0</v>
      </c>
      <c r="K525">
        <v>0</v>
      </c>
      <c r="L525">
        <v>0</v>
      </c>
      <c r="M525">
        <v>0</v>
      </c>
    </row>
    <row r="526" spans="1:13" hidden="1" x14ac:dyDescent="0.25">
      <c r="A526" t="str">
        <f t="shared" si="8"/>
        <v>c</v>
      </c>
      <c r="B526">
        <v>16</v>
      </c>
      <c r="C526" t="s">
        <v>31</v>
      </c>
      <c r="D526">
        <v>4</v>
      </c>
      <c r="E526" t="s">
        <v>6</v>
      </c>
      <c r="F526">
        <v>33</v>
      </c>
      <c r="G526">
        <v>0</v>
      </c>
      <c r="H526">
        <v>0</v>
      </c>
      <c r="I526">
        <v>4.4412626491368004</v>
      </c>
      <c r="J526">
        <v>0</v>
      </c>
      <c r="K526">
        <v>0</v>
      </c>
      <c r="L526">
        <v>0</v>
      </c>
      <c r="M526">
        <v>0</v>
      </c>
    </row>
    <row r="527" spans="1:13" hidden="1" x14ac:dyDescent="0.25">
      <c r="A527" t="str">
        <f t="shared" si="8"/>
        <v>c</v>
      </c>
      <c r="B527">
        <v>16</v>
      </c>
      <c r="C527" t="s">
        <v>31</v>
      </c>
      <c r="D527">
        <v>4</v>
      </c>
      <c r="E527" t="s">
        <v>7</v>
      </c>
      <c r="F527">
        <v>143</v>
      </c>
      <c r="G527">
        <v>0</v>
      </c>
      <c r="H527">
        <v>113.25526346061</v>
      </c>
      <c r="I527">
        <v>27.361993530683701</v>
      </c>
      <c r="J527">
        <v>394207.20175503101</v>
      </c>
      <c r="K527">
        <v>0</v>
      </c>
      <c r="L527">
        <v>27.361993530683701</v>
      </c>
      <c r="M527">
        <v>0</v>
      </c>
    </row>
    <row r="528" spans="1:13" hidden="1" x14ac:dyDescent="0.25">
      <c r="A528" t="str">
        <f t="shared" si="8"/>
        <v>c</v>
      </c>
      <c r="B528">
        <v>16</v>
      </c>
      <c r="C528" t="s">
        <v>31</v>
      </c>
      <c r="D528">
        <v>4</v>
      </c>
      <c r="E528" t="s">
        <v>8</v>
      </c>
      <c r="F528">
        <v>34</v>
      </c>
      <c r="G528">
        <v>0</v>
      </c>
      <c r="H528">
        <v>0</v>
      </c>
      <c r="I528">
        <v>0.890266766803257</v>
      </c>
      <c r="J528">
        <v>0</v>
      </c>
      <c r="K528">
        <v>0</v>
      </c>
      <c r="L528">
        <v>0</v>
      </c>
      <c r="M528">
        <v>0</v>
      </c>
    </row>
    <row r="529" spans="1:13" hidden="1" x14ac:dyDescent="0.25">
      <c r="A529" t="str">
        <f t="shared" si="8"/>
        <v>a</v>
      </c>
      <c r="B529">
        <v>18</v>
      </c>
      <c r="C529" t="s">
        <v>19</v>
      </c>
      <c r="D529">
        <v>4</v>
      </c>
      <c r="E529" t="s">
        <v>6</v>
      </c>
      <c r="F529">
        <v>944</v>
      </c>
      <c r="G529">
        <v>0</v>
      </c>
      <c r="H529">
        <v>0</v>
      </c>
      <c r="I529">
        <v>1363.9927223704101</v>
      </c>
      <c r="J529">
        <v>0</v>
      </c>
      <c r="K529">
        <v>0</v>
      </c>
      <c r="L529">
        <v>0</v>
      </c>
      <c r="M529">
        <v>0</v>
      </c>
    </row>
    <row r="530" spans="1:13" hidden="1" x14ac:dyDescent="0.25">
      <c r="A530" t="str">
        <f t="shared" si="8"/>
        <v>a</v>
      </c>
      <c r="B530">
        <v>18</v>
      </c>
      <c r="C530" t="s">
        <v>19</v>
      </c>
      <c r="D530">
        <v>4</v>
      </c>
      <c r="E530" t="s">
        <v>13</v>
      </c>
      <c r="F530">
        <v>8</v>
      </c>
      <c r="G530">
        <v>0</v>
      </c>
      <c r="H530">
        <v>0.429832009032239</v>
      </c>
      <c r="I530">
        <v>1.18159134057591</v>
      </c>
      <c r="J530">
        <v>675.27512487020704</v>
      </c>
      <c r="K530">
        <v>0</v>
      </c>
      <c r="L530">
        <v>1.18159134057591</v>
      </c>
      <c r="M530">
        <v>0</v>
      </c>
    </row>
    <row r="531" spans="1:13" hidden="1" x14ac:dyDescent="0.25">
      <c r="A531" t="str">
        <f t="shared" si="8"/>
        <v>a</v>
      </c>
      <c r="B531">
        <v>18</v>
      </c>
      <c r="C531" t="s">
        <v>19</v>
      </c>
      <c r="D531">
        <v>4</v>
      </c>
      <c r="E531" t="s">
        <v>7</v>
      </c>
      <c r="F531">
        <v>84</v>
      </c>
      <c r="G531">
        <v>0</v>
      </c>
      <c r="H531">
        <v>31.679968204241199</v>
      </c>
      <c r="I531">
        <v>205.52239975859499</v>
      </c>
      <c r="J531">
        <v>74364.942043834293</v>
      </c>
      <c r="K531">
        <v>0</v>
      </c>
      <c r="L531">
        <v>205.52239975859499</v>
      </c>
      <c r="M531">
        <v>0</v>
      </c>
    </row>
    <row r="532" spans="1:13" hidden="1" x14ac:dyDescent="0.25">
      <c r="A532" t="str">
        <f t="shared" si="8"/>
        <v>a</v>
      </c>
      <c r="B532">
        <v>18</v>
      </c>
      <c r="C532" t="s">
        <v>19</v>
      </c>
      <c r="D532">
        <v>4</v>
      </c>
      <c r="E532" t="s">
        <v>8</v>
      </c>
      <c r="F532">
        <v>18</v>
      </c>
      <c r="G532">
        <v>0</v>
      </c>
      <c r="H532">
        <v>0</v>
      </c>
      <c r="I532">
        <v>10.0767959442168</v>
      </c>
      <c r="J532">
        <v>0</v>
      </c>
      <c r="K532">
        <v>0</v>
      </c>
      <c r="L532">
        <v>0</v>
      </c>
      <c r="M532">
        <v>0</v>
      </c>
    </row>
    <row r="533" spans="1:13" hidden="1" x14ac:dyDescent="0.25">
      <c r="A533" t="str">
        <f t="shared" si="8"/>
        <v>c</v>
      </c>
      <c r="B533">
        <v>19</v>
      </c>
      <c r="C533" t="s">
        <v>33</v>
      </c>
      <c r="D533">
        <v>1</v>
      </c>
      <c r="E533" t="s">
        <v>6</v>
      </c>
      <c r="F533">
        <v>461</v>
      </c>
      <c r="G533">
        <v>0</v>
      </c>
      <c r="H533">
        <v>0</v>
      </c>
      <c r="I533">
        <v>433.527958897237</v>
      </c>
      <c r="J533">
        <v>0</v>
      </c>
      <c r="K533">
        <v>0</v>
      </c>
      <c r="L533">
        <v>0</v>
      </c>
      <c r="M533">
        <v>0</v>
      </c>
    </row>
    <row r="534" spans="1:13" hidden="1" x14ac:dyDescent="0.25">
      <c r="A534" t="str">
        <f t="shared" si="8"/>
        <v>c</v>
      </c>
      <c r="B534">
        <v>19</v>
      </c>
      <c r="C534" t="s">
        <v>33</v>
      </c>
      <c r="D534">
        <v>1</v>
      </c>
      <c r="E534" t="s">
        <v>13</v>
      </c>
      <c r="F534">
        <v>2</v>
      </c>
      <c r="G534">
        <v>0</v>
      </c>
      <c r="H534">
        <v>1.996605859043</v>
      </c>
      <c r="I534">
        <v>1.6813291557299901</v>
      </c>
      <c r="J534">
        <v>2628.537770897</v>
      </c>
      <c r="K534">
        <v>0</v>
      </c>
      <c r="L534">
        <v>1.6813291557299901</v>
      </c>
      <c r="M534">
        <v>0</v>
      </c>
    </row>
    <row r="535" spans="1:13" hidden="1" x14ac:dyDescent="0.25">
      <c r="A535" t="str">
        <f t="shared" si="8"/>
        <v>c</v>
      </c>
      <c r="B535">
        <v>19</v>
      </c>
      <c r="C535" t="s">
        <v>33</v>
      </c>
      <c r="D535">
        <v>1</v>
      </c>
      <c r="E535" t="s">
        <v>7</v>
      </c>
      <c r="F535">
        <v>1466</v>
      </c>
      <c r="G535">
        <v>89.041512856475805</v>
      </c>
      <c r="H535">
        <v>1392.9264933184299</v>
      </c>
      <c r="I535">
        <v>687.01276422825094</v>
      </c>
      <c r="J535">
        <v>3449360.21881676</v>
      </c>
      <c r="K535">
        <v>56703.252862332898</v>
      </c>
      <c r="L535">
        <v>628.444177149643</v>
      </c>
      <c r="M535">
        <v>58.568587078609099</v>
      </c>
    </row>
    <row r="536" spans="1:13" hidden="1" x14ac:dyDescent="0.25">
      <c r="A536" t="str">
        <f t="shared" si="8"/>
        <v>c</v>
      </c>
      <c r="B536">
        <v>19</v>
      </c>
      <c r="C536" t="s">
        <v>33</v>
      </c>
      <c r="D536">
        <v>1</v>
      </c>
      <c r="E536" t="s">
        <v>8</v>
      </c>
      <c r="F536">
        <v>101</v>
      </c>
      <c r="G536">
        <v>2.01160124985776</v>
      </c>
      <c r="H536">
        <v>1.5916578452822701</v>
      </c>
      <c r="I536">
        <v>69.285786262816004</v>
      </c>
      <c r="J536">
        <v>3326.9926953526601</v>
      </c>
      <c r="K536">
        <v>705.47529121747596</v>
      </c>
      <c r="L536">
        <v>0</v>
      </c>
      <c r="M536">
        <v>0</v>
      </c>
    </row>
    <row r="537" spans="1:13" x14ac:dyDescent="0.25">
      <c r="B537">
        <v>19</v>
      </c>
      <c r="D537">
        <v>0</v>
      </c>
      <c r="E537" t="s">
        <v>8</v>
      </c>
      <c r="F537">
        <v>6</v>
      </c>
      <c r="G537">
        <v>0</v>
      </c>
      <c r="H537">
        <v>0</v>
      </c>
      <c r="I537">
        <v>8.3844823146629999</v>
      </c>
      <c r="J537">
        <v>0</v>
      </c>
      <c r="K537">
        <v>0</v>
      </c>
      <c r="L537">
        <v>0</v>
      </c>
      <c r="M537">
        <v>0</v>
      </c>
    </row>
    <row r="538" spans="1:13" hidden="1" x14ac:dyDescent="0.25">
      <c r="A538" t="str">
        <f t="shared" si="8"/>
        <v>d</v>
      </c>
      <c r="B538">
        <v>19</v>
      </c>
      <c r="C538" t="s">
        <v>16</v>
      </c>
      <c r="D538">
        <v>1</v>
      </c>
      <c r="E538" t="s">
        <v>6</v>
      </c>
      <c r="F538">
        <v>658</v>
      </c>
      <c r="G538">
        <v>0</v>
      </c>
      <c r="H538">
        <v>0</v>
      </c>
      <c r="I538">
        <v>388.98925792345898</v>
      </c>
      <c r="J538">
        <v>0</v>
      </c>
      <c r="K538">
        <v>0</v>
      </c>
      <c r="L538">
        <v>0</v>
      </c>
      <c r="M538">
        <v>0</v>
      </c>
    </row>
    <row r="539" spans="1:13" hidden="1" x14ac:dyDescent="0.25">
      <c r="A539" t="str">
        <f t="shared" si="8"/>
        <v>d</v>
      </c>
      <c r="B539">
        <v>19</v>
      </c>
      <c r="C539" t="s">
        <v>16</v>
      </c>
      <c r="D539">
        <v>1</v>
      </c>
      <c r="E539" t="s">
        <v>13</v>
      </c>
      <c r="F539">
        <v>130</v>
      </c>
      <c r="G539">
        <v>24.8874892982051</v>
      </c>
      <c r="H539">
        <v>84.028695511464406</v>
      </c>
      <c r="I539">
        <v>68.985993401748701</v>
      </c>
      <c r="J539">
        <v>133775.91594080499</v>
      </c>
      <c r="K539">
        <v>12833.383508707901</v>
      </c>
      <c r="L539">
        <v>55.474845357425401</v>
      </c>
      <c r="M539">
        <v>13.5111480443232</v>
      </c>
    </row>
    <row r="540" spans="1:13" hidden="1" x14ac:dyDescent="0.25">
      <c r="A540" t="str">
        <f t="shared" si="8"/>
        <v>d</v>
      </c>
      <c r="B540">
        <v>19</v>
      </c>
      <c r="C540" t="s">
        <v>16</v>
      </c>
      <c r="D540">
        <v>1</v>
      </c>
      <c r="E540" t="s">
        <v>7</v>
      </c>
      <c r="F540">
        <v>3515</v>
      </c>
      <c r="G540">
        <v>594.86774448856102</v>
      </c>
      <c r="H540">
        <v>3235.7689613778098</v>
      </c>
      <c r="I540">
        <v>1073.2875375394501</v>
      </c>
      <c r="J540">
        <v>7041809.1759641198</v>
      </c>
      <c r="K540">
        <v>261302.39438866399</v>
      </c>
      <c r="L540">
        <v>1050.75774332634</v>
      </c>
      <c r="M540">
        <v>22.5297942131069</v>
      </c>
    </row>
    <row r="541" spans="1:13" hidden="1" x14ac:dyDescent="0.25">
      <c r="A541" t="str">
        <f t="shared" si="8"/>
        <v>d</v>
      </c>
      <c r="B541">
        <v>19</v>
      </c>
      <c r="C541" t="s">
        <v>16</v>
      </c>
      <c r="D541">
        <v>1</v>
      </c>
      <c r="E541" t="s">
        <v>8</v>
      </c>
      <c r="F541">
        <v>314</v>
      </c>
      <c r="G541">
        <v>193.71818393245101</v>
      </c>
      <c r="H541">
        <v>27.4111504747327</v>
      </c>
      <c r="I541">
        <v>133.66671679228699</v>
      </c>
      <c r="J541">
        <v>57899.504766046797</v>
      </c>
      <c r="K541">
        <v>67964.254393852403</v>
      </c>
      <c r="L541">
        <v>0</v>
      </c>
      <c r="M541">
        <v>0</v>
      </c>
    </row>
    <row r="542" spans="1:13" hidden="1" x14ac:dyDescent="0.25">
      <c r="A542" t="str">
        <f t="shared" si="8"/>
        <v>d</v>
      </c>
      <c r="B542">
        <v>19</v>
      </c>
      <c r="C542" t="s">
        <v>15</v>
      </c>
      <c r="D542">
        <v>1</v>
      </c>
      <c r="E542" t="s">
        <v>6</v>
      </c>
      <c r="F542">
        <v>10</v>
      </c>
      <c r="G542">
        <v>0</v>
      </c>
      <c r="H542">
        <v>0</v>
      </c>
      <c r="I542">
        <v>0.11423376655275</v>
      </c>
      <c r="J542">
        <v>0</v>
      </c>
      <c r="K542">
        <v>0</v>
      </c>
      <c r="L542">
        <v>0</v>
      </c>
      <c r="M542">
        <v>0</v>
      </c>
    </row>
    <row r="543" spans="1:13" hidden="1" x14ac:dyDescent="0.25">
      <c r="A543" t="str">
        <f t="shared" si="8"/>
        <v>d</v>
      </c>
      <c r="B543">
        <v>19</v>
      </c>
      <c r="C543" t="s">
        <v>15</v>
      </c>
      <c r="D543">
        <v>1</v>
      </c>
      <c r="E543" t="s">
        <v>13</v>
      </c>
      <c r="F543">
        <v>2</v>
      </c>
      <c r="G543">
        <v>0</v>
      </c>
      <c r="H543">
        <v>0.99804669175049698</v>
      </c>
      <c r="I543">
        <v>0.33778532401136802</v>
      </c>
      <c r="J543">
        <v>1153.7419756681099</v>
      </c>
      <c r="K543">
        <v>0</v>
      </c>
      <c r="L543">
        <v>0.33778532401136802</v>
      </c>
      <c r="M543">
        <v>0</v>
      </c>
    </row>
    <row r="544" spans="1:13" hidden="1" x14ac:dyDescent="0.25">
      <c r="A544" t="str">
        <f t="shared" si="8"/>
        <v>d</v>
      </c>
      <c r="B544">
        <v>19</v>
      </c>
      <c r="C544" t="s">
        <v>15</v>
      </c>
      <c r="D544">
        <v>1</v>
      </c>
      <c r="E544" t="s">
        <v>7</v>
      </c>
      <c r="F544">
        <v>156</v>
      </c>
      <c r="G544">
        <v>0.16370457137734201</v>
      </c>
      <c r="H544">
        <v>99.2868947404164</v>
      </c>
      <c r="I544">
        <v>17.494015582566501</v>
      </c>
      <c r="J544">
        <v>135818.02005235999</v>
      </c>
      <c r="K544">
        <v>103.624993681828</v>
      </c>
      <c r="L544">
        <v>17.251403556714301</v>
      </c>
      <c r="M544">
        <v>0.24261202585222899</v>
      </c>
    </row>
    <row r="545" spans="1:13" hidden="1" x14ac:dyDescent="0.25">
      <c r="A545" t="str">
        <f t="shared" si="8"/>
        <v>d</v>
      </c>
      <c r="B545">
        <v>19</v>
      </c>
      <c r="C545" t="s">
        <v>15</v>
      </c>
      <c r="D545">
        <v>1</v>
      </c>
      <c r="E545" t="s">
        <v>8</v>
      </c>
      <c r="F545">
        <v>14</v>
      </c>
      <c r="G545">
        <v>3.0312120291046702E-3</v>
      </c>
      <c r="H545">
        <v>0</v>
      </c>
      <c r="I545">
        <v>2.5754788324813802</v>
      </c>
      <c r="J545">
        <v>0</v>
      </c>
      <c r="K545">
        <v>1.91875721442001</v>
      </c>
      <c r="L545">
        <v>0</v>
      </c>
      <c r="M545">
        <v>0</v>
      </c>
    </row>
    <row r="546" spans="1:13" hidden="1" x14ac:dyDescent="0.25">
      <c r="A546" t="str">
        <f t="shared" si="8"/>
        <v>g</v>
      </c>
      <c r="B546">
        <v>19</v>
      </c>
      <c r="C546" t="s">
        <v>38</v>
      </c>
      <c r="D546">
        <v>1</v>
      </c>
      <c r="E546" t="s">
        <v>6</v>
      </c>
      <c r="F546">
        <v>59</v>
      </c>
      <c r="G546">
        <v>0</v>
      </c>
      <c r="H546">
        <v>0</v>
      </c>
      <c r="I546">
        <v>67.342190038184896</v>
      </c>
      <c r="J546">
        <v>0</v>
      </c>
      <c r="K546">
        <v>0</v>
      </c>
      <c r="L546">
        <v>0</v>
      </c>
      <c r="M546">
        <v>0</v>
      </c>
    </row>
    <row r="547" spans="1:13" hidden="1" x14ac:dyDescent="0.25">
      <c r="A547" t="str">
        <f t="shared" si="8"/>
        <v>g</v>
      </c>
      <c r="B547">
        <v>19</v>
      </c>
      <c r="C547" t="s">
        <v>38</v>
      </c>
      <c r="D547">
        <v>1</v>
      </c>
      <c r="E547" t="s">
        <v>13</v>
      </c>
      <c r="F547">
        <v>6</v>
      </c>
      <c r="G547">
        <v>2.0466437410481801</v>
      </c>
      <c r="H547">
        <v>0.18476620647200001</v>
      </c>
      <c r="I547">
        <v>10.9758515656291</v>
      </c>
      <c r="J547">
        <v>402.05126528300002</v>
      </c>
      <c r="K547">
        <v>694.66093821733205</v>
      </c>
      <c r="L547">
        <v>0.796819279253</v>
      </c>
      <c r="M547">
        <v>10.179032286376099</v>
      </c>
    </row>
    <row r="548" spans="1:13" hidden="1" x14ac:dyDescent="0.25">
      <c r="A548" t="str">
        <f t="shared" si="8"/>
        <v>g</v>
      </c>
      <c r="B548">
        <v>19</v>
      </c>
      <c r="C548" t="s">
        <v>38</v>
      </c>
      <c r="D548">
        <v>1</v>
      </c>
      <c r="E548" t="s">
        <v>7</v>
      </c>
      <c r="F548">
        <v>331</v>
      </c>
      <c r="G548">
        <v>421.148452862326</v>
      </c>
      <c r="H548">
        <v>300.17265413318398</v>
      </c>
      <c r="I548">
        <v>33.846236177568301</v>
      </c>
      <c r="J548">
        <v>614432.02616087499</v>
      </c>
      <c r="K548">
        <v>158891.22664136201</v>
      </c>
      <c r="L548">
        <v>15.760119028556501</v>
      </c>
      <c r="M548">
        <v>18.086117149011798</v>
      </c>
    </row>
    <row r="549" spans="1:13" hidden="1" x14ac:dyDescent="0.25">
      <c r="A549" t="str">
        <f t="shared" si="8"/>
        <v>g</v>
      </c>
      <c r="B549">
        <v>19</v>
      </c>
      <c r="C549" t="s">
        <v>38</v>
      </c>
      <c r="D549">
        <v>1</v>
      </c>
      <c r="E549" t="s">
        <v>8</v>
      </c>
      <c r="F549">
        <v>81</v>
      </c>
      <c r="G549">
        <v>7.9540030448700003</v>
      </c>
      <c r="H549">
        <v>5.9485975352225902</v>
      </c>
      <c r="I549">
        <v>26.4458832713768</v>
      </c>
      <c r="J549">
        <v>10835.659803814</v>
      </c>
      <c r="K549">
        <v>5034.8839274000002</v>
      </c>
      <c r="L549">
        <v>0</v>
      </c>
      <c r="M549">
        <v>0</v>
      </c>
    </row>
    <row r="550" spans="1:13" hidden="1" x14ac:dyDescent="0.25">
      <c r="A550" t="str">
        <f t="shared" si="8"/>
        <v>g</v>
      </c>
      <c r="B550">
        <v>19</v>
      </c>
      <c r="C550" t="s">
        <v>26</v>
      </c>
      <c r="D550">
        <v>1</v>
      </c>
      <c r="E550" t="s">
        <v>6</v>
      </c>
      <c r="F550">
        <v>131</v>
      </c>
      <c r="G550">
        <v>0</v>
      </c>
      <c r="H550">
        <v>0</v>
      </c>
      <c r="I550">
        <v>196.260422157965</v>
      </c>
      <c r="J550">
        <v>0</v>
      </c>
      <c r="K550">
        <v>0</v>
      </c>
      <c r="L550">
        <v>0</v>
      </c>
      <c r="M550">
        <v>0</v>
      </c>
    </row>
    <row r="551" spans="1:13" hidden="1" x14ac:dyDescent="0.25">
      <c r="A551" t="str">
        <f t="shared" si="8"/>
        <v>g</v>
      </c>
      <c r="B551">
        <v>19</v>
      </c>
      <c r="C551" t="s">
        <v>26</v>
      </c>
      <c r="D551">
        <v>1</v>
      </c>
      <c r="E551" t="s">
        <v>7</v>
      </c>
      <c r="F551">
        <v>14</v>
      </c>
      <c r="G551">
        <v>1062.7752250000899</v>
      </c>
      <c r="H551">
        <v>25.075013279473499</v>
      </c>
      <c r="I551">
        <v>61.702433900646</v>
      </c>
      <c r="J551">
        <v>48914.6202511218</v>
      </c>
      <c r="K551">
        <v>439962.57544438902</v>
      </c>
      <c r="L551">
        <v>12.9029471302159</v>
      </c>
      <c r="M551">
        <v>48.799486770430001</v>
      </c>
    </row>
    <row r="552" spans="1:13" hidden="1" x14ac:dyDescent="0.25">
      <c r="A552" t="str">
        <f t="shared" si="8"/>
        <v>g</v>
      </c>
      <c r="B552">
        <v>19</v>
      </c>
      <c r="C552" t="s">
        <v>26</v>
      </c>
      <c r="D552">
        <v>1</v>
      </c>
      <c r="E552" t="s">
        <v>8</v>
      </c>
      <c r="F552">
        <v>27</v>
      </c>
      <c r="G552">
        <v>2.03919862264E-4</v>
      </c>
      <c r="H552">
        <v>0</v>
      </c>
      <c r="I552">
        <v>21.5108120226609</v>
      </c>
      <c r="J552">
        <v>0</v>
      </c>
      <c r="K552">
        <v>7.1371951792399996E-2</v>
      </c>
      <c r="L552">
        <v>0</v>
      </c>
      <c r="M552">
        <v>0</v>
      </c>
    </row>
    <row r="553" spans="1:13" hidden="1" x14ac:dyDescent="0.25">
      <c r="A553" t="str">
        <f t="shared" si="8"/>
        <v>b</v>
      </c>
      <c r="B553">
        <v>20</v>
      </c>
      <c r="C553" t="s">
        <v>39</v>
      </c>
      <c r="D553">
        <v>3</v>
      </c>
      <c r="E553" t="s">
        <v>6</v>
      </c>
      <c r="F553">
        <v>135</v>
      </c>
      <c r="G553">
        <v>0</v>
      </c>
      <c r="H553">
        <v>0</v>
      </c>
      <c r="I553">
        <v>178.768984207187</v>
      </c>
      <c r="J553">
        <v>0</v>
      </c>
      <c r="K553">
        <v>0</v>
      </c>
      <c r="L553">
        <v>0</v>
      </c>
      <c r="M553">
        <v>0</v>
      </c>
    </row>
    <row r="554" spans="1:13" hidden="1" x14ac:dyDescent="0.25">
      <c r="A554" t="str">
        <f t="shared" si="8"/>
        <v>b</v>
      </c>
      <c r="B554">
        <v>20</v>
      </c>
      <c r="C554" t="s">
        <v>39</v>
      </c>
      <c r="D554">
        <v>3</v>
      </c>
      <c r="E554" t="s">
        <v>13</v>
      </c>
      <c r="F554">
        <v>8</v>
      </c>
      <c r="G554">
        <v>0</v>
      </c>
      <c r="H554">
        <v>4.0646674561752398</v>
      </c>
      <c r="I554">
        <v>26.695709893276099</v>
      </c>
      <c r="J554">
        <v>5831.7811953555201</v>
      </c>
      <c r="K554">
        <v>0</v>
      </c>
      <c r="L554">
        <v>26.695709893276099</v>
      </c>
      <c r="M554">
        <v>0</v>
      </c>
    </row>
    <row r="555" spans="1:13" hidden="1" x14ac:dyDescent="0.25">
      <c r="A555" t="str">
        <f t="shared" si="8"/>
        <v>b</v>
      </c>
      <c r="B555">
        <v>20</v>
      </c>
      <c r="C555" t="s">
        <v>39</v>
      </c>
      <c r="D555">
        <v>3</v>
      </c>
      <c r="E555" t="s">
        <v>7</v>
      </c>
      <c r="F555">
        <v>373</v>
      </c>
      <c r="G555">
        <v>244.97126940876299</v>
      </c>
      <c r="H555">
        <v>347.17871481330201</v>
      </c>
      <c r="I555">
        <v>364.20426052801997</v>
      </c>
      <c r="J555">
        <v>603834.207654153</v>
      </c>
      <c r="K555">
        <v>214250.401929999</v>
      </c>
      <c r="L555">
        <v>333.76941022622998</v>
      </c>
      <c r="M555">
        <v>30.4348503017907</v>
      </c>
    </row>
    <row r="556" spans="1:13" hidden="1" x14ac:dyDescent="0.25">
      <c r="A556" t="str">
        <f t="shared" si="8"/>
        <v>b</v>
      </c>
      <c r="B556">
        <v>20</v>
      </c>
      <c r="C556" t="s">
        <v>39</v>
      </c>
      <c r="D556">
        <v>3</v>
      </c>
      <c r="E556" t="s">
        <v>8</v>
      </c>
      <c r="F556">
        <v>23</v>
      </c>
      <c r="G556">
        <v>0</v>
      </c>
      <c r="H556">
        <v>0.43051629106700001</v>
      </c>
      <c r="I556">
        <v>3.4205926033560101</v>
      </c>
      <c r="J556">
        <v>465.88750954099999</v>
      </c>
      <c r="K556">
        <v>0</v>
      </c>
      <c r="L556">
        <v>0</v>
      </c>
      <c r="M556">
        <v>0</v>
      </c>
    </row>
    <row r="557" spans="1:13" hidden="1" x14ac:dyDescent="0.25">
      <c r="A557" t="str">
        <f t="shared" si="8"/>
        <v>b</v>
      </c>
      <c r="B557">
        <v>20</v>
      </c>
      <c r="C557" t="s">
        <v>36</v>
      </c>
      <c r="D557">
        <v>3</v>
      </c>
      <c r="E557" t="s">
        <v>6</v>
      </c>
      <c r="F557">
        <v>417</v>
      </c>
      <c r="G557">
        <v>0</v>
      </c>
      <c r="H557">
        <v>0</v>
      </c>
      <c r="I557">
        <v>684.35187574148301</v>
      </c>
      <c r="J557">
        <v>0</v>
      </c>
      <c r="K557">
        <v>0</v>
      </c>
      <c r="L557">
        <v>0</v>
      </c>
      <c r="M557">
        <v>0</v>
      </c>
    </row>
    <row r="558" spans="1:13" hidden="1" x14ac:dyDescent="0.25">
      <c r="A558" t="str">
        <f t="shared" si="8"/>
        <v>b</v>
      </c>
      <c r="B558">
        <v>20</v>
      </c>
      <c r="C558" t="s">
        <v>36</v>
      </c>
      <c r="D558">
        <v>3</v>
      </c>
      <c r="E558" t="s">
        <v>13</v>
      </c>
      <c r="F558">
        <v>30</v>
      </c>
      <c r="G558">
        <v>0</v>
      </c>
      <c r="H558">
        <v>26.014673928846701</v>
      </c>
      <c r="I558">
        <v>85.3877912200563</v>
      </c>
      <c r="J558">
        <v>36033.238373933302</v>
      </c>
      <c r="K558">
        <v>0</v>
      </c>
      <c r="L558">
        <v>85.3877912200563</v>
      </c>
      <c r="M558">
        <v>0</v>
      </c>
    </row>
    <row r="559" spans="1:13" hidden="1" x14ac:dyDescent="0.25">
      <c r="A559" t="str">
        <f t="shared" si="8"/>
        <v>b</v>
      </c>
      <c r="B559">
        <v>20</v>
      </c>
      <c r="C559" t="s">
        <v>36</v>
      </c>
      <c r="D559">
        <v>3</v>
      </c>
      <c r="E559" t="s">
        <v>7</v>
      </c>
      <c r="F559">
        <v>609</v>
      </c>
      <c r="G559">
        <v>66.878744054210003</v>
      </c>
      <c r="H559">
        <v>1021.97620884883</v>
      </c>
      <c r="I559">
        <v>566.30627955591399</v>
      </c>
      <c r="J559">
        <v>1689352.2317850401</v>
      </c>
      <c r="K559">
        <v>44667.774926327198</v>
      </c>
      <c r="L559">
        <v>524.92234198209098</v>
      </c>
      <c r="M559">
        <v>41.383937573823701</v>
      </c>
    </row>
    <row r="560" spans="1:13" hidden="1" x14ac:dyDescent="0.25">
      <c r="A560" t="str">
        <f t="shared" si="8"/>
        <v>b</v>
      </c>
      <c r="B560">
        <v>20</v>
      </c>
      <c r="C560" t="s">
        <v>36</v>
      </c>
      <c r="D560">
        <v>3</v>
      </c>
      <c r="E560" t="s">
        <v>8</v>
      </c>
      <c r="F560">
        <v>42</v>
      </c>
      <c r="G560" s="26">
        <v>8.4998406019299998E-8</v>
      </c>
      <c r="H560">
        <v>3.2316582423871001</v>
      </c>
      <c r="I560">
        <v>11.839699705574001</v>
      </c>
      <c r="J560">
        <v>5035.9174015814997</v>
      </c>
      <c r="K560" s="26">
        <v>2.9749442106800001E-5</v>
      </c>
      <c r="L560">
        <v>0</v>
      </c>
      <c r="M560">
        <v>0</v>
      </c>
    </row>
    <row r="561" spans="1:13" x14ac:dyDescent="0.25">
      <c r="B561">
        <v>20</v>
      </c>
      <c r="D561">
        <v>0</v>
      </c>
      <c r="E561" t="s">
        <v>6</v>
      </c>
      <c r="F561">
        <v>1</v>
      </c>
      <c r="G561">
        <v>0</v>
      </c>
      <c r="H561">
        <v>0</v>
      </c>
      <c r="I561">
        <v>1.0215687083999999E-4</v>
      </c>
      <c r="J561">
        <v>0</v>
      </c>
      <c r="K561">
        <v>0</v>
      </c>
      <c r="L561">
        <v>0</v>
      </c>
      <c r="M561">
        <v>0</v>
      </c>
    </row>
    <row r="562" spans="1:13" hidden="1" x14ac:dyDescent="0.25">
      <c r="A562" t="str">
        <f t="shared" si="8"/>
        <v>b</v>
      </c>
      <c r="B562">
        <v>20</v>
      </c>
      <c r="C562" t="s">
        <v>34</v>
      </c>
      <c r="D562">
        <v>3</v>
      </c>
      <c r="E562" t="s">
        <v>6</v>
      </c>
      <c r="F562">
        <v>98</v>
      </c>
      <c r="G562">
        <v>0</v>
      </c>
      <c r="H562">
        <v>0</v>
      </c>
      <c r="I562">
        <v>87.410145709547805</v>
      </c>
      <c r="J562">
        <v>0</v>
      </c>
      <c r="K562">
        <v>0</v>
      </c>
      <c r="L562">
        <v>0</v>
      </c>
      <c r="M562">
        <v>0</v>
      </c>
    </row>
    <row r="563" spans="1:13" hidden="1" x14ac:dyDescent="0.25">
      <c r="A563" t="str">
        <f t="shared" si="8"/>
        <v>b</v>
      </c>
      <c r="B563">
        <v>20</v>
      </c>
      <c r="C563" t="s">
        <v>34</v>
      </c>
      <c r="D563">
        <v>3</v>
      </c>
      <c r="E563" t="s">
        <v>7</v>
      </c>
      <c r="F563">
        <v>708</v>
      </c>
      <c r="G563">
        <v>0</v>
      </c>
      <c r="H563">
        <v>727.65982495916899</v>
      </c>
      <c r="I563">
        <v>290.59959758596898</v>
      </c>
      <c r="J563">
        <v>1217121.21577682</v>
      </c>
      <c r="K563">
        <v>0</v>
      </c>
      <c r="L563">
        <v>290.59959758596898</v>
      </c>
      <c r="M563">
        <v>0</v>
      </c>
    </row>
    <row r="564" spans="1:13" hidden="1" x14ac:dyDescent="0.25">
      <c r="A564" t="str">
        <f t="shared" si="8"/>
        <v>b</v>
      </c>
      <c r="B564">
        <v>20</v>
      </c>
      <c r="C564" t="s">
        <v>34</v>
      </c>
      <c r="D564">
        <v>3</v>
      </c>
      <c r="E564" t="s">
        <v>8</v>
      </c>
      <c r="F564">
        <v>21</v>
      </c>
      <c r="G564">
        <v>8.0129625114583308E-3</v>
      </c>
      <c r="H564">
        <v>5.9866367941989997</v>
      </c>
      <c r="I564">
        <v>4.7662411588273201</v>
      </c>
      <c r="J564">
        <v>12933.05782364</v>
      </c>
      <c r="K564">
        <v>2.8134006567737502</v>
      </c>
      <c r="L564">
        <v>0</v>
      </c>
      <c r="M564">
        <v>0</v>
      </c>
    </row>
    <row r="565" spans="1:13" hidden="1" x14ac:dyDescent="0.25">
      <c r="A565" t="str">
        <f t="shared" si="8"/>
        <v>b</v>
      </c>
      <c r="B565">
        <v>20</v>
      </c>
      <c r="C565" t="s">
        <v>23</v>
      </c>
      <c r="D565">
        <v>3</v>
      </c>
      <c r="E565" t="s">
        <v>6</v>
      </c>
      <c r="F565">
        <v>4</v>
      </c>
      <c r="G565">
        <v>0</v>
      </c>
      <c r="H565">
        <v>0</v>
      </c>
      <c r="I565">
        <v>0.72117726581539998</v>
      </c>
      <c r="J565">
        <v>0</v>
      </c>
      <c r="K565">
        <v>0</v>
      </c>
      <c r="L565">
        <v>0</v>
      </c>
      <c r="M565">
        <v>0</v>
      </c>
    </row>
    <row r="566" spans="1:13" hidden="1" x14ac:dyDescent="0.25">
      <c r="A566" t="str">
        <f t="shared" si="8"/>
        <v>b</v>
      </c>
      <c r="B566">
        <v>20</v>
      </c>
      <c r="C566" t="s">
        <v>23</v>
      </c>
      <c r="D566">
        <v>3</v>
      </c>
      <c r="E566" t="s">
        <v>7</v>
      </c>
      <c r="F566">
        <v>59</v>
      </c>
      <c r="G566">
        <v>0</v>
      </c>
      <c r="H566">
        <v>60.750729214743998</v>
      </c>
      <c r="I566">
        <v>19.841945566463998</v>
      </c>
      <c r="J566">
        <v>106450.18195047</v>
      </c>
      <c r="K566">
        <v>0</v>
      </c>
      <c r="L566">
        <v>19.841945566463998</v>
      </c>
      <c r="M566">
        <v>0</v>
      </c>
    </row>
    <row r="567" spans="1:13" hidden="1" x14ac:dyDescent="0.25">
      <c r="A567" t="str">
        <f t="shared" si="8"/>
        <v>a</v>
      </c>
      <c r="B567">
        <v>21</v>
      </c>
      <c r="C567" t="s">
        <v>17</v>
      </c>
      <c r="D567">
        <v>1</v>
      </c>
      <c r="E567" t="s">
        <v>6</v>
      </c>
      <c r="F567">
        <v>11</v>
      </c>
      <c r="G567">
        <v>0</v>
      </c>
      <c r="H567">
        <v>0</v>
      </c>
      <c r="I567">
        <v>21.922226922702599</v>
      </c>
      <c r="J567">
        <v>0</v>
      </c>
      <c r="K567">
        <v>0</v>
      </c>
      <c r="L567">
        <v>0</v>
      </c>
      <c r="M567">
        <v>0</v>
      </c>
    </row>
    <row r="568" spans="1:13" hidden="1" x14ac:dyDescent="0.25">
      <c r="A568" t="str">
        <f t="shared" si="8"/>
        <v>a</v>
      </c>
      <c r="B568">
        <v>21</v>
      </c>
      <c r="C568" t="s">
        <v>17</v>
      </c>
      <c r="D568">
        <v>1</v>
      </c>
      <c r="E568" t="s">
        <v>13</v>
      </c>
      <c r="F568">
        <v>4</v>
      </c>
      <c r="G568">
        <v>2.6209793988999999</v>
      </c>
      <c r="H568">
        <v>0.47207995716628298</v>
      </c>
      <c r="I568">
        <v>3.92011370590604</v>
      </c>
      <c r="J568">
        <v>272.02691508012799</v>
      </c>
      <c r="K568">
        <v>973.03860184099995</v>
      </c>
      <c r="L568">
        <v>0.69833335156604004</v>
      </c>
      <c r="M568">
        <v>3.2217803543399999</v>
      </c>
    </row>
    <row r="569" spans="1:13" hidden="1" x14ac:dyDescent="0.25">
      <c r="A569" t="str">
        <f t="shared" si="8"/>
        <v>a</v>
      </c>
      <c r="B569">
        <v>21</v>
      </c>
      <c r="C569" t="s">
        <v>17</v>
      </c>
      <c r="D569">
        <v>1</v>
      </c>
      <c r="E569" t="s">
        <v>7</v>
      </c>
      <c r="F569">
        <v>12</v>
      </c>
      <c r="G569">
        <v>0</v>
      </c>
      <c r="H569">
        <v>6.6496832246394204</v>
      </c>
      <c r="I569">
        <v>7.9829733383591996</v>
      </c>
      <c r="J569">
        <v>13062.611212706801</v>
      </c>
      <c r="K569">
        <v>0</v>
      </c>
      <c r="L569">
        <v>7.9829733383591996</v>
      </c>
      <c r="M569">
        <v>0</v>
      </c>
    </row>
    <row r="570" spans="1:13" hidden="1" x14ac:dyDescent="0.25">
      <c r="A570" t="str">
        <f t="shared" si="8"/>
        <v>a</v>
      </c>
      <c r="B570">
        <v>21</v>
      </c>
      <c r="C570" t="s">
        <v>17</v>
      </c>
      <c r="D570">
        <v>1</v>
      </c>
      <c r="E570" t="s">
        <v>8</v>
      </c>
      <c r="F570">
        <v>1</v>
      </c>
      <c r="G570">
        <v>0</v>
      </c>
      <c r="H570">
        <v>0</v>
      </c>
      <c r="I570">
        <v>1.5303295138399999</v>
      </c>
      <c r="J570">
        <v>0</v>
      </c>
      <c r="K570">
        <v>0</v>
      </c>
      <c r="L570">
        <v>0</v>
      </c>
      <c r="M570">
        <v>0</v>
      </c>
    </row>
    <row r="571" spans="1:13" hidden="1" x14ac:dyDescent="0.25">
      <c r="A571" t="str">
        <f t="shared" si="8"/>
        <v>a</v>
      </c>
      <c r="B571">
        <v>21</v>
      </c>
      <c r="C571" t="s">
        <v>40</v>
      </c>
      <c r="D571">
        <v>1</v>
      </c>
      <c r="E571" t="s">
        <v>6</v>
      </c>
      <c r="F571">
        <v>454</v>
      </c>
      <c r="G571">
        <v>0</v>
      </c>
      <c r="H571">
        <v>0</v>
      </c>
      <c r="I571">
        <v>19.854547996550501</v>
      </c>
      <c r="J571">
        <v>0</v>
      </c>
      <c r="K571">
        <v>0</v>
      </c>
      <c r="L571">
        <v>0</v>
      </c>
      <c r="M571">
        <v>0</v>
      </c>
    </row>
    <row r="572" spans="1:13" hidden="1" x14ac:dyDescent="0.25">
      <c r="A572" t="str">
        <f t="shared" si="8"/>
        <v>a</v>
      </c>
      <c r="B572">
        <v>21</v>
      </c>
      <c r="C572" t="s">
        <v>40</v>
      </c>
      <c r="D572">
        <v>1</v>
      </c>
      <c r="E572" t="s">
        <v>13</v>
      </c>
      <c r="F572">
        <v>4</v>
      </c>
      <c r="G572">
        <v>0</v>
      </c>
      <c r="H572">
        <v>1.53932255550987</v>
      </c>
      <c r="I572">
        <v>4.0956782816431998</v>
      </c>
      <c r="J572">
        <v>4787.1944359159597</v>
      </c>
      <c r="K572">
        <v>0</v>
      </c>
      <c r="L572">
        <v>4.0956782816431998</v>
      </c>
      <c r="M572">
        <v>0</v>
      </c>
    </row>
    <row r="573" spans="1:13" hidden="1" x14ac:dyDescent="0.25">
      <c r="A573" t="str">
        <f t="shared" si="8"/>
        <v>a</v>
      </c>
      <c r="B573">
        <v>21</v>
      </c>
      <c r="C573" t="s">
        <v>40</v>
      </c>
      <c r="D573">
        <v>1</v>
      </c>
      <c r="E573" t="s">
        <v>7</v>
      </c>
      <c r="F573">
        <v>403</v>
      </c>
      <c r="G573">
        <v>61.433648295300003</v>
      </c>
      <c r="H573">
        <v>177.076994598346</v>
      </c>
      <c r="I573">
        <v>69.026219001394196</v>
      </c>
      <c r="J573">
        <v>389537.17087831901</v>
      </c>
      <c r="K573">
        <v>21778.319156829999</v>
      </c>
      <c r="L573">
        <v>68.076664106715199</v>
      </c>
      <c r="M573">
        <v>0.94955489467900001</v>
      </c>
    </row>
    <row r="574" spans="1:13" hidden="1" x14ac:dyDescent="0.25">
      <c r="A574" t="str">
        <f t="shared" si="8"/>
        <v>a</v>
      </c>
      <c r="B574">
        <v>21</v>
      </c>
      <c r="C574" t="s">
        <v>40</v>
      </c>
      <c r="D574">
        <v>1</v>
      </c>
      <c r="E574" t="s">
        <v>8</v>
      </c>
      <c r="F574">
        <v>123</v>
      </c>
      <c r="G574">
        <v>348.37950420241299</v>
      </c>
      <c r="H574">
        <v>10.283484534299699</v>
      </c>
      <c r="I574">
        <v>69.2718150602972</v>
      </c>
      <c r="J574">
        <v>18149.971333965899</v>
      </c>
      <c r="K574">
        <v>220524.226159902</v>
      </c>
      <c r="L574">
        <v>0</v>
      </c>
      <c r="M574">
        <v>0</v>
      </c>
    </row>
    <row r="575" spans="1:13" hidden="1" x14ac:dyDescent="0.25">
      <c r="A575" t="str">
        <f t="shared" si="8"/>
        <v>c</v>
      </c>
      <c r="B575">
        <v>21</v>
      </c>
      <c r="C575" t="s">
        <v>32</v>
      </c>
      <c r="D575">
        <v>1</v>
      </c>
      <c r="E575" t="s">
        <v>6</v>
      </c>
      <c r="F575">
        <v>238</v>
      </c>
      <c r="G575">
        <v>0</v>
      </c>
      <c r="H575">
        <v>0</v>
      </c>
      <c r="I575">
        <v>92.526458930879201</v>
      </c>
      <c r="J575">
        <v>0</v>
      </c>
      <c r="K575">
        <v>0</v>
      </c>
      <c r="L575">
        <v>0</v>
      </c>
      <c r="M575">
        <v>0</v>
      </c>
    </row>
    <row r="576" spans="1:13" hidden="1" x14ac:dyDescent="0.25">
      <c r="A576" t="str">
        <f t="shared" si="8"/>
        <v>c</v>
      </c>
      <c r="B576">
        <v>21</v>
      </c>
      <c r="C576" t="s">
        <v>32</v>
      </c>
      <c r="D576">
        <v>1</v>
      </c>
      <c r="E576" t="s">
        <v>13</v>
      </c>
      <c r="F576">
        <v>25</v>
      </c>
      <c r="G576">
        <v>24.6828184074541</v>
      </c>
      <c r="H576">
        <v>9.4147731007430693</v>
      </c>
      <c r="I576">
        <v>27.876193293495401</v>
      </c>
      <c r="J576">
        <v>11550.187469680401</v>
      </c>
      <c r="K576">
        <v>10135.968209401601</v>
      </c>
      <c r="L576">
        <v>13.150426743173</v>
      </c>
      <c r="M576">
        <v>14.7257665503223</v>
      </c>
    </row>
    <row r="577" spans="1:13" hidden="1" x14ac:dyDescent="0.25">
      <c r="A577" t="str">
        <f t="shared" si="8"/>
        <v>c</v>
      </c>
      <c r="B577">
        <v>21</v>
      </c>
      <c r="C577" t="s">
        <v>32</v>
      </c>
      <c r="D577">
        <v>1</v>
      </c>
      <c r="E577" t="s">
        <v>7</v>
      </c>
      <c r="F577">
        <v>1383</v>
      </c>
      <c r="G577">
        <v>159.929880989899</v>
      </c>
      <c r="H577">
        <v>1294.59570236742</v>
      </c>
      <c r="I577">
        <v>458.93411235508302</v>
      </c>
      <c r="J577">
        <v>2790945.6515936102</v>
      </c>
      <c r="K577">
        <v>98138.199719729106</v>
      </c>
      <c r="L577">
        <v>452.15640748322198</v>
      </c>
      <c r="M577">
        <v>6.7777048718611503</v>
      </c>
    </row>
    <row r="578" spans="1:13" hidden="1" x14ac:dyDescent="0.25">
      <c r="A578" t="str">
        <f t="shared" si="8"/>
        <v>c</v>
      </c>
      <c r="B578">
        <v>21</v>
      </c>
      <c r="C578" t="s">
        <v>32</v>
      </c>
      <c r="D578">
        <v>1</v>
      </c>
      <c r="E578" t="s">
        <v>8</v>
      </c>
      <c r="F578">
        <v>73</v>
      </c>
      <c r="G578">
        <v>14.9735206402</v>
      </c>
      <c r="H578">
        <v>3.0419965607155999</v>
      </c>
      <c r="I578">
        <v>42.2785603129431</v>
      </c>
      <c r="J578">
        <v>6060.4573057845901</v>
      </c>
      <c r="K578">
        <v>9478.2385652600005</v>
      </c>
      <c r="L578">
        <v>0</v>
      </c>
      <c r="M578">
        <v>0</v>
      </c>
    </row>
    <row r="579" spans="1:13" hidden="1" x14ac:dyDescent="0.25">
      <c r="A579" t="str">
        <f t="shared" ref="A579:A642" si="9">LEFT(C579,1)</f>
        <v>c</v>
      </c>
      <c r="B579">
        <v>21</v>
      </c>
      <c r="C579" t="s">
        <v>31</v>
      </c>
      <c r="D579">
        <v>1</v>
      </c>
      <c r="E579" t="s">
        <v>6</v>
      </c>
      <c r="F579">
        <v>14</v>
      </c>
      <c r="G579">
        <v>0</v>
      </c>
      <c r="H579">
        <v>0</v>
      </c>
      <c r="I579">
        <v>2.42134887452058</v>
      </c>
      <c r="J579">
        <v>0</v>
      </c>
      <c r="K579">
        <v>0</v>
      </c>
      <c r="L579">
        <v>0</v>
      </c>
      <c r="M579">
        <v>0</v>
      </c>
    </row>
    <row r="580" spans="1:13" hidden="1" x14ac:dyDescent="0.25">
      <c r="A580" t="str">
        <f t="shared" si="9"/>
        <v>c</v>
      </c>
      <c r="B580">
        <v>21</v>
      </c>
      <c r="C580" t="s">
        <v>31</v>
      </c>
      <c r="D580">
        <v>1</v>
      </c>
      <c r="E580" t="s">
        <v>7</v>
      </c>
      <c r="F580">
        <v>165</v>
      </c>
      <c r="G580">
        <v>0</v>
      </c>
      <c r="H580">
        <v>132.736185519808</v>
      </c>
      <c r="I580">
        <v>44.345374901147899</v>
      </c>
      <c r="J580">
        <v>287637.47002012498</v>
      </c>
      <c r="K580">
        <v>0</v>
      </c>
      <c r="L580">
        <v>44.345374901147899</v>
      </c>
      <c r="M580">
        <v>0</v>
      </c>
    </row>
    <row r="581" spans="1:13" hidden="1" x14ac:dyDescent="0.25">
      <c r="A581" t="str">
        <f t="shared" si="9"/>
        <v>c</v>
      </c>
      <c r="B581">
        <v>21</v>
      </c>
      <c r="C581" t="s">
        <v>31</v>
      </c>
      <c r="D581">
        <v>1</v>
      </c>
      <c r="E581" t="s">
        <v>8</v>
      </c>
      <c r="F581">
        <v>8</v>
      </c>
      <c r="G581">
        <v>0</v>
      </c>
      <c r="H581">
        <v>0.998224768609</v>
      </c>
      <c r="I581">
        <v>0.37029225569385299</v>
      </c>
      <c r="J581">
        <v>1573.2022353299999</v>
      </c>
      <c r="K581">
        <v>0</v>
      </c>
      <c r="L581">
        <v>0</v>
      </c>
      <c r="M581">
        <v>0</v>
      </c>
    </row>
    <row r="582" spans="1:13" hidden="1" x14ac:dyDescent="0.25">
      <c r="A582" t="str">
        <f t="shared" si="9"/>
        <v>f</v>
      </c>
      <c r="B582">
        <v>21</v>
      </c>
      <c r="C582" t="s">
        <v>37</v>
      </c>
      <c r="D582">
        <v>1</v>
      </c>
      <c r="E582" t="s">
        <v>6</v>
      </c>
      <c r="F582">
        <v>3</v>
      </c>
      <c r="G582">
        <v>0</v>
      </c>
      <c r="H582">
        <v>0</v>
      </c>
      <c r="I582">
        <v>2.8613379959164E-2</v>
      </c>
      <c r="J582">
        <v>0</v>
      </c>
      <c r="K582">
        <v>0</v>
      </c>
      <c r="L582">
        <v>0</v>
      </c>
      <c r="M582">
        <v>0</v>
      </c>
    </row>
    <row r="583" spans="1:13" hidden="1" x14ac:dyDescent="0.25">
      <c r="A583" t="str">
        <f t="shared" si="9"/>
        <v>f</v>
      </c>
      <c r="B583">
        <v>21</v>
      </c>
      <c r="C583" t="s">
        <v>37</v>
      </c>
      <c r="D583">
        <v>1</v>
      </c>
      <c r="E583" t="s">
        <v>7</v>
      </c>
      <c r="F583">
        <v>90</v>
      </c>
      <c r="G583">
        <v>17.89395714039</v>
      </c>
      <c r="H583">
        <v>171.61505729576101</v>
      </c>
      <c r="I583">
        <v>19.6607222311703</v>
      </c>
      <c r="J583">
        <v>185694.116377303</v>
      </c>
      <c r="K583">
        <v>11326.8748698412</v>
      </c>
      <c r="L583">
        <v>16.772975014936101</v>
      </c>
      <c r="M583">
        <v>2.8877472162342701</v>
      </c>
    </row>
    <row r="584" spans="1:13" hidden="1" x14ac:dyDescent="0.25">
      <c r="A584" t="str">
        <f t="shared" si="9"/>
        <v>f</v>
      </c>
      <c r="B584">
        <v>21</v>
      </c>
      <c r="C584" t="s">
        <v>37</v>
      </c>
      <c r="D584">
        <v>1</v>
      </c>
      <c r="E584" t="s">
        <v>8</v>
      </c>
      <c r="F584">
        <v>1</v>
      </c>
      <c r="G584">
        <v>0</v>
      </c>
      <c r="H584">
        <v>0</v>
      </c>
      <c r="I584">
        <v>4.6797318274700004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B585">
        <v>22</v>
      </c>
      <c r="D585">
        <v>0</v>
      </c>
      <c r="E585" t="s">
        <v>8</v>
      </c>
      <c r="F585">
        <v>119</v>
      </c>
      <c r="G585">
        <v>0</v>
      </c>
      <c r="H585">
        <v>0</v>
      </c>
      <c r="I585">
        <v>250.96682434543999</v>
      </c>
      <c r="J585">
        <v>0</v>
      </c>
      <c r="K585">
        <v>0</v>
      </c>
      <c r="L585">
        <v>0</v>
      </c>
      <c r="M585">
        <v>0</v>
      </c>
    </row>
    <row r="586" spans="1:13" hidden="1" x14ac:dyDescent="0.25">
      <c r="A586" t="str">
        <f t="shared" si="9"/>
        <v>a</v>
      </c>
      <c r="B586">
        <v>22</v>
      </c>
      <c r="C586" t="s">
        <v>19</v>
      </c>
      <c r="D586">
        <v>4</v>
      </c>
      <c r="E586" t="s">
        <v>6</v>
      </c>
      <c r="F586">
        <v>2643</v>
      </c>
      <c r="G586">
        <v>0</v>
      </c>
      <c r="H586">
        <v>0</v>
      </c>
      <c r="I586">
        <v>3540.7621786877198</v>
      </c>
      <c r="J586">
        <v>0</v>
      </c>
      <c r="K586">
        <v>0</v>
      </c>
      <c r="L586">
        <v>0</v>
      </c>
      <c r="M586">
        <v>0</v>
      </c>
    </row>
    <row r="587" spans="1:13" hidden="1" x14ac:dyDescent="0.25">
      <c r="A587" t="str">
        <f t="shared" si="9"/>
        <v>a</v>
      </c>
      <c r="B587">
        <v>22</v>
      </c>
      <c r="C587" t="s">
        <v>19</v>
      </c>
      <c r="D587">
        <v>4</v>
      </c>
      <c r="E587" t="s">
        <v>13</v>
      </c>
      <c r="F587">
        <v>187</v>
      </c>
      <c r="G587">
        <v>0</v>
      </c>
      <c r="H587">
        <v>29.111638767165399</v>
      </c>
      <c r="I587">
        <v>335.12199101998999</v>
      </c>
      <c r="J587">
        <v>49190.173943889</v>
      </c>
      <c r="K587">
        <v>0</v>
      </c>
      <c r="L587">
        <v>335.12199101998999</v>
      </c>
      <c r="M587">
        <v>0</v>
      </c>
    </row>
    <row r="588" spans="1:13" hidden="1" x14ac:dyDescent="0.25">
      <c r="A588" t="str">
        <f t="shared" si="9"/>
        <v>a</v>
      </c>
      <c r="B588">
        <v>22</v>
      </c>
      <c r="C588" t="s">
        <v>19</v>
      </c>
      <c r="D588">
        <v>4</v>
      </c>
      <c r="E588" t="s">
        <v>7</v>
      </c>
      <c r="F588">
        <v>933</v>
      </c>
      <c r="G588">
        <v>71.016141615836005</v>
      </c>
      <c r="H588">
        <v>339.59175057344299</v>
      </c>
      <c r="I588">
        <v>1418.48435276084</v>
      </c>
      <c r="J588">
        <v>1093401.3277992599</v>
      </c>
      <c r="K588">
        <v>52655.951101916296</v>
      </c>
      <c r="L588">
        <v>1411.95200049656</v>
      </c>
      <c r="M588">
        <v>6.53235226427529</v>
      </c>
    </row>
    <row r="589" spans="1:13" hidden="1" x14ac:dyDescent="0.25">
      <c r="A589" t="str">
        <f t="shared" si="9"/>
        <v>a</v>
      </c>
      <c r="B589">
        <v>22</v>
      </c>
      <c r="C589" t="s">
        <v>19</v>
      </c>
      <c r="D589">
        <v>4</v>
      </c>
      <c r="E589" t="s">
        <v>8</v>
      </c>
      <c r="F589">
        <v>1025</v>
      </c>
      <c r="G589">
        <v>0.31140717238261501</v>
      </c>
      <c r="H589">
        <v>3.90376325884636</v>
      </c>
      <c r="I589">
        <v>2380.2183728548998</v>
      </c>
      <c r="J589">
        <v>10380.5184338461</v>
      </c>
      <c r="K589">
        <v>303.62199307355002</v>
      </c>
      <c r="L589">
        <v>0</v>
      </c>
      <c r="M589">
        <v>0</v>
      </c>
    </row>
    <row r="590" spans="1:13" hidden="1" x14ac:dyDescent="0.25">
      <c r="A590" t="str">
        <f t="shared" si="9"/>
        <v>a</v>
      </c>
      <c r="B590">
        <v>23</v>
      </c>
      <c r="C590" t="s">
        <v>19</v>
      </c>
      <c r="D590">
        <v>4</v>
      </c>
      <c r="E590" t="s">
        <v>6</v>
      </c>
      <c r="F590">
        <v>444</v>
      </c>
      <c r="G590">
        <v>0</v>
      </c>
      <c r="H590">
        <v>0</v>
      </c>
      <c r="I590">
        <v>149.262571458986</v>
      </c>
      <c r="J590">
        <v>0</v>
      </c>
      <c r="K590">
        <v>0</v>
      </c>
      <c r="L590">
        <v>0</v>
      </c>
      <c r="M590">
        <v>0</v>
      </c>
    </row>
    <row r="591" spans="1:13" hidden="1" x14ac:dyDescent="0.25">
      <c r="A591" t="str">
        <f t="shared" si="9"/>
        <v>a</v>
      </c>
      <c r="B591">
        <v>23</v>
      </c>
      <c r="C591" t="s">
        <v>19</v>
      </c>
      <c r="D591">
        <v>4</v>
      </c>
      <c r="E591" t="s">
        <v>13</v>
      </c>
      <c r="F591">
        <v>148</v>
      </c>
      <c r="G591">
        <v>0</v>
      </c>
      <c r="H591">
        <v>4.4535414169902197</v>
      </c>
      <c r="I591">
        <v>15.5362628692006</v>
      </c>
      <c r="J591">
        <v>7408.6979418659303</v>
      </c>
      <c r="K591">
        <v>0</v>
      </c>
      <c r="L591">
        <v>15.5362628692006</v>
      </c>
      <c r="M591">
        <v>0</v>
      </c>
    </row>
    <row r="592" spans="1:13" hidden="1" x14ac:dyDescent="0.25">
      <c r="A592" t="str">
        <f t="shared" si="9"/>
        <v>a</v>
      </c>
      <c r="B592">
        <v>23</v>
      </c>
      <c r="C592" t="s">
        <v>19</v>
      </c>
      <c r="D592">
        <v>4</v>
      </c>
      <c r="E592" t="s">
        <v>7</v>
      </c>
      <c r="F592">
        <v>531</v>
      </c>
      <c r="G592">
        <v>12.996408311837399</v>
      </c>
      <c r="H592">
        <v>297.613016695299</v>
      </c>
      <c r="I592">
        <v>188.24108000619401</v>
      </c>
      <c r="J592">
        <v>582386.08055675298</v>
      </c>
      <c r="K592">
        <v>4241.1324504927798</v>
      </c>
      <c r="L592">
        <v>187.68242704554299</v>
      </c>
      <c r="M592">
        <v>0.55865296065100001</v>
      </c>
    </row>
    <row r="593" spans="1:13" hidden="1" x14ac:dyDescent="0.25">
      <c r="A593" t="str">
        <f t="shared" si="9"/>
        <v>a</v>
      </c>
      <c r="B593">
        <v>23</v>
      </c>
      <c r="C593" t="s">
        <v>19</v>
      </c>
      <c r="D593">
        <v>4</v>
      </c>
      <c r="E593" t="s">
        <v>8</v>
      </c>
      <c r="F593">
        <v>40</v>
      </c>
      <c r="G593">
        <v>0</v>
      </c>
      <c r="H593">
        <v>2.7733906987328698</v>
      </c>
      <c r="I593">
        <v>7.1543633317524504</v>
      </c>
      <c r="J593">
        <v>7727.9843373407502</v>
      </c>
      <c r="K593">
        <v>0</v>
      </c>
      <c r="L593">
        <v>0</v>
      </c>
      <c r="M593">
        <v>0</v>
      </c>
    </row>
    <row r="594" spans="1:13" hidden="1" x14ac:dyDescent="0.25">
      <c r="A594" t="str">
        <f t="shared" si="9"/>
        <v>a</v>
      </c>
      <c r="B594">
        <v>24</v>
      </c>
      <c r="C594" t="s">
        <v>18</v>
      </c>
      <c r="D594">
        <v>3</v>
      </c>
      <c r="E594" t="s">
        <v>6</v>
      </c>
      <c r="F594">
        <v>12</v>
      </c>
      <c r="G594">
        <v>0</v>
      </c>
      <c r="H594">
        <v>0</v>
      </c>
      <c r="I594">
        <v>6.8986332636155403</v>
      </c>
      <c r="J594">
        <v>0</v>
      </c>
      <c r="K594">
        <v>0</v>
      </c>
      <c r="L594">
        <v>0</v>
      </c>
      <c r="M594">
        <v>0</v>
      </c>
    </row>
    <row r="595" spans="1:13" hidden="1" x14ac:dyDescent="0.25">
      <c r="A595" t="str">
        <f t="shared" si="9"/>
        <v>a</v>
      </c>
      <c r="B595">
        <v>24</v>
      </c>
      <c r="C595" t="s">
        <v>18</v>
      </c>
      <c r="D595">
        <v>3</v>
      </c>
      <c r="E595" t="s">
        <v>13</v>
      </c>
      <c r="F595">
        <v>5</v>
      </c>
      <c r="G595">
        <v>0</v>
      </c>
      <c r="H595">
        <v>3.6132257924650002</v>
      </c>
      <c r="I595">
        <v>12.238082658870001</v>
      </c>
      <c r="J595">
        <v>5431.2837562860004</v>
      </c>
      <c r="K595">
        <v>0</v>
      </c>
      <c r="L595">
        <v>12.238082658870001</v>
      </c>
      <c r="M595">
        <v>0</v>
      </c>
    </row>
    <row r="596" spans="1:13" hidden="1" x14ac:dyDescent="0.25">
      <c r="A596" t="str">
        <f t="shared" si="9"/>
        <v>a</v>
      </c>
      <c r="B596">
        <v>24</v>
      </c>
      <c r="C596" t="s">
        <v>18</v>
      </c>
      <c r="D596">
        <v>3</v>
      </c>
      <c r="E596" t="s">
        <v>7</v>
      </c>
      <c r="F596">
        <v>30</v>
      </c>
      <c r="G596">
        <v>10.975750389782</v>
      </c>
      <c r="H596">
        <v>30.376254087453901</v>
      </c>
      <c r="I596">
        <v>39.854530842669199</v>
      </c>
      <c r="J596">
        <v>44544.826986669003</v>
      </c>
      <c r="K596">
        <v>10701.3532851818</v>
      </c>
      <c r="L596">
        <v>32.808050617051997</v>
      </c>
      <c r="M596">
        <v>7.0464802256172501</v>
      </c>
    </row>
    <row r="597" spans="1:13" hidden="1" x14ac:dyDescent="0.25">
      <c r="A597" t="str">
        <f t="shared" si="9"/>
        <v>a</v>
      </c>
      <c r="B597">
        <v>24</v>
      </c>
      <c r="C597" t="s">
        <v>18</v>
      </c>
      <c r="D597">
        <v>3</v>
      </c>
      <c r="E597" t="s">
        <v>8</v>
      </c>
      <c r="F597">
        <v>8</v>
      </c>
      <c r="G597">
        <v>0</v>
      </c>
      <c r="H597">
        <v>0.12970612617409699</v>
      </c>
      <c r="I597">
        <v>0.58949664924063505</v>
      </c>
      <c r="J597">
        <v>166.03206627786099</v>
      </c>
      <c r="K597">
        <v>0</v>
      </c>
      <c r="L597">
        <v>0</v>
      </c>
      <c r="M597">
        <v>0</v>
      </c>
    </row>
    <row r="598" spans="1:13" hidden="1" x14ac:dyDescent="0.25">
      <c r="A598" t="str">
        <f t="shared" si="9"/>
        <v>a</v>
      </c>
      <c r="B598">
        <v>24</v>
      </c>
      <c r="C598" t="s">
        <v>17</v>
      </c>
      <c r="D598">
        <v>3</v>
      </c>
      <c r="E598" t="s">
        <v>6</v>
      </c>
      <c r="F598">
        <v>54</v>
      </c>
      <c r="G598">
        <v>0</v>
      </c>
      <c r="H598">
        <v>0</v>
      </c>
      <c r="I598">
        <v>33.6194793378234</v>
      </c>
      <c r="J598">
        <v>0</v>
      </c>
      <c r="K598">
        <v>0</v>
      </c>
      <c r="L598">
        <v>0</v>
      </c>
      <c r="M598">
        <v>0</v>
      </c>
    </row>
    <row r="599" spans="1:13" hidden="1" x14ac:dyDescent="0.25">
      <c r="A599" t="str">
        <f t="shared" si="9"/>
        <v>a</v>
      </c>
      <c r="B599">
        <v>24</v>
      </c>
      <c r="C599" t="s">
        <v>17</v>
      </c>
      <c r="D599">
        <v>3</v>
      </c>
      <c r="E599" t="s">
        <v>13</v>
      </c>
      <c r="F599">
        <v>6</v>
      </c>
      <c r="G599">
        <v>0</v>
      </c>
      <c r="H599">
        <v>3.9914594586160899</v>
      </c>
      <c r="I599">
        <v>8.1551414712785704</v>
      </c>
      <c r="J599">
        <v>5534.1638640187803</v>
      </c>
      <c r="K599">
        <v>0</v>
      </c>
      <c r="L599">
        <v>8.1551414712785704</v>
      </c>
      <c r="M599">
        <v>0</v>
      </c>
    </row>
    <row r="600" spans="1:13" hidden="1" x14ac:dyDescent="0.25">
      <c r="A600" t="str">
        <f t="shared" si="9"/>
        <v>a</v>
      </c>
      <c r="B600">
        <v>24</v>
      </c>
      <c r="C600" t="s">
        <v>17</v>
      </c>
      <c r="D600">
        <v>3</v>
      </c>
      <c r="E600" t="s">
        <v>7</v>
      </c>
      <c r="F600">
        <v>81</v>
      </c>
      <c r="G600">
        <v>6.9458630624334496</v>
      </c>
      <c r="H600">
        <v>64.671600331525198</v>
      </c>
      <c r="I600">
        <v>131.59358473846001</v>
      </c>
      <c r="J600">
        <v>122334.536145416</v>
      </c>
      <c r="K600">
        <v>5079.2677764036898</v>
      </c>
      <c r="L600">
        <v>107.561307732568</v>
      </c>
      <c r="M600">
        <v>24.032277005892599</v>
      </c>
    </row>
    <row r="601" spans="1:13" hidden="1" x14ac:dyDescent="0.25">
      <c r="A601" t="str">
        <f t="shared" si="9"/>
        <v>a</v>
      </c>
      <c r="B601">
        <v>24</v>
      </c>
      <c r="C601" t="s">
        <v>17</v>
      </c>
      <c r="D601">
        <v>3</v>
      </c>
      <c r="E601" t="s">
        <v>8</v>
      </c>
      <c r="F601">
        <v>33</v>
      </c>
      <c r="G601">
        <v>0</v>
      </c>
      <c r="H601">
        <v>0.99784960458488203</v>
      </c>
      <c r="I601">
        <v>32.016429035497403</v>
      </c>
      <c r="J601">
        <v>1247.3118214573699</v>
      </c>
      <c r="K601">
        <v>0</v>
      </c>
      <c r="L601">
        <v>0</v>
      </c>
      <c r="M601">
        <v>0</v>
      </c>
    </row>
    <row r="602" spans="1:13" hidden="1" x14ac:dyDescent="0.25">
      <c r="A602" t="str">
        <f t="shared" si="9"/>
        <v>a</v>
      </c>
      <c r="B602">
        <v>24</v>
      </c>
      <c r="C602" t="s">
        <v>40</v>
      </c>
      <c r="D602">
        <v>3</v>
      </c>
      <c r="E602" t="s">
        <v>6</v>
      </c>
      <c r="F602">
        <v>2</v>
      </c>
      <c r="G602">
        <v>0</v>
      </c>
      <c r="H602">
        <v>0</v>
      </c>
      <c r="I602">
        <v>5.8538786211669996E-3</v>
      </c>
      <c r="J602">
        <v>0</v>
      </c>
      <c r="K602">
        <v>0</v>
      </c>
      <c r="L602">
        <v>0</v>
      </c>
      <c r="M602">
        <v>0</v>
      </c>
    </row>
    <row r="603" spans="1:13" hidden="1" x14ac:dyDescent="0.25">
      <c r="A603" t="str">
        <f t="shared" si="9"/>
        <v>a</v>
      </c>
      <c r="B603">
        <v>24</v>
      </c>
      <c r="C603" t="s">
        <v>40</v>
      </c>
      <c r="D603">
        <v>3</v>
      </c>
      <c r="E603" t="s">
        <v>7</v>
      </c>
      <c r="F603">
        <v>9</v>
      </c>
      <c r="G603">
        <v>0</v>
      </c>
      <c r="H603" s="26">
        <v>4.4731917623925901E-8</v>
      </c>
      <c r="I603">
        <v>1.2521852468322999E-4</v>
      </c>
      <c r="J603" s="26">
        <v>7.0650836956647999E-5</v>
      </c>
      <c r="K603">
        <v>0</v>
      </c>
      <c r="L603">
        <v>1.2521852468322999E-4</v>
      </c>
      <c r="M603">
        <v>0</v>
      </c>
    </row>
    <row r="604" spans="1:13" hidden="1" x14ac:dyDescent="0.25">
      <c r="A604" t="str">
        <f t="shared" si="9"/>
        <v>a</v>
      </c>
      <c r="B604">
        <v>24</v>
      </c>
      <c r="C604" t="s">
        <v>40</v>
      </c>
      <c r="D604">
        <v>3</v>
      </c>
      <c r="E604" t="s">
        <v>8</v>
      </c>
      <c r="F604">
        <v>7</v>
      </c>
      <c r="G604">
        <v>0</v>
      </c>
      <c r="H604">
        <v>0</v>
      </c>
      <c r="I604">
        <v>10.880535733334</v>
      </c>
      <c r="J604">
        <v>0</v>
      </c>
      <c r="K604">
        <v>0</v>
      </c>
      <c r="L604">
        <v>0</v>
      </c>
      <c r="M604">
        <v>0</v>
      </c>
    </row>
    <row r="605" spans="1:13" hidden="1" x14ac:dyDescent="0.25">
      <c r="A605" t="str">
        <f t="shared" si="9"/>
        <v>a</v>
      </c>
      <c r="B605">
        <v>24</v>
      </c>
      <c r="C605" t="s">
        <v>24</v>
      </c>
      <c r="D605">
        <v>3</v>
      </c>
      <c r="E605" t="s">
        <v>6</v>
      </c>
      <c r="F605">
        <v>3</v>
      </c>
      <c r="G605">
        <v>0</v>
      </c>
      <c r="H605">
        <v>0</v>
      </c>
      <c r="I605">
        <v>5.0835219193889998</v>
      </c>
      <c r="J605">
        <v>0</v>
      </c>
      <c r="K605">
        <v>0</v>
      </c>
      <c r="L605">
        <v>0</v>
      </c>
      <c r="M605">
        <v>0</v>
      </c>
    </row>
    <row r="606" spans="1:13" hidden="1" x14ac:dyDescent="0.25">
      <c r="A606" t="str">
        <f t="shared" si="9"/>
        <v>a</v>
      </c>
      <c r="B606">
        <v>24</v>
      </c>
      <c r="C606" t="s">
        <v>24</v>
      </c>
      <c r="D606">
        <v>3</v>
      </c>
      <c r="E606" t="s">
        <v>7</v>
      </c>
      <c r="F606">
        <v>6</v>
      </c>
      <c r="G606">
        <v>0</v>
      </c>
      <c r="H606">
        <v>1.8796512082435799</v>
      </c>
      <c r="I606">
        <v>2.2421496350318102</v>
      </c>
      <c r="J606">
        <v>2734.1428041727199</v>
      </c>
      <c r="K606">
        <v>0</v>
      </c>
      <c r="L606">
        <v>2.2421496350318102</v>
      </c>
      <c r="M606">
        <v>0</v>
      </c>
    </row>
    <row r="607" spans="1:13" hidden="1" x14ac:dyDescent="0.25">
      <c r="A607" t="str">
        <f t="shared" si="9"/>
        <v>b</v>
      </c>
      <c r="B607">
        <v>24</v>
      </c>
      <c r="C607" t="s">
        <v>39</v>
      </c>
      <c r="D607">
        <v>3</v>
      </c>
      <c r="E607" t="s">
        <v>6</v>
      </c>
      <c r="F607">
        <v>51</v>
      </c>
      <c r="G607">
        <v>0</v>
      </c>
      <c r="H607">
        <v>0</v>
      </c>
      <c r="I607">
        <v>55.675460144010003</v>
      </c>
      <c r="J607">
        <v>0</v>
      </c>
      <c r="K607">
        <v>0</v>
      </c>
      <c r="L607">
        <v>0</v>
      </c>
      <c r="M607">
        <v>0</v>
      </c>
    </row>
    <row r="608" spans="1:13" hidden="1" x14ac:dyDescent="0.25">
      <c r="A608" t="str">
        <f t="shared" si="9"/>
        <v>b</v>
      </c>
      <c r="B608">
        <v>24</v>
      </c>
      <c r="C608" t="s">
        <v>39</v>
      </c>
      <c r="D608">
        <v>3</v>
      </c>
      <c r="E608" t="s">
        <v>13</v>
      </c>
      <c r="F608">
        <v>3</v>
      </c>
      <c r="G608">
        <v>0</v>
      </c>
      <c r="H608">
        <v>1.0052371584116599</v>
      </c>
      <c r="I608">
        <v>1.2905796647913801</v>
      </c>
      <c r="J608">
        <v>1094.1685183740001</v>
      </c>
      <c r="K608">
        <v>0</v>
      </c>
      <c r="L608">
        <v>1.2905796647913801</v>
      </c>
      <c r="M608">
        <v>0</v>
      </c>
    </row>
    <row r="609" spans="1:13" hidden="1" x14ac:dyDescent="0.25">
      <c r="A609" t="str">
        <f t="shared" si="9"/>
        <v>b</v>
      </c>
      <c r="B609">
        <v>24</v>
      </c>
      <c r="C609" t="s">
        <v>39</v>
      </c>
      <c r="D609">
        <v>3</v>
      </c>
      <c r="E609" t="s">
        <v>7</v>
      </c>
      <c r="F609">
        <v>55</v>
      </c>
      <c r="G609">
        <v>5.0807382025709398</v>
      </c>
      <c r="H609">
        <v>43.033441075975503</v>
      </c>
      <c r="I609">
        <v>38.226482102232097</v>
      </c>
      <c r="J609">
        <v>75245.602832815799</v>
      </c>
      <c r="K609">
        <v>4707.8638997667304</v>
      </c>
      <c r="L609">
        <v>33.397373508103101</v>
      </c>
      <c r="M609">
        <v>4.8291085941290097</v>
      </c>
    </row>
    <row r="610" spans="1:13" hidden="1" x14ac:dyDescent="0.25">
      <c r="A610" t="str">
        <f t="shared" si="9"/>
        <v>b</v>
      </c>
      <c r="B610">
        <v>24</v>
      </c>
      <c r="C610" t="s">
        <v>39</v>
      </c>
      <c r="D610">
        <v>3</v>
      </c>
      <c r="E610" t="s">
        <v>8</v>
      </c>
      <c r="F610">
        <v>2</v>
      </c>
      <c r="G610">
        <v>0</v>
      </c>
      <c r="H610">
        <v>0</v>
      </c>
      <c r="I610">
        <v>1.9965216168769998E-3</v>
      </c>
      <c r="J610">
        <v>0</v>
      </c>
      <c r="K610">
        <v>0</v>
      </c>
      <c r="L610">
        <v>0</v>
      </c>
      <c r="M610">
        <v>0</v>
      </c>
    </row>
    <row r="611" spans="1:13" hidden="1" x14ac:dyDescent="0.25">
      <c r="A611" t="str">
        <f t="shared" si="9"/>
        <v>b</v>
      </c>
      <c r="B611">
        <v>24</v>
      </c>
      <c r="C611" t="s">
        <v>36</v>
      </c>
      <c r="D611">
        <v>3</v>
      </c>
      <c r="E611" t="s">
        <v>6</v>
      </c>
      <c r="F611">
        <v>21</v>
      </c>
      <c r="G611">
        <v>0</v>
      </c>
      <c r="H611">
        <v>0</v>
      </c>
      <c r="I611">
        <v>10.666111569404499</v>
      </c>
      <c r="J611">
        <v>0</v>
      </c>
      <c r="K611">
        <v>0</v>
      </c>
      <c r="L611">
        <v>0</v>
      </c>
      <c r="M611">
        <v>0</v>
      </c>
    </row>
    <row r="612" spans="1:13" hidden="1" x14ac:dyDescent="0.25">
      <c r="A612" t="str">
        <f t="shared" si="9"/>
        <v>b</v>
      </c>
      <c r="B612">
        <v>24</v>
      </c>
      <c r="C612" t="s">
        <v>36</v>
      </c>
      <c r="D612">
        <v>3</v>
      </c>
      <c r="E612" t="s">
        <v>13</v>
      </c>
      <c r="F612">
        <v>1</v>
      </c>
      <c r="G612">
        <v>0</v>
      </c>
      <c r="H612" s="26">
        <v>1.7952937049900001E-6</v>
      </c>
      <c r="I612">
        <v>3.3616538767700002E-4</v>
      </c>
      <c r="J612">
        <v>2.5187970681000002E-3</v>
      </c>
      <c r="K612">
        <v>0</v>
      </c>
      <c r="L612">
        <v>3.3616538767700002E-4</v>
      </c>
      <c r="M612">
        <v>0</v>
      </c>
    </row>
    <row r="613" spans="1:13" hidden="1" x14ac:dyDescent="0.25">
      <c r="A613" t="str">
        <f t="shared" si="9"/>
        <v>b</v>
      </c>
      <c r="B613">
        <v>24</v>
      </c>
      <c r="C613" t="s">
        <v>36</v>
      </c>
      <c r="D613">
        <v>3</v>
      </c>
      <c r="E613" t="s">
        <v>7</v>
      </c>
      <c r="F613">
        <v>117</v>
      </c>
      <c r="G613">
        <v>0.98732024889115899</v>
      </c>
      <c r="H613">
        <v>107.361640540463</v>
      </c>
      <c r="I613">
        <v>45.860000244635501</v>
      </c>
      <c r="J613">
        <v>172161.44175754901</v>
      </c>
      <c r="K613">
        <v>258.21514094650502</v>
      </c>
      <c r="L613">
        <v>45.063681980742999</v>
      </c>
      <c r="M613">
        <v>0.79631826389249005</v>
      </c>
    </row>
    <row r="614" spans="1:13" hidden="1" x14ac:dyDescent="0.25">
      <c r="A614" t="str">
        <f t="shared" si="9"/>
        <v>b</v>
      </c>
      <c r="B614">
        <v>24</v>
      </c>
      <c r="C614" t="s">
        <v>36</v>
      </c>
      <c r="D614">
        <v>3</v>
      </c>
      <c r="E614" t="s">
        <v>8</v>
      </c>
      <c r="F614">
        <v>7</v>
      </c>
      <c r="G614">
        <v>0</v>
      </c>
      <c r="H614">
        <v>2.6545950342415801E-3</v>
      </c>
      <c r="I614">
        <v>0.45991605839184302</v>
      </c>
      <c r="J614">
        <v>3.2445857127347102</v>
      </c>
      <c r="K614">
        <v>0</v>
      </c>
      <c r="L614">
        <v>0</v>
      </c>
      <c r="M614">
        <v>0</v>
      </c>
    </row>
    <row r="615" spans="1:13" hidden="1" x14ac:dyDescent="0.25">
      <c r="A615" t="str">
        <f t="shared" si="9"/>
        <v>b</v>
      </c>
      <c r="B615">
        <v>24</v>
      </c>
      <c r="C615" t="s">
        <v>34</v>
      </c>
      <c r="D615">
        <v>3</v>
      </c>
      <c r="E615" t="s">
        <v>6</v>
      </c>
      <c r="F615">
        <v>35</v>
      </c>
      <c r="G615">
        <v>0</v>
      </c>
      <c r="H615">
        <v>0</v>
      </c>
      <c r="I615">
        <v>15.7061165521541</v>
      </c>
      <c r="J615">
        <v>0</v>
      </c>
      <c r="K615">
        <v>0</v>
      </c>
      <c r="L615">
        <v>0</v>
      </c>
      <c r="M615">
        <v>0</v>
      </c>
    </row>
    <row r="616" spans="1:13" hidden="1" x14ac:dyDescent="0.25">
      <c r="A616" t="str">
        <f t="shared" si="9"/>
        <v>b</v>
      </c>
      <c r="B616">
        <v>24</v>
      </c>
      <c r="C616" t="s">
        <v>34</v>
      </c>
      <c r="D616">
        <v>3</v>
      </c>
      <c r="E616" t="s">
        <v>13</v>
      </c>
      <c r="F616">
        <v>5</v>
      </c>
      <c r="G616">
        <v>0</v>
      </c>
      <c r="H616">
        <v>4.9889127438568002</v>
      </c>
      <c r="I616">
        <v>10.378205370325899</v>
      </c>
      <c r="J616">
        <v>6690.2334780726396</v>
      </c>
      <c r="K616">
        <v>0</v>
      </c>
      <c r="L616">
        <v>10.378205370325899</v>
      </c>
      <c r="M616">
        <v>0</v>
      </c>
    </row>
    <row r="617" spans="1:13" hidden="1" x14ac:dyDescent="0.25">
      <c r="A617" t="str">
        <f t="shared" si="9"/>
        <v>b</v>
      </c>
      <c r="B617">
        <v>24</v>
      </c>
      <c r="C617" t="s">
        <v>34</v>
      </c>
      <c r="D617">
        <v>3</v>
      </c>
      <c r="E617" t="s">
        <v>7</v>
      </c>
      <c r="F617">
        <v>200</v>
      </c>
      <c r="G617">
        <v>0.99786813603799995</v>
      </c>
      <c r="H617">
        <v>181.65829327320901</v>
      </c>
      <c r="I617">
        <v>89.5165406765488</v>
      </c>
      <c r="J617">
        <v>310484.26396401</v>
      </c>
      <c r="K617">
        <v>631.65053011199996</v>
      </c>
      <c r="L617">
        <v>88.227479178298793</v>
      </c>
      <c r="M617">
        <v>1.2890614982499999</v>
      </c>
    </row>
    <row r="618" spans="1:13" hidden="1" x14ac:dyDescent="0.25">
      <c r="A618" t="str">
        <f t="shared" si="9"/>
        <v>b</v>
      </c>
      <c r="B618">
        <v>24</v>
      </c>
      <c r="C618" t="s">
        <v>34</v>
      </c>
      <c r="D618">
        <v>3</v>
      </c>
      <c r="E618" t="s">
        <v>8</v>
      </c>
      <c r="F618">
        <v>26</v>
      </c>
      <c r="G618" s="26">
        <v>2.0681053766300001E-12</v>
      </c>
      <c r="H618">
        <v>0.99731395394454203</v>
      </c>
      <c r="I618">
        <v>5.1984503460017901</v>
      </c>
      <c r="J618">
        <v>1597.6969506778601</v>
      </c>
      <c r="K618" s="26">
        <v>7.2383688182099998E-10</v>
      </c>
      <c r="L618">
        <v>0</v>
      </c>
      <c r="M618">
        <v>0</v>
      </c>
    </row>
    <row r="619" spans="1:13" hidden="1" x14ac:dyDescent="0.25">
      <c r="A619" t="str">
        <f t="shared" si="9"/>
        <v>b</v>
      </c>
      <c r="B619">
        <v>24</v>
      </c>
      <c r="C619" t="s">
        <v>23</v>
      </c>
      <c r="D619">
        <v>3</v>
      </c>
      <c r="E619" t="s">
        <v>6</v>
      </c>
      <c r="F619">
        <v>12</v>
      </c>
      <c r="G619">
        <v>0</v>
      </c>
      <c r="H619">
        <v>0</v>
      </c>
      <c r="I619">
        <v>10.623211267227401</v>
      </c>
      <c r="J619">
        <v>0</v>
      </c>
      <c r="K619">
        <v>0</v>
      </c>
      <c r="L619">
        <v>0</v>
      </c>
      <c r="M619">
        <v>0</v>
      </c>
    </row>
    <row r="620" spans="1:13" hidden="1" x14ac:dyDescent="0.25">
      <c r="A620" t="str">
        <f t="shared" si="9"/>
        <v>b</v>
      </c>
      <c r="B620">
        <v>24</v>
      </c>
      <c r="C620" t="s">
        <v>23</v>
      </c>
      <c r="D620">
        <v>3</v>
      </c>
      <c r="E620" t="s">
        <v>13</v>
      </c>
      <c r="F620">
        <v>1</v>
      </c>
      <c r="G620">
        <v>0</v>
      </c>
      <c r="H620">
        <v>0.99783214684300003</v>
      </c>
      <c r="I620">
        <v>1.1363971291799999</v>
      </c>
      <c r="J620">
        <v>1089.63270435</v>
      </c>
      <c r="K620">
        <v>0</v>
      </c>
      <c r="L620">
        <v>1.1363971291799999</v>
      </c>
      <c r="M620">
        <v>0</v>
      </c>
    </row>
    <row r="621" spans="1:13" hidden="1" x14ac:dyDescent="0.25">
      <c r="A621" t="str">
        <f t="shared" si="9"/>
        <v>b</v>
      </c>
      <c r="B621">
        <v>24</v>
      </c>
      <c r="C621" t="s">
        <v>23</v>
      </c>
      <c r="D621">
        <v>3</v>
      </c>
      <c r="E621" t="s">
        <v>7</v>
      </c>
      <c r="F621">
        <v>101</v>
      </c>
      <c r="G621">
        <v>0</v>
      </c>
      <c r="H621">
        <v>72.276187872510604</v>
      </c>
      <c r="I621">
        <v>33.133343021222402</v>
      </c>
      <c r="J621">
        <v>117096.07013784299</v>
      </c>
      <c r="K621">
        <v>0</v>
      </c>
      <c r="L621">
        <v>33.133343021222402</v>
      </c>
      <c r="M621">
        <v>0</v>
      </c>
    </row>
    <row r="622" spans="1:13" hidden="1" x14ac:dyDescent="0.25">
      <c r="A622" t="str">
        <f t="shared" si="9"/>
        <v>b</v>
      </c>
      <c r="B622">
        <v>24</v>
      </c>
      <c r="C622" t="s">
        <v>23</v>
      </c>
      <c r="D622">
        <v>3</v>
      </c>
      <c r="E622" t="s">
        <v>8</v>
      </c>
      <c r="F622">
        <v>10</v>
      </c>
      <c r="G622">
        <v>0</v>
      </c>
      <c r="H622">
        <v>5.1987917172364E-3</v>
      </c>
      <c r="I622">
        <v>0.14045717544699499</v>
      </c>
      <c r="J622">
        <v>14.0465282413338</v>
      </c>
      <c r="K622">
        <v>0</v>
      </c>
      <c r="L622">
        <v>0</v>
      </c>
      <c r="M622">
        <v>0</v>
      </c>
    </row>
    <row r="623" spans="1:13" hidden="1" x14ac:dyDescent="0.25">
      <c r="A623" t="str">
        <f t="shared" si="9"/>
        <v>c</v>
      </c>
      <c r="B623">
        <v>24</v>
      </c>
      <c r="C623" t="s">
        <v>33</v>
      </c>
      <c r="D623">
        <v>3</v>
      </c>
      <c r="E623" t="s">
        <v>6</v>
      </c>
      <c r="F623">
        <v>13</v>
      </c>
      <c r="G623">
        <v>0</v>
      </c>
      <c r="H623">
        <v>0</v>
      </c>
      <c r="I623">
        <v>10.2907232092927</v>
      </c>
      <c r="J623">
        <v>0</v>
      </c>
      <c r="K623">
        <v>0</v>
      </c>
      <c r="L623">
        <v>0</v>
      </c>
      <c r="M623">
        <v>0</v>
      </c>
    </row>
    <row r="624" spans="1:13" hidden="1" x14ac:dyDescent="0.25">
      <c r="A624" t="str">
        <f t="shared" si="9"/>
        <v>c</v>
      </c>
      <c r="B624">
        <v>24</v>
      </c>
      <c r="C624" t="s">
        <v>33</v>
      </c>
      <c r="D624">
        <v>3</v>
      </c>
      <c r="E624" t="s">
        <v>13</v>
      </c>
      <c r="F624">
        <v>1</v>
      </c>
      <c r="G624">
        <v>0</v>
      </c>
      <c r="H624">
        <v>0.99767240652199995</v>
      </c>
      <c r="I624">
        <v>3.0010257407699998</v>
      </c>
      <c r="J624">
        <v>1396.7413691300001</v>
      </c>
      <c r="K624">
        <v>0</v>
      </c>
      <c r="L624">
        <v>3.0010257407699998</v>
      </c>
      <c r="M624">
        <v>0</v>
      </c>
    </row>
    <row r="625" spans="1:13" hidden="1" x14ac:dyDescent="0.25">
      <c r="A625" t="str">
        <f t="shared" si="9"/>
        <v>c</v>
      </c>
      <c r="B625">
        <v>24</v>
      </c>
      <c r="C625" t="s">
        <v>33</v>
      </c>
      <c r="D625">
        <v>3</v>
      </c>
      <c r="E625" t="s">
        <v>7</v>
      </c>
      <c r="F625">
        <v>50</v>
      </c>
      <c r="G625">
        <v>0</v>
      </c>
      <c r="H625">
        <v>50.1980438268344</v>
      </c>
      <c r="I625">
        <v>23.315712251138901</v>
      </c>
      <c r="J625">
        <v>70467.692485434498</v>
      </c>
      <c r="K625">
        <v>0</v>
      </c>
      <c r="L625">
        <v>23.315712251138901</v>
      </c>
      <c r="M625">
        <v>0</v>
      </c>
    </row>
    <row r="626" spans="1:13" hidden="1" x14ac:dyDescent="0.25">
      <c r="A626" t="str">
        <f t="shared" si="9"/>
        <v>c</v>
      </c>
      <c r="B626">
        <v>24</v>
      </c>
      <c r="C626" t="s">
        <v>33</v>
      </c>
      <c r="D626">
        <v>3</v>
      </c>
      <c r="E626" t="s">
        <v>8</v>
      </c>
      <c r="F626">
        <v>2</v>
      </c>
      <c r="G626">
        <v>0</v>
      </c>
      <c r="H626">
        <v>0</v>
      </c>
      <c r="I626">
        <v>1.840192961243E-3</v>
      </c>
      <c r="J626">
        <v>0</v>
      </c>
      <c r="K626">
        <v>0</v>
      </c>
      <c r="L626">
        <v>0</v>
      </c>
      <c r="M626">
        <v>0</v>
      </c>
    </row>
    <row r="627" spans="1:13" hidden="1" x14ac:dyDescent="0.25">
      <c r="A627" t="str">
        <f t="shared" si="9"/>
        <v>c</v>
      </c>
      <c r="B627">
        <v>24</v>
      </c>
      <c r="C627" t="s">
        <v>32</v>
      </c>
      <c r="D627">
        <v>3</v>
      </c>
      <c r="E627" t="s">
        <v>6</v>
      </c>
      <c r="F627">
        <v>26</v>
      </c>
      <c r="G627">
        <v>0</v>
      </c>
      <c r="H627">
        <v>0</v>
      </c>
      <c r="I627">
        <v>13.311784555367399</v>
      </c>
      <c r="J627">
        <v>0</v>
      </c>
      <c r="K627">
        <v>0</v>
      </c>
      <c r="L627">
        <v>0</v>
      </c>
      <c r="M627">
        <v>0</v>
      </c>
    </row>
    <row r="628" spans="1:13" hidden="1" x14ac:dyDescent="0.25">
      <c r="A628" t="str">
        <f t="shared" si="9"/>
        <v>c</v>
      </c>
      <c r="B628">
        <v>24</v>
      </c>
      <c r="C628" t="s">
        <v>32</v>
      </c>
      <c r="D628">
        <v>3</v>
      </c>
      <c r="E628" t="s">
        <v>7</v>
      </c>
      <c r="F628">
        <v>486</v>
      </c>
      <c r="G628">
        <v>5.6781393395280595E-4</v>
      </c>
      <c r="H628">
        <v>510.92576700562898</v>
      </c>
      <c r="I628">
        <v>121.68617310419999</v>
      </c>
      <c r="J628">
        <v>730262.20745104901</v>
      </c>
      <c r="K628">
        <v>0.23346405342610199</v>
      </c>
      <c r="L628">
        <v>121.669494781305</v>
      </c>
      <c r="M628">
        <v>1.66783228951582E-2</v>
      </c>
    </row>
    <row r="629" spans="1:13" hidden="1" x14ac:dyDescent="0.25">
      <c r="A629" t="str">
        <f t="shared" si="9"/>
        <v>c</v>
      </c>
      <c r="B629">
        <v>24</v>
      </c>
      <c r="C629" t="s">
        <v>32</v>
      </c>
      <c r="D629">
        <v>3</v>
      </c>
      <c r="E629" t="s">
        <v>8</v>
      </c>
      <c r="F629">
        <v>39</v>
      </c>
      <c r="G629">
        <v>13.0797428309262</v>
      </c>
      <c r="H629">
        <v>1.0039966003730301</v>
      </c>
      <c r="I629">
        <v>1.94192432255228</v>
      </c>
      <c r="J629">
        <v>1789.8034341811101</v>
      </c>
      <c r="K629">
        <v>5124.8781006147701</v>
      </c>
      <c r="L629">
        <v>0</v>
      </c>
      <c r="M629">
        <v>0</v>
      </c>
    </row>
    <row r="630" spans="1:13" hidden="1" x14ac:dyDescent="0.25">
      <c r="A630" t="str">
        <f t="shared" si="9"/>
        <v>c</v>
      </c>
      <c r="B630">
        <v>24</v>
      </c>
      <c r="C630" t="s">
        <v>31</v>
      </c>
      <c r="D630">
        <v>3</v>
      </c>
      <c r="E630" t="s">
        <v>6</v>
      </c>
      <c r="F630">
        <v>29</v>
      </c>
      <c r="G630">
        <v>0</v>
      </c>
      <c r="H630">
        <v>0</v>
      </c>
      <c r="I630">
        <v>6.5124891768261897</v>
      </c>
      <c r="J630">
        <v>0</v>
      </c>
      <c r="K630">
        <v>0</v>
      </c>
      <c r="L630">
        <v>0</v>
      </c>
      <c r="M630">
        <v>0</v>
      </c>
    </row>
    <row r="631" spans="1:13" hidden="1" x14ac:dyDescent="0.25">
      <c r="A631" t="str">
        <f t="shared" si="9"/>
        <v>c</v>
      </c>
      <c r="B631">
        <v>24</v>
      </c>
      <c r="C631" t="s">
        <v>31</v>
      </c>
      <c r="D631">
        <v>3</v>
      </c>
      <c r="E631" t="s">
        <v>7</v>
      </c>
      <c r="F631">
        <v>219</v>
      </c>
      <c r="G631">
        <v>0</v>
      </c>
      <c r="H631">
        <v>194.620467514296</v>
      </c>
      <c r="I631">
        <v>48.043219622718503</v>
      </c>
      <c r="J631">
        <v>300024.54829094</v>
      </c>
      <c r="K631">
        <v>0</v>
      </c>
      <c r="L631">
        <v>48.043219622718503</v>
      </c>
      <c r="M631">
        <v>0</v>
      </c>
    </row>
    <row r="632" spans="1:13" hidden="1" x14ac:dyDescent="0.25">
      <c r="A632" t="str">
        <f t="shared" si="9"/>
        <v>c</v>
      </c>
      <c r="B632">
        <v>24</v>
      </c>
      <c r="C632" t="s">
        <v>31</v>
      </c>
      <c r="D632">
        <v>3</v>
      </c>
      <c r="E632" t="s">
        <v>8</v>
      </c>
      <c r="F632">
        <v>22</v>
      </c>
      <c r="G632">
        <v>0</v>
      </c>
      <c r="H632">
        <v>0</v>
      </c>
      <c r="I632">
        <v>6.71740930662369</v>
      </c>
      <c r="J632">
        <v>0</v>
      </c>
      <c r="K632">
        <v>0</v>
      </c>
      <c r="L632">
        <v>0</v>
      </c>
      <c r="M632">
        <v>0</v>
      </c>
    </row>
    <row r="633" spans="1:13" hidden="1" x14ac:dyDescent="0.25">
      <c r="A633" t="str">
        <f t="shared" si="9"/>
        <v>e</v>
      </c>
      <c r="B633">
        <v>24</v>
      </c>
      <c r="C633" t="s">
        <v>35</v>
      </c>
      <c r="D633">
        <v>3</v>
      </c>
      <c r="E633" t="s">
        <v>6</v>
      </c>
      <c r="F633">
        <v>158</v>
      </c>
      <c r="G633">
        <v>0</v>
      </c>
      <c r="H633">
        <v>0</v>
      </c>
      <c r="I633">
        <v>15.1566917933425</v>
      </c>
      <c r="J633">
        <v>0</v>
      </c>
      <c r="K633">
        <v>0</v>
      </c>
      <c r="L633">
        <v>0</v>
      </c>
      <c r="M633">
        <v>0</v>
      </c>
    </row>
    <row r="634" spans="1:13" hidden="1" x14ac:dyDescent="0.25">
      <c r="A634" t="str">
        <f t="shared" si="9"/>
        <v>e</v>
      </c>
      <c r="B634">
        <v>24</v>
      </c>
      <c r="C634" t="s">
        <v>35</v>
      </c>
      <c r="D634">
        <v>3</v>
      </c>
      <c r="E634" t="s">
        <v>7</v>
      </c>
      <c r="F634">
        <v>729</v>
      </c>
      <c r="G634">
        <v>0</v>
      </c>
      <c r="H634">
        <v>698.71404201688404</v>
      </c>
      <c r="I634">
        <v>57.745742131118298</v>
      </c>
      <c r="J634">
        <v>1024733.24508886</v>
      </c>
      <c r="K634">
        <v>0</v>
      </c>
      <c r="L634">
        <v>57.745742131118298</v>
      </c>
      <c r="M634">
        <v>0</v>
      </c>
    </row>
    <row r="635" spans="1:13" hidden="1" x14ac:dyDescent="0.25">
      <c r="A635" t="str">
        <f t="shared" si="9"/>
        <v>e</v>
      </c>
      <c r="B635">
        <v>24</v>
      </c>
      <c r="C635" t="s">
        <v>35</v>
      </c>
      <c r="D635">
        <v>3</v>
      </c>
      <c r="E635" t="s">
        <v>8</v>
      </c>
      <c r="F635">
        <v>58</v>
      </c>
      <c r="G635">
        <v>0</v>
      </c>
      <c r="H635">
        <v>30.21611941958</v>
      </c>
      <c r="I635">
        <v>29.0260604308464</v>
      </c>
      <c r="J635">
        <v>33337.569371245001</v>
      </c>
      <c r="K635">
        <v>0</v>
      </c>
      <c r="L635">
        <v>0</v>
      </c>
      <c r="M635">
        <v>0</v>
      </c>
    </row>
    <row r="636" spans="1:13" hidden="1" x14ac:dyDescent="0.25">
      <c r="A636" t="str">
        <f t="shared" si="9"/>
        <v>e</v>
      </c>
      <c r="B636">
        <v>24</v>
      </c>
      <c r="C636" t="s">
        <v>43</v>
      </c>
      <c r="D636">
        <v>3</v>
      </c>
      <c r="E636" t="s">
        <v>6</v>
      </c>
      <c r="F636">
        <v>5</v>
      </c>
      <c r="G636">
        <v>0</v>
      </c>
      <c r="H636">
        <v>0</v>
      </c>
      <c r="I636">
        <v>0.70809815831680001</v>
      </c>
      <c r="J636">
        <v>0</v>
      </c>
      <c r="K636">
        <v>0</v>
      </c>
      <c r="L636">
        <v>0</v>
      </c>
      <c r="M636">
        <v>0</v>
      </c>
    </row>
    <row r="637" spans="1:13" hidden="1" x14ac:dyDescent="0.25">
      <c r="A637" t="str">
        <f t="shared" si="9"/>
        <v>e</v>
      </c>
      <c r="B637">
        <v>24</v>
      </c>
      <c r="C637" t="s">
        <v>43</v>
      </c>
      <c r="D637">
        <v>3</v>
      </c>
      <c r="E637" t="s">
        <v>7</v>
      </c>
      <c r="F637">
        <v>23</v>
      </c>
      <c r="G637">
        <v>0</v>
      </c>
      <c r="H637">
        <v>22.944496029122998</v>
      </c>
      <c r="I637">
        <v>3.6041545705401998</v>
      </c>
      <c r="J637">
        <v>41659.706834619901</v>
      </c>
      <c r="K637">
        <v>0</v>
      </c>
      <c r="L637">
        <v>3.6041545705401998</v>
      </c>
      <c r="M637">
        <v>0</v>
      </c>
    </row>
    <row r="638" spans="1:13" hidden="1" x14ac:dyDescent="0.25">
      <c r="A638" t="str">
        <f t="shared" si="9"/>
        <v>e</v>
      </c>
      <c r="B638">
        <v>24</v>
      </c>
      <c r="C638" t="s">
        <v>43</v>
      </c>
      <c r="D638">
        <v>3</v>
      </c>
      <c r="E638" t="s">
        <v>8</v>
      </c>
      <c r="F638">
        <v>1</v>
      </c>
      <c r="G638">
        <v>0</v>
      </c>
      <c r="H638">
        <v>0</v>
      </c>
      <c r="I638">
        <v>4.67916204045E-4</v>
      </c>
      <c r="J638">
        <v>0</v>
      </c>
      <c r="K638">
        <v>0</v>
      </c>
      <c r="L638">
        <v>0</v>
      </c>
      <c r="M638">
        <v>0</v>
      </c>
    </row>
    <row r="639" spans="1:13" hidden="1" x14ac:dyDescent="0.25">
      <c r="A639" t="str">
        <f t="shared" si="9"/>
        <v>a</v>
      </c>
      <c r="B639">
        <v>25</v>
      </c>
      <c r="C639" t="s">
        <v>19</v>
      </c>
      <c r="D639">
        <v>2</v>
      </c>
      <c r="E639" t="s">
        <v>6</v>
      </c>
      <c r="F639">
        <v>30</v>
      </c>
      <c r="G639">
        <v>0</v>
      </c>
      <c r="H639">
        <v>0</v>
      </c>
      <c r="I639">
        <v>2.2559654374823999</v>
      </c>
      <c r="J639">
        <v>0</v>
      </c>
      <c r="K639">
        <v>0</v>
      </c>
      <c r="L639">
        <v>0</v>
      </c>
      <c r="M639">
        <v>0</v>
      </c>
    </row>
    <row r="640" spans="1:13" hidden="1" x14ac:dyDescent="0.25">
      <c r="A640" t="str">
        <f t="shared" si="9"/>
        <v>a</v>
      </c>
      <c r="B640">
        <v>25</v>
      </c>
      <c r="C640" t="s">
        <v>19</v>
      </c>
      <c r="D640">
        <v>2</v>
      </c>
      <c r="E640" t="s">
        <v>7</v>
      </c>
      <c r="F640">
        <v>2</v>
      </c>
      <c r="G640">
        <v>0</v>
      </c>
      <c r="H640" s="26">
        <v>9.9885213995799999E-5</v>
      </c>
      <c r="I640">
        <v>9.7686302552499896E-2</v>
      </c>
      <c r="J640">
        <v>0.32953145466199901</v>
      </c>
      <c r="K640">
        <v>0</v>
      </c>
      <c r="L640">
        <v>9.7686302552499896E-2</v>
      </c>
      <c r="M640">
        <v>0</v>
      </c>
    </row>
    <row r="641" spans="1:13" hidden="1" x14ac:dyDescent="0.25">
      <c r="A641" t="str">
        <f t="shared" si="9"/>
        <v>a</v>
      </c>
      <c r="B641">
        <v>25</v>
      </c>
      <c r="C641" t="s">
        <v>19</v>
      </c>
      <c r="D641">
        <v>2</v>
      </c>
      <c r="E641" t="s">
        <v>8</v>
      </c>
      <c r="F641">
        <v>9</v>
      </c>
      <c r="G641">
        <v>0</v>
      </c>
      <c r="H641" s="26">
        <v>1.48357244297721E-5</v>
      </c>
      <c r="I641">
        <v>4.8409823330093998E-2</v>
      </c>
      <c r="J641">
        <v>5.2751603264570499E-2</v>
      </c>
      <c r="K641">
        <v>0</v>
      </c>
      <c r="L641">
        <v>0</v>
      </c>
      <c r="M641">
        <v>0</v>
      </c>
    </row>
    <row r="642" spans="1:13" hidden="1" x14ac:dyDescent="0.25">
      <c r="A642" t="str">
        <f t="shared" si="9"/>
        <v>a</v>
      </c>
      <c r="B642">
        <v>25</v>
      </c>
      <c r="C642" t="s">
        <v>18</v>
      </c>
      <c r="D642">
        <v>2</v>
      </c>
      <c r="E642" t="s">
        <v>6</v>
      </c>
      <c r="F642">
        <v>3</v>
      </c>
      <c r="G642">
        <v>0</v>
      </c>
      <c r="H642">
        <v>0</v>
      </c>
      <c r="I642">
        <v>1.44689939452653E-2</v>
      </c>
      <c r="J642">
        <v>0</v>
      </c>
      <c r="K642">
        <v>0</v>
      </c>
      <c r="L642">
        <v>0</v>
      </c>
      <c r="M642">
        <v>0</v>
      </c>
    </row>
    <row r="643" spans="1:13" hidden="1" x14ac:dyDescent="0.25">
      <c r="A643" t="str">
        <f t="shared" ref="A643:A706" si="10">LEFT(C643,1)</f>
        <v>a</v>
      </c>
      <c r="B643">
        <v>25</v>
      </c>
      <c r="C643" t="s">
        <v>17</v>
      </c>
      <c r="D643">
        <v>2</v>
      </c>
      <c r="E643" t="s">
        <v>6</v>
      </c>
      <c r="F643">
        <v>3</v>
      </c>
      <c r="G643">
        <v>0</v>
      </c>
      <c r="H643">
        <v>0</v>
      </c>
      <c r="I643">
        <v>8.5397419335252397E-2</v>
      </c>
      <c r="J643">
        <v>0</v>
      </c>
      <c r="K643">
        <v>0</v>
      </c>
      <c r="L643">
        <v>0</v>
      </c>
      <c r="M643">
        <v>0</v>
      </c>
    </row>
    <row r="644" spans="1:13" hidden="1" x14ac:dyDescent="0.25">
      <c r="A644" t="str">
        <f t="shared" si="10"/>
        <v>a</v>
      </c>
      <c r="B644">
        <v>25</v>
      </c>
      <c r="C644" t="s">
        <v>17</v>
      </c>
      <c r="D644">
        <v>2</v>
      </c>
      <c r="E644" t="s">
        <v>7</v>
      </c>
      <c r="F644">
        <v>3</v>
      </c>
      <c r="G644">
        <v>0</v>
      </c>
      <c r="H644">
        <v>2.4237971542228601E-4</v>
      </c>
      <c r="I644">
        <v>4.8312670575920001E-2</v>
      </c>
      <c r="J644">
        <v>0.36797305662848001</v>
      </c>
      <c r="K644">
        <v>0</v>
      </c>
      <c r="L644">
        <v>4.8312670575920001E-2</v>
      </c>
      <c r="M644">
        <v>0</v>
      </c>
    </row>
    <row r="645" spans="1:13" hidden="1" x14ac:dyDescent="0.25">
      <c r="A645" t="str">
        <f t="shared" si="10"/>
        <v>a</v>
      </c>
      <c r="B645">
        <v>25</v>
      </c>
      <c r="C645" t="s">
        <v>40</v>
      </c>
      <c r="D645">
        <v>2</v>
      </c>
      <c r="E645" t="s">
        <v>6</v>
      </c>
      <c r="F645">
        <v>1</v>
      </c>
      <c r="G645">
        <v>0</v>
      </c>
      <c r="H645">
        <v>0</v>
      </c>
      <c r="I645" s="26">
        <v>5.0342634909100002E-6</v>
      </c>
      <c r="J645">
        <v>0</v>
      </c>
      <c r="K645">
        <v>0</v>
      </c>
      <c r="L645">
        <v>0</v>
      </c>
      <c r="M645">
        <v>0</v>
      </c>
    </row>
    <row r="646" spans="1:13" hidden="1" x14ac:dyDescent="0.25">
      <c r="A646" t="str">
        <f t="shared" si="10"/>
        <v>a</v>
      </c>
      <c r="B646">
        <v>25</v>
      </c>
      <c r="C646" t="s">
        <v>40</v>
      </c>
      <c r="D646">
        <v>2</v>
      </c>
      <c r="E646" t="s">
        <v>7</v>
      </c>
      <c r="F646">
        <v>1</v>
      </c>
      <c r="G646">
        <v>0</v>
      </c>
      <c r="H646" s="26">
        <v>8.8059895064599998E-5</v>
      </c>
      <c r="I646">
        <v>2.5242120087100001E-2</v>
      </c>
      <c r="J646">
        <v>0.27756478924400002</v>
      </c>
      <c r="K646">
        <v>0</v>
      </c>
      <c r="L646">
        <v>2.5242120087100001E-2</v>
      </c>
      <c r="M646">
        <v>0</v>
      </c>
    </row>
    <row r="647" spans="1:13" hidden="1" x14ac:dyDescent="0.25">
      <c r="A647" t="str">
        <f t="shared" si="10"/>
        <v>a</v>
      </c>
      <c r="B647">
        <v>25</v>
      </c>
      <c r="C647" t="s">
        <v>40</v>
      </c>
      <c r="D647">
        <v>2</v>
      </c>
      <c r="E647" t="s">
        <v>8</v>
      </c>
      <c r="F647">
        <v>6</v>
      </c>
      <c r="G647">
        <v>0</v>
      </c>
      <c r="H647">
        <v>4.5530343788315903E-3</v>
      </c>
      <c r="I647">
        <v>0.59854169978197103</v>
      </c>
      <c r="J647">
        <v>16.045615224253499</v>
      </c>
      <c r="K647">
        <v>0</v>
      </c>
      <c r="L647">
        <v>0</v>
      </c>
      <c r="M647">
        <v>0</v>
      </c>
    </row>
    <row r="648" spans="1:13" hidden="1" x14ac:dyDescent="0.25">
      <c r="A648" t="str">
        <f t="shared" si="10"/>
        <v>a</v>
      </c>
      <c r="B648">
        <v>25</v>
      </c>
      <c r="C648" t="s">
        <v>24</v>
      </c>
      <c r="D648">
        <v>2</v>
      </c>
      <c r="E648" t="s">
        <v>8</v>
      </c>
      <c r="F648">
        <v>3</v>
      </c>
      <c r="G648">
        <v>0</v>
      </c>
      <c r="H648" s="26">
        <v>3.3357458262899998E-9</v>
      </c>
      <c r="I648">
        <v>4.7038311003456998E-2</v>
      </c>
      <c r="J648" s="26">
        <v>1.5531232567199999E-5</v>
      </c>
      <c r="K648">
        <v>0</v>
      </c>
      <c r="L648">
        <v>0</v>
      </c>
      <c r="M648">
        <v>0</v>
      </c>
    </row>
    <row r="649" spans="1:13" hidden="1" x14ac:dyDescent="0.25">
      <c r="A649" t="str">
        <f t="shared" si="10"/>
        <v>b</v>
      </c>
      <c r="B649">
        <v>25</v>
      </c>
      <c r="C649" t="s">
        <v>39</v>
      </c>
      <c r="D649">
        <v>2</v>
      </c>
      <c r="E649" t="s">
        <v>6</v>
      </c>
      <c r="F649">
        <v>1</v>
      </c>
      <c r="G649">
        <v>0</v>
      </c>
      <c r="H649">
        <v>0</v>
      </c>
      <c r="I649">
        <v>4.60553642668E-2</v>
      </c>
      <c r="J649">
        <v>0</v>
      </c>
      <c r="K649">
        <v>0</v>
      </c>
      <c r="L649">
        <v>0</v>
      </c>
      <c r="M649">
        <v>0</v>
      </c>
    </row>
    <row r="650" spans="1:13" hidden="1" x14ac:dyDescent="0.25">
      <c r="A650" t="str">
        <f t="shared" si="10"/>
        <v>b</v>
      </c>
      <c r="B650">
        <v>25</v>
      </c>
      <c r="C650" t="s">
        <v>39</v>
      </c>
      <c r="D650">
        <v>2</v>
      </c>
      <c r="E650" t="s">
        <v>8</v>
      </c>
      <c r="F650">
        <v>2</v>
      </c>
      <c r="G650">
        <v>0</v>
      </c>
      <c r="H650" s="26">
        <v>1.49651519647E-11</v>
      </c>
      <c r="I650">
        <v>3.9365411327452002E-3</v>
      </c>
      <c r="J650" s="26">
        <v>5.6568274426700003E-8</v>
      </c>
      <c r="K650">
        <v>0</v>
      </c>
      <c r="L650">
        <v>0</v>
      </c>
      <c r="M650">
        <v>0</v>
      </c>
    </row>
    <row r="651" spans="1:13" hidden="1" x14ac:dyDescent="0.25">
      <c r="A651" t="str">
        <f t="shared" si="10"/>
        <v>b</v>
      </c>
      <c r="B651">
        <v>25</v>
      </c>
      <c r="C651" t="s">
        <v>36</v>
      </c>
      <c r="D651">
        <v>2</v>
      </c>
      <c r="E651" t="s">
        <v>6</v>
      </c>
      <c r="F651">
        <v>2</v>
      </c>
      <c r="G651">
        <v>0</v>
      </c>
      <c r="H651">
        <v>0</v>
      </c>
      <c r="I651">
        <v>2.2656232487404999</v>
      </c>
      <c r="J651">
        <v>0</v>
      </c>
      <c r="K651">
        <v>0</v>
      </c>
      <c r="L651">
        <v>0</v>
      </c>
      <c r="M651">
        <v>0</v>
      </c>
    </row>
    <row r="652" spans="1:13" hidden="1" x14ac:dyDescent="0.25">
      <c r="A652" t="str">
        <f t="shared" si="10"/>
        <v>b</v>
      </c>
      <c r="B652">
        <v>25</v>
      </c>
      <c r="C652" t="s">
        <v>36</v>
      </c>
      <c r="D652">
        <v>2</v>
      </c>
      <c r="E652" t="s">
        <v>13</v>
      </c>
      <c r="F652">
        <v>1</v>
      </c>
      <c r="G652">
        <v>0</v>
      </c>
      <c r="H652">
        <v>0.89297474217600004</v>
      </c>
      <c r="I652">
        <v>0.94259703477000001</v>
      </c>
      <c r="J652">
        <v>692.94839992799996</v>
      </c>
      <c r="K652">
        <v>0</v>
      </c>
      <c r="L652">
        <v>0.94259703477000001</v>
      </c>
      <c r="M652">
        <v>0</v>
      </c>
    </row>
    <row r="653" spans="1:13" hidden="1" x14ac:dyDescent="0.25">
      <c r="A653" t="str">
        <f t="shared" si="10"/>
        <v>b</v>
      </c>
      <c r="B653">
        <v>25</v>
      </c>
      <c r="C653" t="s">
        <v>36</v>
      </c>
      <c r="D653">
        <v>2</v>
      </c>
      <c r="E653" t="s">
        <v>8</v>
      </c>
      <c r="F653">
        <v>52</v>
      </c>
      <c r="G653">
        <v>0</v>
      </c>
      <c r="H653">
        <v>5.6083706960984303</v>
      </c>
      <c r="I653">
        <v>94.851937602469206</v>
      </c>
      <c r="J653">
        <v>11783.9859109354</v>
      </c>
      <c r="K653">
        <v>0</v>
      </c>
      <c r="L653">
        <v>0</v>
      </c>
      <c r="M653">
        <v>0</v>
      </c>
    </row>
    <row r="654" spans="1:13" hidden="1" x14ac:dyDescent="0.25">
      <c r="A654" t="str">
        <f t="shared" si="10"/>
        <v>b</v>
      </c>
      <c r="B654">
        <v>25</v>
      </c>
      <c r="C654" t="s">
        <v>34</v>
      </c>
      <c r="D654">
        <v>2</v>
      </c>
      <c r="E654" t="s">
        <v>6</v>
      </c>
      <c r="F654">
        <v>180</v>
      </c>
      <c r="G654">
        <v>0</v>
      </c>
      <c r="H654">
        <v>0</v>
      </c>
      <c r="I654">
        <v>306.23990817918599</v>
      </c>
      <c r="J654">
        <v>0</v>
      </c>
      <c r="K654">
        <v>0</v>
      </c>
      <c r="L654">
        <v>0</v>
      </c>
      <c r="M654">
        <v>0</v>
      </c>
    </row>
    <row r="655" spans="1:13" hidden="1" x14ac:dyDescent="0.25">
      <c r="A655" t="str">
        <f t="shared" si="10"/>
        <v>b</v>
      </c>
      <c r="B655">
        <v>25</v>
      </c>
      <c r="C655" t="s">
        <v>34</v>
      </c>
      <c r="D655">
        <v>2</v>
      </c>
      <c r="E655" t="s">
        <v>13</v>
      </c>
      <c r="F655">
        <v>1</v>
      </c>
      <c r="G655">
        <v>0</v>
      </c>
      <c r="H655">
        <v>1.1924677676599999E-4</v>
      </c>
      <c r="I655">
        <v>1.54514095724E-2</v>
      </c>
      <c r="J655">
        <v>0.38492859540199997</v>
      </c>
      <c r="K655">
        <v>0</v>
      </c>
      <c r="L655">
        <v>1.54514095724E-2</v>
      </c>
      <c r="M655">
        <v>0</v>
      </c>
    </row>
    <row r="656" spans="1:13" hidden="1" x14ac:dyDescent="0.25">
      <c r="A656" t="str">
        <f t="shared" si="10"/>
        <v>b</v>
      </c>
      <c r="B656">
        <v>25</v>
      </c>
      <c r="C656" t="s">
        <v>34</v>
      </c>
      <c r="D656">
        <v>2</v>
      </c>
      <c r="E656" t="s">
        <v>7</v>
      </c>
      <c r="F656">
        <v>220</v>
      </c>
      <c r="G656">
        <v>205.78293789400001</v>
      </c>
      <c r="H656">
        <v>244.49595366029499</v>
      </c>
      <c r="I656">
        <v>255.708962466694</v>
      </c>
      <c r="J656">
        <v>915640.48214858002</v>
      </c>
      <c r="K656">
        <v>130260.59968699999</v>
      </c>
      <c r="L656">
        <v>252.15973802942401</v>
      </c>
      <c r="M656">
        <v>3.5492244372699999</v>
      </c>
    </row>
    <row r="657" spans="1:13" hidden="1" x14ac:dyDescent="0.25">
      <c r="A657" t="str">
        <f t="shared" si="10"/>
        <v>b</v>
      </c>
      <c r="B657">
        <v>25</v>
      </c>
      <c r="C657" t="s">
        <v>34</v>
      </c>
      <c r="D657">
        <v>2</v>
      </c>
      <c r="E657" t="s">
        <v>8</v>
      </c>
      <c r="F657">
        <v>49</v>
      </c>
      <c r="G657">
        <v>0</v>
      </c>
      <c r="H657">
        <v>1.00157347511337</v>
      </c>
      <c r="I657">
        <v>59.638326639793199</v>
      </c>
      <c r="J657">
        <v>1229.14739617941</v>
      </c>
      <c r="K657">
        <v>0</v>
      </c>
      <c r="L657">
        <v>0</v>
      </c>
      <c r="M657">
        <v>0</v>
      </c>
    </row>
    <row r="658" spans="1:13" hidden="1" x14ac:dyDescent="0.25">
      <c r="A658" t="str">
        <f t="shared" si="10"/>
        <v>b</v>
      </c>
      <c r="B658">
        <v>25</v>
      </c>
      <c r="C658" t="s">
        <v>23</v>
      </c>
      <c r="D658">
        <v>2</v>
      </c>
      <c r="E658" t="s">
        <v>6</v>
      </c>
      <c r="F658">
        <v>644</v>
      </c>
      <c r="G658">
        <v>0</v>
      </c>
      <c r="H658">
        <v>0</v>
      </c>
      <c r="I658">
        <v>754.54170950943706</v>
      </c>
      <c r="J658">
        <v>0</v>
      </c>
      <c r="K658">
        <v>0</v>
      </c>
      <c r="L658">
        <v>0</v>
      </c>
      <c r="M658">
        <v>0</v>
      </c>
    </row>
    <row r="659" spans="1:13" hidden="1" x14ac:dyDescent="0.25">
      <c r="A659" t="str">
        <f t="shared" si="10"/>
        <v>b</v>
      </c>
      <c r="B659">
        <v>25</v>
      </c>
      <c r="C659" t="s">
        <v>23</v>
      </c>
      <c r="D659">
        <v>2</v>
      </c>
      <c r="E659" t="s">
        <v>13</v>
      </c>
      <c r="F659">
        <v>28</v>
      </c>
      <c r="G659">
        <v>0</v>
      </c>
      <c r="H659">
        <v>34.793285274944097</v>
      </c>
      <c r="I659">
        <v>67.858319972447902</v>
      </c>
      <c r="J659">
        <v>73360.176563945803</v>
      </c>
      <c r="K659">
        <v>0</v>
      </c>
      <c r="L659">
        <v>67.858319972447902</v>
      </c>
      <c r="M659">
        <v>0</v>
      </c>
    </row>
    <row r="660" spans="1:13" hidden="1" x14ac:dyDescent="0.25">
      <c r="A660" t="str">
        <f t="shared" si="10"/>
        <v>b</v>
      </c>
      <c r="B660">
        <v>25</v>
      </c>
      <c r="C660" t="s">
        <v>23</v>
      </c>
      <c r="D660">
        <v>2</v>
      </c>
      <c r="E660" t="s">
        <v>7</v>
      </c>
      <c r="F660">
        <v>2821</v>
      </c>
      <c r="G660">
        <v>430.50772334346698</v>
      </c>
      <c r="H660">
        <v>2848.5688467772802</v>
      </c>
      <c r="I660">
        <v>1323.13853812972</v>
      </c>
      <c r="J660">
        <v>10116860.1519159</v>
      </c>
      <c r="K660">
        <v>245483.94019973901</v>
      </c>
      <c r="L660">
        <v>1309.3393341676699</v>
      </c>
      <c r="M660">
        <v>13.7992039620522</v>
      </c>
    </row>
    <row r="661" spans="1:13" hidden="1" x14ac:dyDescent="0.25">
      <c r="A661" t="str">
        <f t="shared" si="10"/>
        <v>b</v>
      </c>
      <c r="B661">
        <v>25</v>
      </c>
      <c r="C661" t="s">
        <v>23</v>
      </c>
      <c r="D661">
        <v>2</v>
      </c>
      <c r="E661" t="s">
        <v>8</v>
      </c>
      <c r="F661">
        <v>182</v>
      </c>
      <c r="G661">
        <v>3.6828113412966998</v>
      </c>
      <c r="H661">
        <v>38.587464396863197</v>
      </c>
      <c r="I661">
        <v>177.132967777891</v>
      </c>
      <c r="J661">
        <v>139872.22299952299</v>
      </c>
      <c r="K661">
        <v>1288.9839694543</v>
      </c>
      <c r="L661">
        <v>0</v>
      </c>
      <c r="M661">
        <v>0</v>
      </c>
    </row>
    <row r="662" spans="1:13" hidden="1" x14ac:dyDescent="0.25">
      <c r="A662" t="str">
        <f t="shared" si="10"/>
        <v>b</v>
      </c>
      <c r="B662">
        <v>25</v>
      </c>
      <c r="C662" t="s">
        <v>46</v>
      </c>
      <c r="D662">
        <v>2</v>
      </c>
      <c r="E662" t="s">
        <v>6</v>
      </c>
      <c r="F662">
        <v>39</v>
      </c>
      <c r="G662">
        <v>0</v>
      </c>
      <c r="H662">
        <v>0</v>
      </c>
      <c r="I662">
        <v>84.431025561917707</v>
      </c>
      <c r="J662">
        <v>0</v>
      </c>
      <c r="K662">
        <v>0</v>
      </c>
      <c r="L662">
        <v>0</v>
      </c>
      <c r="M662">
        <v>0</v>
      </c>
    </row>
    <row r="663" spans="1:13" hidden="1" x14ac:dyDescent="0.25">
      <c r="A663" t="str">
        <f t="shared" si="10"/>
        <v>b</v>
      </c>
      <c r="B663">
        <v>25</v>
      </c>
      <c r="C663" t="s">
        <v>46</v>
      </c>
      <c r="D663">
        <v>2</v>
      </c>
      <c r="E663" t="s">
        <v>8</v>
      </c>
      <c r="F663">
        <v>4</v>
      </c>
      <c r="G663">
        <v>0</v>
      </c>
      <c r="H663">
        <v>0</v>
      </c>
      <c r="I663">
        <v>2.3875653358790001</v>
      </c>
      <c r="J663">
        <v>0</v>
      </c>
      <c r="K663">
        <v>0</v>
      </c>
      <c r="L663">
        <v>0</v>
      </c>
      <c r="M663">
        <v>0</v>
      </c>
    </row>
    <row r="664" spans="1:13" hidden="1" x14ac:dyDescent="0.25">
      <c r="A664" t="str">
        <f t="shared" si="10"/>
        <v>c</v>
      </c>
      <c r="B664">
        <v>25</v>
      </c>
      <c r="C664" t="s">
        <v>33</v>
      </c>
      <c r="D664">
        <v>2</v>
      </c>
      <c r="E664" t="s">
        <v>6</v>
      </c>
      <c r="F664">
        <v>54</v>
      </c>
      <c r="G664">
        <v>0</v>
      </c>
      <c r="H664">
        <v>0</v>
      </c>
      <c r="I664">
        <v>99.5290270121981</v>
      </c>
      <c r="J664">
        <v>0</v>
      </c>
      <c r="K664">
        <v>0</v>
      </c>
      <c r="L664">
        <v>0</v>
      </c>
      <c r="M664">
        <v>0</v>
      </c>
    </row>
    <row r="665" spans="1:13" hidden="1" x14ac:dyDescent="0.25">
      <c r="A665" t="str">
        <f t="shared" si="10"/>
        <v>c</v>
      </c>
      <c r="B665">
        <v>25</v>
      </c>
      <c r="C665" t="s">
        <v>33</v>
      </c>
      <c r="D665">
        <v>2</v>
      </c>
      <c r="E665" t="s">
        <v>7</v>
      </c>
      <c r="F665">
        <v>3</v>
      </c>
      <c r="G665">
        <v>0</v>
      </c>
      <c r="H665">
        <v>7.6978097999170396</v>
      </c>
      <c r="I665">
        <v>9.2967565420198</v>
      </c>
      <c r="J665">
        <v>28003.587361071</v>
      </c>
      <c r="K665">
        <v>0</v>
      </c>
      <c r="L665">
        <v>9.2967565420198</v>
      </c>
      <c r="M665">
        <v>0</v>
      </c>
    </row>
    <row r="666" spans="1:13" hidden="1" x14ac:dyDescent="0.25">
      <c r="A666" t="str">
        <f t="shared" si="10"/>
        <v>c</v>
      </c>
      <c r="B666">
        <v>25</v>
      </c>
      <c r="C666" t="s">
        <v>33</v>
      </c>
      <c r="D666">
        <v>2</v>
      </c>
      <c r="E666" t="s">
        <v>8</v>
      </c>
      <c r="F666">
        <v>10</v>
      </c>
      <c r="G666">
        <v>0</v>
      </c>
      <c r="H666">
        <v>0</v>
      </c>
      <c r="I666">
        <v>6.2911855509126902</v>
      </c>
      <c r="J666">
        <v>0</v>
      </c>
      <c r="K666">
        <v>0</v>
      </c>
      <c r="L666">
        <v>0</v>
      </c>
      <c r="M666">
        <v>0</v>
      </c>
    </row>
    <row r="667" spans="1:13" hidden="1" x14ac:dyDescent="0.25">
      <c r="A667" t="str">
        <f t="shared" si="10"/>
        <v>c</v>
      </c>
      <c r="B667">
        <v>25</v>
      </c>
      <c r="C667" t="s">
        <v>32</v>
      </c>
      <c r="D667">
        <v>2</v>
      </c>
      <c r="E667" t="s">
        <v>6</v>
      </c>
      <c r="F667">
        <v>31</v>
      </c>
      <c r="G667">
        <v>0</v>
      </c>
      <c r="H667">
        <v>0</v>
      </c>
      <c r="I667">
        <v>47.208374464029198</v>
      </c>
      <c r="J667">
        <v>0</v>
      </c>
      <c r="K667">
        <v>0</v>
      </c>
      <c r="L667">
        <v>0</v>
      </c>
      <c r="M667">
        <v>0</v>
      </c>
    </row>
    <row r="668" spans="1:13" hidden="1" x14ac:dyDescent="0.25">
      <c r="A668" t="str">
        <f t="shared" si="10"/>
        <v>c</v>
      </c>
      <c r="B668">
        <v>25</v>
      </c>
      <c r="C668" t="s">
        <v>32</v>
      </c>
      <c r="D668">
        <v>2</v>
      </c>
      <c r="E668" t="s">
        <v>8</v>
      </c>
      <c r="F668">
        <v>1</v>
      </c>
      <c r="G668">
        <v>0</v>
      </c>
      <c r="H668">
        <v>0</v>
      </c>
      <c r="I668">
        <v>1.4041841272399999E-3</v>
      </c>
      <c r="J668">
        <v>0</v>
      </c>
      <c r="K668">
        <v>0</v>
      </c>
      <c r="L668">
        <v>0</v>
      </c>
      <c r="M668">
        <v>0</v>
      </c>
    </row>
    <row r="669" spans="1:13" hidden="1" x14ac:dyDescent="0.25">
      <c r="A669" t="str">
        <f t="shared" si="10"/>
        <v>c</v>
      </c>
      <c r="B669">
        <v>25</v>
      </c>
      <c r="C669" t="s">
        <v>31</v>
      </c>
      <c r="D669">
        <v>2</v>
      </c>
      <c r="E669" t="s">
        <v>6</v>
      </c>
      <c r="F669">
        <v>22</v>
      </c>
      <c r="G669">
        <v>0</v>
      </c>
      <c r="H669">
        <v>0</v>
      </c>
      <c r="I669">
        <v>42.848835031246203</v>
      </c>
      <c r="J669">
        <v>0</v>
      </c>
      <c r="K669">
        <v>0</v>
      </c>
      <c r="L669">
        <v>0</v>
      </c>
      <c r="M669">
        <v>0</v>
      </c>
    </row>
    <row r="670" spans="1:13" hidden="1" x14ac:dyDescent="0.25">
      <c r="A670" t="str">
        <f t="shared" si="10"/>
        <v>c</v>
      </c>
      <c r="B670">
        <v>25</v>
      </c>
      <c r="C670" t="s">
        <v>31</v>
      </c>
      <c r="D670">
        <v>2</v>
      </c>
      <c r="E670" t="s">
        <v>8</v>
      </c>
      <c r="F670">
        <v>1</v>
      </c>
      <c r="G670">
        <v>0</v>
      </c>
      <c r="H670">
        <v>0</v>
      </c>
      <c r="I670">
        <v>0.50266656406400001</v>
      </c>
      <c r="J670">
        <v>0</v>
      </c>
      <c r="K670">
        <v>0</v>
      </c>
      <c r="L670">
        <v>0</v>
      </c>
      <c r="M670">
        <v>0</v>
      </c>
    </row>
    <row r="671" spans="1:13" hidden="1" x14ac:dyDescent="0.25">
      <c r="A671" t="str">
        <f t="shared" si="10"/>
        <v>c</v>
      </c>
      <c r="B671">
        <v>25</v>
      </c>
      <c r="C671" t="s">
        <v>30</v>
      </c>
      <c r="D671">
        <v>2</v>
      </c>
      <c r="E671" t="s">
        <v>6</v>
      </c>
      <c r="F671">
        <v>291</v>
      </c>
      <c r="G671">
        <v>0</v>
      </c>
      <c r="H671">
        <v>0</v>
      </c>
      <c r="I671">
        <v>306.31715323801001</v>
      </c>
      <c r="J671">
        <v>0</v>
      </c>
      <c r="K671">
        <v>0</v>
      </c>
      <c r="L671">
        <v>0</v>
      </c>
      <c r="M671">
        <v>0</v>
      </c>
    </row>
    <row r="672" spans="1:13" hidden="1" x14ac:dyDescent="0.25">
      <c r="A672" t="str">
        <f t="shared" si="10"/>
        <v>c</v>
      </c>
      <c r="B672">
        <v>25</v>
      </c>
      <c r="C672" t="s">
        <v>30</v>
      </c>
      <c r="D672">
        <v>2</v>
      </c>
      <c r="E672" t="s">
        <v>7</v>
      </c>
      <c r="F672">
        <v>2247</v>
      </c>
      <c r="G672">
        <v>64.929198298399996</v>
      </c>
      <c r="H672">
        <v>2187.9089400422099</v>
      </c>
      <c r="I672">
        <v>573.78415948503005</v>
      </c>
      <c r="J672">
        <v>7699859.2761340197</v>
      </c>
      <c r="K672">
        <v>22725.219404399999</v>
      </c>
      <c r="L672">
        <v>569.84028576001003</v>
      </c>
      <c r="M672">
        <v>3.94387372502</v>
      </c>
    </row>
    <row r="673" spans="1:13" hidden="1" x14ac:dyDescent="0.25">
      <c r="A673" t="str">
        <f t="shared" si="10"/>
        <v>c</v>
      </c>
      <c r="B673">
        <v>25</v>
      </c>
      <c r="C673" t="s">
        <v>30</v>
      </c>
      <c r="D673">
        <v>2</v>
      </c>
      <c r="E673" t="s">
        <v>8</v>
      </c>
      <c r="F673">
        <v>19</v>
      </c>
      <c r="G673">
        <v>4.4127666326499999E-4</v>
      </c>
      <c r="H673">
        <v>1.93993258827531</v>
      </c>
      <c r="I673">
        <v>64.072656844232597</v>
      </c>
      <c r="J673">
        <v>10781.2968730712</v>
      </c>
      <c r="K673">
        <v>0.15444683214300001</v>
      </c>
      <c r="L673">
        <v>0</v>
      </c>
      <c r="M673">
        <v>0</v>
      </c>
    </row>
    <row r="674" spans="1:13" hidden="1" x14ac:dyDescent="0.25">
      <c r="A674" t="str">
        <f t="shared" si="10"/>
        <v>c</v>
      </c>
      <c r="B674">
        <v>25</v>
      </c>
      <c r="C674" t="s">
        <v>29</v>
      </c>
      <c r="D674">
        <v>2</v>
      </c>
      <c r="E674" t="s">
        <v>6</v>
      </c>
      <c r="F674">
        <v>23</v>
      </c>
      <c r="G674">
        <v>0</v>
      </c>
      <c r="H674">
        <v>0</v>
      </c>
      <c r="I674">
        <v>18.271286371155401</v>
      </c>
      <c r="J674">
        <v>0</v>
      </c>
      <c r="K674">
        <v>0</v>
      </c>
      <c r="L674">
        <v>0</v>
      </c>
      <c r="M674">
        <v>0</v>
      </c>
    </row>
    <row r="675" spans="1:13" hidden="1" x14ac:dyDescent="0.25">
      <c r="A675" t="str">
        <f t="shared" si="10"/>
        <v>c</v>
      </c>
      <c r="B675">
        <v>25</v>
      </c>
      <c r="C675" t="s">
        <v>29</v>
      </c>
      <c r="D675">
        <v>2</v>
      </c>
      <c r="E675" t="s">
        <v>7</v>
      </c>
      <c r="F675">
        <v>406</v>
      </c>
      <c r="G675">
        <v>0</v>
      </c>
      <c r="H675">
        <v>370.549768132167</v>
      </c>
      <c r="I675">
        <v>80.626299029192694</v>
      </c>
      <c r="J675">
        <v>964714.13046500902</v>
      </c>
      <c r="K675">
        <v>0</v>
      </c>
      <c r="L675">
        <v>80.626299029192694</v>
      </c>
      <c r="M675">
        <v>0</v>
      </c>
    </row>
    <row r="676" spans="1:13" hidden="1" x14ac:dyDescent="0.25">
      <c r="A676" t="str">
        <f t="shared" si="10"/>
        <v>c</v>
      </c>
      <c r="B676">
        <v>25</v>
      </c>
      <c r="C676" t="s">
        <v>29</v>
      </c>
      <c r="D676">
        <v>2</v>
      </c>
      <c r="E676" t="s">
        <v>8</v>
      </c>
      <c r="F676">
        <v>44</v>
      </c>
      <c r="G676">
        <v>0</v>
      </c>
      <c r="H676">
        <v>0.213958779673939</v>
      </c>
      <c r="I676">
        <v>53.632575292635302</v>
      </c>
      <c r="J676">
        <v>875.14177658135202</v>
      </c>
      <c r="K676">
        <v>0</v>
      </c>
      <c r="L676">
        <v>0</v>
      </c>
      <c r="M676">
        <v>0</v>
      </c>
    </row>
    <row r="677" spans="1:13" hidden="1" x14ac:dyDescent="0.25">
      <c r="A677" t="str">
        <f t="shared" si="10"/>
        <v>e</v>
      </c>
      <c r="B677">
        <v>25</v>
      </c>
      <c r="C677" t="s">
        <v>35</v>
      </c>
      <c r="D677">
        <v>2</v>
      </c>
      <c r="E677" t="s">
        <v>6</v>
      </c>
      <c r="F677">
        <v>226</v>
      </c>
      <c r="G677">
        <v>0</v>
      </c>
      <c r="H677">
        <v>0</v>
      </c>
      <c r="I677">
        <v>445.61364596670501</v>
      </c>
      <c r="J677">
        <v>0</v>
      </c>
      <c r="K677">
        <v>0</v>
      </c>
      <c r="L677">
        <v>0</v>
      </c>
      <c r="M677">
        <v>0</v>
      </c>
    </row>
    <row r="678" spans="1:13" hidden="1" x14ac:dyDescent="0.25">
      <c r="A678" t="str">
        <f t="shared" si="10"/>
        <v>e</v>
      </c>
      <c r="B678">
        <v>25</v>
      </c>
      <c r="C678" t="s">
        <v>35</v>
      </c>
      <c r="D678">
        <v>2</v>
      </c>
      <c r="E678" t="s">
        <v>7</v>
      </c>
      <c r="F678">
        <v>3</v>
      </c>
      <c r="G678">
        <v>0</v>
      </c>
      <c r="H678">
        <v>38.263385970500003</v>
      </c>
      <c r="I678">
        <v>9.3976340455630005</v>
      </c>
      <c r="J678">
        <v>75981.916753829995</v>
      </c>
      <c r="K678">
        <v>0</v>
      </c>
      <c r="L678">
        <v>9.3976340455630005</v>
      </c>
      <c r="M678">
        <v>0</v>
      </c>
    </row>
    <row r="679" spans="1:13" hidden="1" x14ac:dyDescent="0.25">
      <c r="A679" t="str">
        <f t="shared" si="10"/>
        <v>e</v>
      </c>
      <c r="B679">
        <v>25</v>
      </c>
      <c r="C679" t="s">
        <v>35</v>
      </c>
      <c r="D679">
        <v>2</v>
      </c>
      <c r="E679" t="s">
        <v>8</v>
      </c>
      <c r="F679">
        <v>27</v>
      </c>
      <c r="G679">
        <v>0</v>
      </c>
      <c r="H679">
        <v>4.3862012737699999E-3</v>
      </c>
      <c r="I679">
        <v>18.666795286415301</v>
      </c>
      <c r="J679">
        <v>19.193760051909901</v>
      </c>
      <c r="K679">
        <v>0</v>
      </c>
      <c r="L679">
        <v>0</v>
      </c>
      <c r="M679">
        <v>0</v>
      </c>
    </row>
    <row r="680" spans="1:13" hidden="1" x14ac:dyDescent="0.25">
      <c r="A680" t="str">
        <f t="shared" si="10"/>
        <v>e</v>
      </c>
      <c r="B680">
        <v>25</v>
      </c>
      <c r="C680" t="s">
        <v>43</v>
      </c>
      <c r="D680">
        <v>2</v>
      </c>
      <c r="E680" t="s">
        <v>6</v>
      </c>
      <c r="F680">
        <v>73</v>
      </c>
      <c r="G680">
        <v>0</v>
      </c>
      <c r="H680">
        <v>0</v>
      </c>
      <c r="I680">
        <v>91.013315227432798</v>
      </c>
      <c r="J680">
        <v>0</v>
      </c>
      <c r="K680">
        <v>0</v>
      </c>
      <c r="L680">
        <v>0</v>
      </c>
      <c r="M680">
        <v>0</v>
      </c>
    </row>
    <row r="681" spans="1:13" hidden="1" x14ac:dyDescent="0.25">
      <c r="A681" t="str">
        <f t="shared" si="10"/>
        <v>e</v>
      </c>
      <c r="B681">
        <v>25</v>
      </c>
      <c r="C681" t="s">
        <v>43</v>
      </c>
      <c r="D681">
        <v>2</v>
      </c>
      <c r="E681" t="s">
        <v>7</v>
      </c>
      <c r="F681">
        <v>318</v>
      </c>
      <c r="G681">
        <v>17.7547797782962</v>
      </c>
      <c r="H681">
        <v>325.36514135404002</v>
      </c>
      <c r="I681">
        <v>37.096296943500199</v>
      </c>
      <c r="J681">
        <v>731327.40709653602</v>
      </c>
      <c r="K681">
        <v>9756.6724115012203</v>
      </c>
      <c r="L681">
        <v>35.3195258276589</v>
      </c>
      <c r="M681">
        <v>1.77677111584127</v>
      </c>
    </row>
    <row r="682" spans="1:13" hidden="1" x14ac:dyDescent="0.25">
      <c r="A682" t="str">
        <f t="shared" si="10"/>
        <v>e</v>
      </c>
      <c r="B682">
        <v>25</v>
      </c>
      <c r="C682" t="s">
        <v>43</v>
      </c>
      <c r="D682">
        <v>2</v>
      </c>
      <c r="E682" t="s">
        <v>8</v>
      </c>
      <c r="F682">
        <v>61</v>
      </c>
      <c r="G682">
        <v>1.59543034865E-3</v>
      </c>
      <c r="H682">
        <v>0</v>
      </c>
      <c r="I682">
        <v>108.885097581434</v>
      </c>
      <c r="J682">
        <v>0</v>
      </c>
      <c r="K682">
        <v>0.558400622028</v>
      </c>
      <c r="L682">
        <v>0</v>
      </c>
      <c r="M682">
        <v>0</v>
      </c>
    </row>
    <row r="683" spans="1:13" hidden="1" x14ac:dyDescent="0.25">
      <c r="A683" t="str">
        <f t="shared" si="10"/>
        <v>e</v>
      </c>
      <c r="B683">
        <v>25</v>
      </c>
      <c r="C683" t="s">
        <v>20</v>
      </c>
      <c r="D683">
        <v>2</v>
      </c>
      <c r="E683" t="s">
        <v>6</v>
      </c>
      <c r="F683">
        <v>8</v>
      </c>
      <c r="G683">
        <v>0</v>
      </c>
      <c r="H683">
        <v>0</v>
      </c>
      <c r="I683">
        <v>1.8649030079756901</v>
      </c>
      <c r="J683">
        <v>0</v>
      </c>
      <c r="K683">
        <v>0</v>
      </c>
      <c r="L683">
        <v>0</v>
      </c>
      <c r="M683">
        <v>0</v>
      </c>
    </row>
    <row r="684" spans="1:13" hidden="1" x14ac:dyDescent="0.25">
      <c r="A684" t="str">
        <f t="shared" si="10"/>
        <v>e</v>
      </c>
      <c r="B684">
        <v>25</v>
      </c>
      <c r="C684" t="s">
        <v>20</v>
      </c>
      <c r="D684">
        <v>2</v>
      </c>
      <c r="E684" t="s">
        <v>7</v>
      </c>
      <c r="F684">
        <v>235</v>
      </c>
      <c r="G684">
        <v>0</v>
      </c>
      <c r="H684">
        <v>211.16318971191299</v>
      </c>
      <c r="I684">
        <v>33.381163166959702</v>
      </c>
      <c r="J684">
        <v>622846.47091548098</v>
      </c>
      <c r="K684">
        <v>0</v>
      </c>
      <c r="L684">
        <v>33.381163166959702</v>
      </c>
      <c r="M684">
        <v>0</v>
      </c>
    </row>
    <row r="685" spans="1:13" hidden="1" x14ac:dyDescent="0.25">
      <c r="A685" t="str">
        <f t="shared" si="10"/>
        <v>e</v>
      </c>
      <c r="B685">
        <v>25</v>
      </c>
      <c r="C685" t="s">
        <v>20</v>
      </c>
      <c r="D685">
        <v>2</v>
      </c>
      <c r="E685" t="s">
        <v>8</v>
      </c>
      <c r="F685">
        <v>1</v>
      </c>
      <c r="G685">
        <v>0</v>
      </c>
      <c r="H685">
        <v>0</v>
      </c>
      <c r="I685">
        <v>2.89325653937E-2</v>
      </c>
      <c r="J685">
        <v>0</v>
      </c>
      <c r="K685">
        <v>0</v>
      </c>
      <c r="L685">
        <v>0</v>
      </c>
      <c r="M685">
        <v>0</v>
      </c>
    </row>
    <row r="686" spans="1:13" hidden="1" x14ac:dyDescent="0.25">
      <c r="A686" t="str">
        <f t="shared" si="10"/>
        <v>f</v>
      </c>
      <c r="B686">
        <v>25</v>
      </c>
      <c r="C686" t="s">
        <v>14</v>
      </c>
      <c r="D686">
        <v>2</v>
      </c>
      <c r="E686" t="s">
        <v>6</v>
      </c>
      <c r="F686">
        <v>87</v>
      </c>
      <c r="G686">
        <v>0</v>
      </c>
      <c r="H686">
        <v>0</v>
      </c>
      <c r="I686">
        <v>34.656779500857198</v>
      </c>
      <c r="J686">
        <v>0</v>
      </c>
      <c r="K686">
        <v>0</v>
      </c>
      <c r="L686">
        <v>0</v>
      </c>
      <c r="M686">
        <v>0</v>
      </c>
    </row>
    <row r="687" spans="1:13" hidden="1" x14ac:dyDescent="0.25">
      <c r="A687" t="str">
        <f t="shared" si="10"/>
        <v>f</v>
      </c>
      <c r="B687">
        <v>25</v>
      </c>
      <c r="C687" t="s">
        <v>14</v>
      </c>
      <c r="D687">
        <v>2</v>
      </c>
      <c r="E687" t="s">
        <v>7</v>
      </c>
      <c r="F687">
        <v>600</v>
      </c>
      <c r="G687">
        <v>128.99698960406701</v>
      </c>
      <c r="H687">
        <v>749.1649557229</v>
      </c>
      <c r="I687">
        <v>49.098656012538903</v>
      </c>
      <c r="J687">
        <v>1599919.7487429299</v>
      </c>
      <c r="K687">
        <v>81616.040395329503</v>
      </c>
      <c r="L687">
        <v>48.791702527222498</v>
      </c>
      <c r="M687">
        <v>0.30695348531648903</v>
      </c>
    </row>
    <row r="688" spans="1:13" hidden="1" x14ac:dyDescent="0.25">
      <c r="A688" t="str">
        <f t="shared" si="10"/>
        <v>f</v>
      </c>
      <c r="B688">
        <v>25</v>
      </c>
      <c r="C688" t="s">
        <v>14</v>
      </c>
      <c r="D688">
        <v>2</v>
      </c>
      <c r="E688" t="s">
        <v>8</v>
      </c>
      <c r="F688">
        <v>56</v>
      </c>
      <c r="G688">
        <v>0</v>
      </c>
      <c r="H688">
        <v>71.781561281169004</v>
      </c>
      <c r="I688">
        <v>125.374609717247</v>
      </c>
      <c r="J688">
        <v>175151.675085036</v>
      </c>
      <c r="K688">
        <v>0</v>
      </c>
      <c r="L688">
        <v>0</v>
      </c>
      <c r="M688">
        <v>0</v>
      </c>
    </row>
    <row r="689" spans="1:13" hidden="1" x14ac:dyDescent="0.25">
      <c r="A689" t="str">
        <f t="shared" si="10"/>
        <v>g</v>
      </c>
      <c r="B689">
        <v>25</v>
      </c>
      <c r="C689" t="s">
        <v>12</v>
      </c>
      <c r="D689">
        <v>2</v>
      </c>
      <c r="E689" t="s">
        <v>6</v>
      </c>
      <c r="F689">
        <v>170</v>
      </c>
      <c r="G689">
        <v>0</v>
      </c>
      <c r="H689">
        <v>0</v>
      </c>
      <c r="I689">
        <v>323.91673909957001</v>
      </c>
      <c r="J689">
        <v>0</v>
      </c>
      <c r="K689">
        <v>0</v>
      </c>
      <c r="L689">
        <v>0</v>
      </c>
      <c r="M689">
        <v>0</v>
      </c>
    </row>
    <row r="690" spans="1:13" hidden="1" x14ac:dyDescent="0.25">
      <c r="A690" t="str">
        <f t="shared" si="10"/>
        <v>g</v>
      </c>
      <c r="B690">
        <v>25</v>
      </c>
      <c r="C690" t="s">
        <v>12</v>
      </c>
      <c r="D690">
        <v>2</v>
      </c>
      <c r="E690" t="s">
        <v>7</v>
      </c>
      <c r="F690">
        <v>113</v>
      </c>
      <c r="G690">
        <v>117.10385805350001</v>
      </c>
      <c r="H690">
        <v>176.622820627648</v>
      </c>
      <c r="I690">
        <v>34.6510537944934</v>
      </c>
      <c r="J690">
        <v>498006.88839393499</v>
      </c>
      <c r="K690">
        <v>54378.005119779998</v>
      </c>
      <c r="L690">
        <v>23.353764462973398</v>
      </c>
      <c r="M690">
        <v>11.29728933152</v>
      </c>
    </row>
    <row r="691" spans="1:13" hidden="1" x14ac:dyDescent="0.25">
      <c r="A691" t="str">
        <f t="shared" si="10"/>
        <v>g</v>
      </c>
      <c r="B691">
        <v>25</v>
      </c>
      <c r="C691" t="s">
        <v>12</v>
      </c>
      <c r="D691">
        <v>2</v>
      </c>
      <c r="E691" t="s">
        <v>8</v>
      </c>
      <c r="F691">
        <v>33</v>
      </c>
      <c r="G691">
        <v>0</v>
      </c>
      <c r="H691">
        <v>0</v>
      </c>
      <c r="I691">
        <v>24.668694216189198</v>
      </c>
      <c r="J691">
        <v>0</v>
      </c>
      <c r="K691">
        <v>0</v>
      </c>
      <c r="L691">
        <v>0</v>
      </c>
      <c r="M691">
        <v>0</v>
      </c>
    </row>
    <row r="692" spans="1:13" hidden="1" x14ac:dyDescent="0.25">
      <c r="A692" t="str">
        <f t="shared" si="10"/>
        <v>a</v>
      </c>
      <c r="B692">
        <v>26</v>
      </c>
      <c r="C692" t="s">
        <v>19</v>
      </c>
      <c r="D692">
        <v>4</v>
      </c>
      <c r="E692" t="s">
        <v>6</v>
      </c>
      <c r="F692">
        <v>3</v>
      </c>
      <c r="G692">
        <v>0</v>
      </c>
      <c r="H692">
        <v>0</v>
      </c>
      <c r="I692">
        <v>0.22769624813313599</v>
      </c>
      <c r="J692">
        <v>0</v>
      </c>
      <c r="K692">
        <v>0</v>
      </c>
      <c r="L692">
        <v>0</v>
      </c>
      <c r="M692">
        <v>0</v>
      </c>
    </row>
    <row r="693" spans="1:13" hidden="1" x14ac:dyDescent="0.25">
      <c r="A693" t="str">
        <f t="shared" si="10"/>
        <v>a</v>
      </c>
      <c r="B693">
        <v>26</v>
      </c>
      <c r="C693" t="s">
        <v>19</v>
      </c>
      <c r="D693">
        <v>4</v>
      </c>
      <c r="E693" t="s">
        <v>7</v>
      </c>
      <c r="F693">
        <v>1</v>
      </c>
      <c r="G693">
        <v>13.871428527899999</v>
      </c>
      <c r="H693">
        <v>0</v>
      </c>
      <c r="I693">
        <v>0.60686326374699995</v>
      </c>
      <c r="J693">
        <v>0</v>
      </c>
      <c r="K693">
        <v>4854.9999847700001</v>
      </c>
      <c r="L693">
        <v>0</v>
      </c>
      <c r="M693">
        <v>0.60686326374699995</v>
      </c>
    </row>
    <row r="694" spans="1:13" hidden="1" x14ac:dyDescent="0.25">
      <c r="A694" t="str">
        <f t="shared" si="10"/>
        <v>a</v>
      </c>
      <c r="B694">
        <v>26</v>
      </c>
      <c r="C694" t="s">
        <v>19</v>
      </c>
      <c r="D694">
        <v>4</v>
      </c>
      <c r="E694" t="s">
        <v>8</v>
      </c>
      <c r="F694">
        <v>14</v>
      </c>
      <c r="G694">
        <v>1.9634111149646901E-4</v>
      </c>
      <c r="H694">
        <v>0</v>
      </c>
      <c r="I694">
        <v>3.1385554285836199</v>
      </c>
      <c r="J694">
        <v>0</v>
      </c>
      <c r="K694">
        <v>6.8719389023814498E-2</v>
      </c>
      <c r="L694">
        <v>0</v>
      </c>
      <c r="M694">
        <v>0</v>
      </c>
    </row>
    <row r="695" spans="1:13" hidden="1" x14ac:dyDescent="0.25">
      <c r="A695" t="str">
        <f t="shared" si="10"/>
        <v>a</v>
      </c>
      <c r="B695">
        <v>26</v>
      </c>
      <c r="C695" t="s">
        <v>18</v>
      </c>
      <c r="D695">
        <v>4</v>
      </c>
      <c r="E695" t="s">
        <v>6</v>
      </c>
      <c r="F695">
        <v>37</v>
      </c>
      <c r="G695">
        <v>0</v>
      </c>
      <c r="H695">
        <v>0</v>
      </c>
      <c r="I695">
        <v>8.5681743764372307</v>
      </c>
      <c r="J695">
        <v>0</v>
      </c>
      <c r="K695">
        <v>0</v>
      </c>
      <c r="L695">
        <v>0</v>
      </c>
      <c r="M695">
        <v>0</v>
      </c>
    </row>
    <row r="696" spans="1:13" hidden="1" x14ac:dyDescent="0.25">
      <c r="A696" t="str">
        <f t="shared" si="10"/>
        <v>a</v>
      </c>
      <c r="B696">
        <v>26</v>
      </c>
      <c r="C696" t="s">
        <v>18</v>
      </c>
      <c r="D696">
        <v>4</v>
      </c>
      <c r="E696" t="s">
        <v>7</v>
      </c>
      <c r="F696">
        <v>65</v>
      </c>
      <c r="G696">
        <v>0</v>
      </c>
      <c r="H696">
        <v>13.469601565778801</v>
      </c>
      <c r="I696">
        <v>33.2045422891157</v>
      </c>
      <c r="J696">
        <v>73096.969300217694</v>
      </c>
      <c r="K696">
        <v>0</v>
      </c>
      <c r="L696">
        <v>33.2045422891157</v>
      </c>
      <c r="M696">
        <v>0</v>
      </c>
    </row>
    <row r="697" spans="1:13" hidden="1" x14ac:dyDescent="0.25">
      <c r="A697" t="str">
        <f t="shared" si="10"/>
        <v>a</v>
      </c>
      <c r="B697">
        <v>26</v>
      </c>
      <c r="C697" t="s">
        <v>18</v>
      </c>
      <c r="D697">
        <v>4</v>
      </c>
      <c r="E697" t="s">
        <v>8</v>
      </c>
      <c r="F697">
        <v>16</v>
      </c>
      <c r="G697">
        <v>0</v>
      </c>
      <c r="H697">
        <v>0.14065867216799999</v>
      </c>
      <c r="I697">
        <v>5.8766521112581396</v>
      </c>
      <c r="J697">
        <v>644.63869454500002</v>
      </c>
      <c r="K697">
        <v>0</v>
      </c>
      <c r="L697">
        <v>0</v>
      </c>
      <c r="M697">
        <v>0</v>
      </c>
    </row>
    <row r="698" spans="1:13" hidden="1" x14ac:dyDescent="0.25">
      <c r="A698" t="str">
        <f t="shared" si="10"/>
        <v>a</v>
      </c>
      <c r="B698">
        <v>26</v>
      </c>
      <c r="C698" t="s">
        <v>17</v>
      </c>
      <c r="D698">
        <v>4</v>
      </c>
      <c r="E698" t="s">
        <v>6</v>
      </c>
      <c r="F698">
        <v>2</v>
      </c>
      <c r="G698">
        <v>0</v>
      </c>
      <c r="H698">
        <v>0</v>
      </c>
      <c r="I698">
        <v>3.0543636206781999</v>
      </c>
      <c r="J698">
        <v>0</v>
      </c>
      <c r="K698">
        <v>0</v>
      </c>
      <c r="L698">
        <v>0</v>
      </c>
      <c r="M698">
        <v>0</v>
      </c>
    </row>
    <row r="699" spans="1:13" hidden="1" x14ac:dyDescent="0.25">
      <c r="A699" t="str">
        <f t="shared" si="10"/>
        <v>a</v>
      </c>
      <c r="B699">
        <v>26</v>
      </c>
      <c r="C699" t="s">
        <v>17</v>
      </c>
      <c r="D699">
        <v>4</v>
      </c>
      <c r="E699" t="s">
        <v>7</v>
      </c>
      <c r="F699">
        <v>1</v>
      </c>
      <c r="G699">
        <v>0</v>
      </c>
      <c r="H699" s="26">
        <v>1.3226917225E-6</v>
      </c>
      <c r="I699">
        <v>6.8850960326699996E-4</v>
      </c>
      <c r="J699">
        <v>9.0366298481200005E-3</v>
      </c>
      <c r="K699">
        <v>0</v>
      </c>
      <c r="L699">
        <v>6.8850960326699996E-4</v>
      </c>
      <c r="M699">
        <v>0</v>
      </c>
    </row>
    <row r="700" spans="1:13" hidden="1" x14ac:dyDescent="0.25">
      <c r="A700" t="str">
        <f t="shared" si="10"/>
        <v>a</v>
      </c>
      <c r="B700">
        <v>26</v>
      </c>
      <c r="C700" t="s">
        <v>40</v>
      </c>
      <c r="D700">
        <v>4</v>
      </c>
      <c r="E700" t="s">
        <v>6</v>
      </c>
      <c r="F700">
        <v>8</v>
      </c>
      <c r="G700">
        <v>0</v>
      </c>
      <c r="H700">
        <v>0</v>
      </c>
      <c r="I700">
        <v>0.55454277747756298</v>
      </c>
      <c r="J700">
        <v>0</v>
      </c>
      <c r="K700">
        <v>0</v>
      </c>
      <c r="L700">
        <v>0</v>
      </c>
      <c r="M700">
        <v>0</v>
      </c>
    </row>
    <row r="701" spans="1:13" hidden="1" x14ac:dyDescent="0.25">
      <c r="A701" t="str">
        <f t="shared" si="10"/>
        <v>a</v>
      </c>
      <c r="B701">
        <v>26</v>
      </c>
      <c r="C701" t="s">
        <v>40</v>
      </c>
      <c r="D701">
        <v>4</v>
      </c>
      <c r="E701" t="s">
        <v>7</v>
      </c>
      <c r="F701">
        <v>12</v>
      </c>
      <c r="G701">
        <v>8.5468864942946308</v>
      </c>
      <c r="H701">
        <v>4.4454311144238097E-4</v>
      </c>
      <c r="I701">
        <v>0.77014817598504903</v>
      </c>
      <c r="J701">
        <v>2.9718665042275498</v>
      </c>
      <c r="K701">
        <v>2991.41027300512</v>
      </c>
      <c r="L701">
        <v>1.9460591170537202E-2</v>
      </c>
      <c r="M701">
        <v>0.75068758481451203</v>
      </c>
    </row>
    <row r="702" spans="1:13" hidden="1" x14ac:dyDescent="0.25">
      <c r="A702" t="str">
        <f t="shared" si="10"/>
        <v>a</v>
      </c>
      <c r="B702">
        <v>26</v>
      </c>
      <c r="C702" t="s">
        <v>40</v>
      </c>
      <c r="D702">
        <v>4</v>
      </c>
      <c r="E702" t="s">
        <v>8</v>
      </c>
      <c r="F702">
        <v>26</v>
      </c>
      <c r="G702" s="26">
        <v>2.5221718814470201E-7</v>
      </c>
      <c r="H702">
        <v>0</v>
      </c>
      <c r="I702">
        <v>21.965744380275101</v>
      </c>
      <c r="J702">
        <v>0</v>
      </c>
      <c r="K702" s="26">
        <v>8.8276015850545695E-5</v>
      </c>
      <c r="L702">
        <v>0</v>
      </c>
      <c r="M702">
        <v>0</v>
      </c>
    </row>
    <row r="703" spans="1:13" hidden="1" x14ac:dyDescent="0.25">
      <c r="A703" t="str">
        <f t="shared" si="10"/>
        <v>a</v>
      </c>
      <c r="B703">
        <v>26</v>
      </c>
      <c r="C703" t="s">
        <v>24</v>
      </c>
      <c r="D703">
        <v>4</v>
      </c>
      <c r="E703" t="s">
        <v>8</v>
      </c>
      <c r="F703">
        <v>1</v>
      </c>
      <c r="G703">
        <v>0</v>
      </c>
      <c r="H703">
        <v>0</v>
      </c>
      <c r="I703">
        <v>2.9095514061199999</v>
      </c>
      <c r="J703">
        <v>0</v>
      </c>
      <c r="K703">
        <v>0</v>
      </c>
      <c r="L703">
        <v>0</v>
      </c>
      <c r="M703">
        <v>0</v>
      </c>
    </row>
    <row r="704" spans="1:13" hidden="1" x14ac:dyDescent="0.25">
      <c r="A704" t="str">
        <f t="shared" si="10"/>
        <v>b</v>
      </c>
      <c r="B704">
        <v>26</v>
      </c>
      <c r="C704" t="s">
        <v>34</v>
      </c>
      <c r="D704">
        <v>4</v>
      </c>
      <c r="E704" t="s">
        <v>6</v>
      </c>
      <c r="F704">
        <v>100</v>
      </c>
      <c r="G704">
        <v>0</v>
      </c>
      <c r="H704">
        <v>0</v>
      </c>
      <c r="I704">
        <v>14.0502304108975</v>
      </c>
      <c r="J704">
        <v>0</v>
      </c>
      <c r="K704">
        <v>0</v>
      </c>
      <c r="L704">
        <v>0</v>
      </c>
      <c r="M704">
        <v>0</v>
      </c>
    </row>
    <row r="705" spans="1:13" hidden="1" x14ac:dyDescent="0.25">
      <c r="A705" t="str">
        <f t="shared" si="10"/>
        <v>b</v>
      </c>
      <c r="B705">
        <v>26</v>
      </c>
      <c r="C705" t="s">
        <v>34</v>
      </c>
      <c r="D705">
        <v>4</v>
      </c>
      <c r="E705" t="s">
        <v>13</v>
      </c>
      <c r="F705">
        <v>7</v>
      </c>
      <c r="G705">
        <v>0</v>
      </c>
      <c r="H705" s="26">
        <v>3.3819533783281E-5</v>
      </c>
      <c r="I705">
        <v>1.5086524275683501E-2</v>
      </c>
      <c r="J705">
        <v>6.53654034980439E-2</v>
      </c>
      <c r="K705">
        <v>0</v>
      </c>
      <c r="L705">
        <v>1.5086524275683501E-2</v>
      </c>
      <c r="M705">
        <v>0</v>
      </c>
    </row>
    <row r="706" spans="1:13" hidden="1" x14ac:dyDescent="0.25">
      <c r="A706" t="str">
        <f t="shared" si="10"/>
        <v>b</v>
      </c>
      <c r="B706">
        <v>26</v>
      </c>
      <c r="C706" t="s">
        <v>34</v>
      </c>
      <c r="D706">
        <v>4</v>
      </c>
      <c r="E706" t="s">
        <v>7</v>
      </c>
      <c r="F706">
        <v>416</v>
      </c>
      <c r="G706">
        <v>0</v>
      </c>
      <c r="H706">
        <v>200.68343162889701</v>
      </c>
      <c r="I706">
        <v>110.819683734435</v>
      </c>
      <c r="J706">
        <v>787520.19517233805</v>
      </c>
      <c r="K706">
        <v>0</v>
      </c>
      <c r="L706">
        <v>110.819683734435</v>
      </c>
      <c r="M706">
        <v>0</v>
      </c>
    </row>
    <row r="707" spans="1:13" hidden="1" x14ac:dyDescent="0.25">
      <c r="A707" t="str">
        <f t="shared" ref="A707:A770" si="11">LEFT(C707,1)</f>
        <v>b</v>
      </c>
      <c r="B707">
        <v>26</v>
      </c>
      <c r="C707" t="s">
        <v>34</v>
      </c>
      <c r="D707">
        <v>4</v>
      </c>
      <c r="E707" t="s">
        <v>8</v>
      </c>
      <c r="F707">
        <v>31</v>
      </c>
      <c r="G707">
        <v>0</v>
      </c>
      <c r="H707">
        <v>8.1357350586991296E-4</v>
      </c>
      <c r="I707">
        <v>1.8597251867398199</v>
      </c>
      <c r="J707">
        <v>2.3538702466047399</v>
      </c>
      <c r="K707">
        <v>0</v>
      </c>
      <c r="L707">
        <v>0</v>
      </c>
      <c r="M707">
        <v>0</v>
      </c>
    </row>
    <row r="708" spans="1:13" hidden="1" x14ac:dyDescent="0.25">
      <c r="A708" t="str">
        <f t="shared" si="11"/>
        <v>b</v>
      </c>
      <c r="B708">
        <v>26</v>
      </c>
      <c r="C708" t="s">
        <v>23</v>
      </c>
      <c r="D708">
        <v>4</v>
      </c>
      <c r="E708" t="s">
        <v>6</v>
      </c>
      <c r="F708">
        <v>4</v>
      </c>
      <c r="G708">
        <v>0</v>
      </c>
      <c r="H708">
        <v>0</v>
      </c>
      <c r="I708">
        <v>3.05905194902268E-3</v>
      </c>
      <c r="J708">
        <v>0</v>
      </c>
      <c r="K708">
        <v>0</v>
      </c>
      <c r="L708">
        <v>0</v>
      </c>
      <c r="M708">
        <v>0</v>
      </c>
    </row>
    <row r="709" spans="1:13" hidden="1" x14ac:dyDescent="0.25">
      <c r="A709" t="str">
        <f t="shared" si="11"/>
        <v>b</v>
      </c>
      <c r="B709">
        <v>26</v>
      </c>
      <c r="C709" t="s">
        <v>23</v>
      </c>
      <c r="D709">
        <v>4</v>
      </c>
      <c r="E709" t="s">
        <v>7</v>
      </c>
      <c r="F709">
        <v>10</v>
      </c>
      <c r="G709">
        <v>0</v>
      </c>
      <c r="H709">
        <v>6.8594874967140802</v>
      </c>
      <c r="I709">
        <v>2.9306848167216901</v>
      </c>
      <c r="J709">
        <v>27160.9097790501</v>
      </c>
      <c r="K709">
        <v>0</v>
      </c>
      <c r="L709">
        <v>2.9306848167216901</v>
      </c>
      <c r="M709">
        <v>0</v>
      </c>
    </row>
    <row r="710" spans="1:13" hidden="1" x14ac:dyDescent="0.25">
      <c r="A710" t="str">
        <f t="shared" si="11"/>
        <v>c</v>
      </c>
      <c r="B710">
        <v>26</v>
      </c>
      <c r="C710" t="s">
        <v>33</v>
      </c>
      <c r="D710">
        <v>4</v>
      </c>
      <c r="E710" t="s">
        <v>6</v>
      </c>
      <c r="F710">
        <v>462</v>
      </c>
      <c r="G710">
        <v>0</v>
      </c>
      <c r="H710">
        <v>0</v>
      </c>
      <c r="I710">
        <v>209.02620105293801</v>
      </c>
      <c r="J710">
        <v>0</v>
      </c>
      <c r="K710">
        <v>0</v>
      </c>
      <c r="L710">
        <v>0</v>
      </c>
      <c r="M710">
        <v>0</v>
      </c>
    </row>
    <row r="711" spans="1:13" hidden="1" x14ac:dyDescent="0.25">
      <c r="A711" t="str">
        <f t="shared" si="11"/>
        <v>c</v>
      </c>
      <c r="B711">
        <v>26</v>
      </c>
      <c r="C711" t="s">
        <v>33</v>
      </c>
      <c r="D711">
        <v>4</v>
      </c>
      <c r="E711" t="s">
        <v>13</v>
      </c>
      <c r="F711">
        <v>55</v>
      </c>
      <c r="G711">
        <v>0</v>
      </c>
      <c r="H711">
        <v>7.1320608472032001</v>
      </c>
      <c r="I711">
        <v>20.5829805265336</v>
      </c>
      <c r="J711">
        <v>18204.046715087999</v>
      </c>
      <c r="K711">
        <v>0</v>
      </c>
      <c r="L711">
        <v>20.5829805265336</v>
      </c>
      <c r="M711">
        <v>0</v>
      </c>
    </row>
    <row r="712" spans="1:13" hidden="1" x14ac:dyDescent="0.25">
      <c r="A712" t="str">
        <f t="shared" si="11"/>
        <v>c</v>
      </c>
      <c r="B712">
        <v>26</v>
      </c>
      <c r="C712" t="s">
        <v>33</v>
      </c>
      <c r="D712">
        <v>4</v>
      </c>
      <c r="E712" t="s">
        <v>7</v>
      </c>
      <c r="F712">
        <v>1290</v>
      </c>
      <c r="G712">
        <v>1.5350030808939101E-4</v>
      </c>
      <c r="H712">
        <v>629.51949749314599</v>
      </c>
      <c r="I712">
        <v>490.127104144143</v>
      </c>
      <c r="J712">
        <v>2580516.4262832599</v>
      </c>
      <c r="K712">
        <v>2.78478356617726E-2</v>
      </c>
      <c r="L712">
        <v>490.12513581009898</v>
      </c>
      <c r="M712">
        <v>1.9683340445411498E-3</v>
      </c>
    </row>
    <row r="713" spans="1:13" hidden="1" x14ac:dyDescent="0.25">
      <c r="A713" t="str">
        <f t="shared" si="11"/>
        <v>c</v>
      </c>
      <c r="B713">
        <v>26</v>
      </c>
      <c r="C713" t="s">
        <v>33</v>
      </c>
      <c r="D713">
        <v>4</v>
      </c>
      <c r="E713" t="s">
        <v>8</v>
      </c>
      <c r="F713">
        <v>170</v>
      </c>
      <c r="G713" s="26">
        <v>4.75524125472227E-7</v>
      </c>
      <c r="H713">
        <v>5.1527756735133501</v>
      </c>
      <c r="I713">
        <v>37.212031543384498</v>
      </c>
      <c r="J713">
        <v>17841.349519075298</v>
      </c>
      <c r="K713">
        <v>1.6643344391562001E-4</v>
      </c>
      <c r="L713">
        <v>0</v>
      </c>
      <c r="M713">
        <v>0</v>
      </c>
    </row>
    <row r="714" spans="1:13" hidden="1" x14ac:dyDescent="0.25">
      <c r="A714" t="str">
        <f t="shared" si="11"/>
        <v>c</v>
      </c>
      <c r="B714">
        <v>26</v>
      </c>
      <c r="C714" t="s">
        <v>32</v>
      </c>
      <c r="D714">
        <v>4</v>
      </c>
      <c r="E714" t="s">
        <v>6</v>
      </c>
      <c r="F714">
        <v>665</v>
      </c>
      <c r="G714">
        <v>0</v>
      </c>
      <c r="H714">
        <v>0</v>
      </c>
      <c r="I714">
        <v>311.22795198602398</v>
      </c>
      <c r="J714">
        <v>0</v>
      </c>
      <c r="K714">
        <v>0</v>
      </c>
      <c r="L714">
        <v>0</v>
      </c>
      <c r="M714">
        <v>0</v>
      </c>
    </row>
    <row r="715" spans="1:13" hidden="1" x14ac:dyDescent="0.25">
      <c r="A715" t="str">
        <f t="shared" si="11"/>
        <v>c</v>
      </c>
      <c r="B715">
        <v>26</v>
      </c>
      <c r="C715" t="s">
        <v>32</v>
      </c>
      <c r="D715">
        <v>4</v>
      </c>
      <c r="E715" t="s">
        <v>13</v>
      </c>
      <c r="F715">
        <v>40</v>
      </c>
      <c r="G715">
        <v>0</v>
      </c>
      <c r="H715">
        <v>7.7786505365081897</v>
      </c>
      <c r="I715">
        <v>9.0763188947550297</v>
      </c>
      <c r="J715">
        <v>18704.613574643801</v>
      </c>
      <c r="K715">
        <v>0</v>
      </c>
      <c r="L715">
        <v>9.0763188947550297</v>
      </c>
      <c r="M715">
        <v>0</v>
      </c>
    </row>
    <row r="716" spans="1:13" hidden="1" x14ac:dyDescent="0.25">
      <c r="A716" t="str">
        <f t="shared" si="11"/>
        <v>c</v>
      </c>
      <c r="B716">
        <v>26</v>
      </c>
      <c r="C716" t="s">
        <v>32</v>
      </c>
      <c r="D716">
        <v>4</v>
      </c>
      <c r="E716" t="s">
        <v>7</v>
      </c>
      <c r="F716">
        <v>3070</v>
      </c>
      <c r="G716">
        <v>11.9995025404472</v>
      </c>
      <c r="H716">
        <v>1663.85415608997</v>
      </c>
      <c r="I716">
        <v>1101.4226224702199</v>
      </c>
      <c r="J716">
        <v>7562294.0417818101</v>
      </c>
      <c r="K716">
        <v>2846.8297159930698</v>
      </c>
      <c r="L716">
        <v>1099.79643904458</v>
      </c>
      <c r="M716">
        <v>1.6261834256335701</v>
      </c>
    </row>
    <row r="717" spans="1:13" hidden="1" x14ac:dyDescent="0.25">
      <c r="A717" t="str">
        <f t="shared" si="11"/>
        <v>c</v>
      </c>
      <c r="B717">
        <v>26</v>
      </c>
      <c r="C717" t="s">
        <v>32</v>
      </c>
      <c r="D717">
        <v>4</v>
      </c>
      <c r="E717" t="s">
        <v>8</v>
      </c>
      <c r="F717">
        <v>578</v>
      </c>
      <c r="G717">
        <v>1.4489621205772001E-4</v>
      </c>
      <c r="H717">
        <v>6.7705464814264102</v>
      </c>
      <c r="I717">
        <v>170.1469097968</v>
      </c>
      <c r="J717">
        <v>31119.6942265711</v>
      </c>
      <c r="K717">
        <v>5.0711529436785897E-2</v>
      </c>
      <c r="L717">
        <v>0</v>
      </c>
      <c r="M717">
        <v>0</v>
      </c>
    </row>
    <row r="718" spans="1:13" x14ac:dyDescent="0.25">
      <c r="B718">
        <v>26</v>
      </c>
      <c r="D718">
        <v>0</v>
      </c>
      <c r="E718" t="s">
        <v>8</v>
      </c>
      <c r="F718">
        <v>3</v>
      </c>
      <c r="G718">
        <v>0</v>
      </c>
      <c r="H718">
        <v>0</v>
      </c>
      <c r="I718">
        <v>0.14887767775596999</v>
      </c>
      <c r="J718">
        <v>0</v>
      </c>
      <c r="K718">
        <v>0</v>
      </c>
      <c r="L718">
        <v>0</v>
      </c>
      <c r="M718">
        <v>0</v>
      </c>
    </row>
    <row r="719" spans="1:13" hidden="1" x14ac:dyDescent="0.25">
      <c r="A719" t="str">
        <f t="shared" si="11"/>
        <v>c</v>
      </c>
      <c r="B719">
        <v>26</v>
      </c>
      <c r="C719" t="s">
        <v>31</v>
      </c>
      <c r="D719">
        <v>4</v>
      </c>
      <c r="E719" t="s">
        <v>6</v>
      </c>
      <c r="F719">
        <v>593</v>
      </c>
      <c r="G719">
        <v>0</v>
      </c>
      <c r="H719">
        <v>0</v>
      </c>
      <c r="I719">
        <v>199.525706050906</v>
      </c>
      <c r="J719">
        <v>0</v>
      </c>
      <c r="K719">
        <v>0</v>
      </c>
      <c r="L719">
        <v>0</v>
      </c>
      <c r="M719">
        <v>0</v>
      </c>
    </row>
    <row r="720" spans="1:13" hidden="1" x14ac:dyDescent="0.25">
      <c r="A720" t="str">
        <f t="shared" si="11"/>
        <v>c</v>
      </c>
      <c r="B720">
        <v>26</v>
      </c>
      <c r="C720" t="s">
        <v>31</v>
      </c>
      <c r="D720">
        <v>4</v>
      </c>
      <c r="E720" t="s">
        <v>13</v>
      </c>
      <c r="F720">
        <v>36</v>
      </c>
      <c r="G720">
        <v>0</v>
      </c>
      <c r="H720">
        <v>7.5307039938962399</v>
      </c>
      <c r="I720">
        <v>19.803936587881601</v>
      </c>
      <c r="J720">
        <v>19031.3436622093</v>
      </c>
      <c r="K720">
        <v>0</v>
      </c>
      <c r="L720">
        <v>19.803936587881601</v>
      </c>
      <c r="M720">
        <v>0</v>
      </c>
    </row>
    <row r="721" spans="1:13" hidden="1" x14ac:dyDescent="0.25">
      <c r="A721" t="str">
        <f t="shared" si="11"/>
        <v>c</v>
      </c>
      <c r="B721">
        <v>26</v>
      </c>
      <c r="C721" t="s">
        <v>31</v>
      </c>
      <c r="D721">
        <v>4</v>
      </c>
      <c r="E721" t="s">
        <v>7</v>
      </c>
      <c r="F721">
        <v>2153</v>
      </c>
      <c r="G721">
        <v>0.273448522206447</v>
      </c>
      <c r="H721">
        <v>1150.12925720514</v>
      </c>
      <c r="I721">
        <v>529.33572739319402</v>
      </c>
      <c r="J721">
        <v>5346602.1195678301</v>
      </c>
      <c r="K721">
        <v>95.739584252804605</v>
      </c>
      <c r="L721">
        <v>529.20013487379697</v>
      </c>
      <c r="M721">
        <v>0.13559251939679401</v>
      </c>
    </row>
    <row r="722" spans="1:13" hidden="1" x14ac:dyDescent="0.25">
      <c r="A722" t="str">
        <f t="shared" si="11"/>
        <v>c</v>
      </c>
      <c r="B722">
        <v>26</v>
      </c>
      <c r="C722" t="s">
        <v>31</v>
      </c>
      <c r="D722">
        <v>4</v>
      </c>
      <c r="E722" t="s">
        <v>8</v>
      </c>
      <c r="F722">
        <v>285</v>
      </c>
      <c r="G722" s="26">
        <v>9.6894183378155703E-5</v>
      </c>
      <c r="H722">
        <v>4.955923457001</v>
      </c>
      <c r="I722">
        <v>31.141007260538899</v>
      </c>
      <c r="J722">
        <v>19614.332178121502</v>
      </c>
      <c r="K722">
        <v>2.02822183451105E-2</v>
      </c>
      <c r="L722">
        <v>0</v>
      </c>
      <c r="M722">
        <v>0</v>
      </c>
    </row>
    <row r="723" spans="1:13" hidden="1" x14ac:dyDescent="0.25">
      <c r="A723" t="str">
        <f t="shared" si="11"/>
        <v>c</v>
      </c>
      <c r="B723">
        <v>26</v>
      </c>
      <c r="C723" t="s">
        <v>30</v>
      </c>
      <c r="D723">
        <v>4</v>
      </c>
      <c r="E723" t="s">
        <v>6</v>
      </c>
      <c r="F723">
        <v>69</v>
      </c>
      <c r="G723">
        <v>0</v>
      </c>
      <c r="H723">
        <v>0</v>
      </c>
      <c r="I723">
        <v>52.036509149127802</v>
      </c>
      <c r="J723">
        <v>0</v>
      </c>
      <c r="K723">
        <v>0</v>
      </c>
      <c r="L723">
        <v>0</v>
      </c>
      <c r="M723">
        <v>0</v>
      </c>
    </row>
    <row r="724" spans="1:13" hidden="1" x14ac:dyDescent="0.25">
      <c r="A724" t="str">
        <f t="shared" si="11"/>
        <v>c</v>
      </c>
      <c r="B724">
        <v>26</v>
      </c>
      <c r="C724" t="s">
        <v>30</v>
      </c>
      <c r="D724">
        <v>4</v>
      </c>
      <c r="E724" t="s">
        <v>7</v>
      </c>
      <c r="F724">
        <v>163</v>
      </c>
      <c r="G724">
        <v>0</v>
      </c>
      <c r="H724">
        <v>99.721172413869596</v>
      </c>
      <c r="I724">
        <v>33.628168650484199</v>
      </c>
      <c r="J724">
        <v>493370.22906644503</v>
      </c>
      <c r="K724">
        <v>0</v>
      </c>
      <c r="L724">
        <v>33.628168650484199</v>
      </c>
      <c r="M724">
        <v>0</v>
      </c>
    </row>
    <row r="725" spans="1:13" hidden="1" x14ac:dyDescent="0.25">
      <c r="A725" t="str">
        <f t="shared" si="11"/>
        <v>c</v>
      </c>
      <c r="B725">
        <v>26</v>
      </c>
      <c r="C725" t="s">
        <v>30</v>
      </c>
      <c r="D725">
        <v>4</v>
      </c>
      <c r="E725" t="s">
        <v>8</v>
      </c>
      <c r="F725">
        <v>42</v>
      </c>
      <c r="G725">
        <v>0</v>
      </c>
      <c r="H725">
        <v>0.26537180983899999</v>
      </c>
      <c r="I725">
        <v>7.3213100915187699</v>
      </c>
      <c r="J725">
        <v>2203.11676528</v>
      </c>
      <c r="K725">
        <v>0</v>
      </c>
      <c r="L725">
        <v>0</v>
      </c>
      <c r="M725">
        <v>0</v>
      </c>
    </row>
    <row r="726" spans="1:13" hidden="1" x14ac:dyDescent="0.25">
      <c r="A726" t="str">
        <f t="shared" si="11"/>
        <v>d</v>
      </c>
      <c r="B726">
        <v>26</v>
      </c>
      <c r="C726" t="s">
        <v>16</v>
      </c>
      <c r="D726">
        <v>4</v>
      </c>
      <c r="E726" t="s">
        <v>6</v>
      </c>
      <c r="F726">
        <v>29</v>
      </c>
      <c r="G726">
        <v>0</v>
      </c>
      <c r="H726">
        <v>0</v>
      </c>
      <c r="I726">
        <v>59.534645231450703</v>
      </c>
      <c r="J726">
        <v>0</v>
      </c>
      <c r="K726">
        <v>0</v>
      </c>
      <c r="L726">
        <v>0</v>
      </c>
      <c r="M726">
        <v>0</v>
      </c>
    </row>
    <row r="727" spans="1:13" hidden="1" x14ac:dyDescent="0.25">
      <c r="A727" t="str">
        <f t="shared" si="11"/>
        <v>d</v>
      </c>
      <c r="B727">
        <v>26</v>
      </c>
      <c r="C727" t="s">
        <v>16</v>
      </c>
      <c r="D727">
        <v>4</v>
      </c>
      <c r="E727" t="s">
        <v>8</v>
      </c>
      <c r="F727">
        <v>3</v>
      </c>
      <c r="G727">
        <v>0</v>
      </c>
      <c r="H727">
        <v>0</v>
      </c>
      <c r="I727">
        <v>1.5627299916558</v>
      </c>
      <c r="J727">
        <v>0</v>
      </c>
      <c r="K727">
        <v>0</v>
      </c>
      <c r="L727">
        <v>0</v>
      </c>
      <c r="M727">
        <v>0</v>
      </c>
    </row>
    <row r="728" spans="1:13" hidden="1" x14ac:dyDescent="0.25">
      <c r="A728" t="str">
        <f t="shared" si="11"/>
        <v>d</v>
      </c>
      <c r="B728">
        <v>26</v>
      </c>
      <c r="C728" t="s">
        <v>22</v>
      </c>
      <c r="D728">
        <v>4</v>
      </c>
      <c r="E728" t="s">
        <v>6</v>
      </c>
      <c r="F728">
        <v>16</v>
      </c>
      <c r="G728">
        <v>0</v>
      </c>
      <c r="H728">
        <v>0</v>
      </c>
      <c r="I728">
        <v>34.579059177588597</v>
      </c>
      <c r="J728">
        <v>0</v>
      </c>
      <c r="K728">
        <v>0</v>
      </c>
      <c r="L728">
        <v>0</v>
      </c>
      <c r="M728">
        <v>0</v>
      </c>
    </row>
    <row r="729" spans="1:13" hidden="1" x14ac:dyDescent="0.25">
      <c r="A729" t="str">
        <f t="shared" si="11"/>
        <v>d</v>
      </c>
      <c r="B729">
        <v>26</v>
      </c>
      <c r="C729" t="s">
        <v>22</v>
      </c>
      <c r="D729">
        <v>4</v>
      </c>
      <c r="E729" t="s">
        <v>8</v>
      </c>
      <c r="F729">
        <v>5</v>
      </c>
      <c r="G729">
        <v>0</v>
      </c>
      <c r="H729">
        <v>0</v>
      </c>
      <c r="I729">
        <v>0.21995457176126701</v>
      </c>
      <c r="J729">
        <v>0</v>
      </c>
      <c r="K729">
        <v>0</v>
      </c>
      <c r="L729">
        <v>0</v>
      </c>
      <c r="M729">
        <v>0</v>
      </c>
    </row>
    <row r="730" spans="1:13" hidden="1" x14ac:dyDescent="0.25">
      <c r="A730" t="str">
        <f t="shared" si="11"/>
        <v>e</v>
      </c>
      <c r="B730">
        <v>26</v>
      </c>
      <c r="C730" t="s">
        <v>43</v>
      </c>
      <c r="D730">
        <v>4</v>
      </c>
      <c r="E730" t="s">
        <v>6</v>
      </c>
      <c r="F730">
        <v>12</v>
      </c>
      <c r="G730">
        <v>0</v>
      </c>
      <c r="H730">
        <v>0</v>
      </c>
      <c r="I730">
        <v>6.9295329579115501</v>
      </c>
      <c r="J730">
        <v>0</v>
      </c>
      <c r="K730">
        <v>0</v>
      </c>
      <c r="L730">
        <v>0</v>
      </c>
      <c r="M730">
        <v>0</v>
      </c>
    </row>
    <row r="731" spans="1:13" hidden="1" x14ac:dyDescent="0.25">
      <c r="A731" t="str">
        <f t="shared" si="11"/>
        <v>e</v>
      </c>
      <c r="B731">
        <v>26</v>
      </c>
      <c r="C731" t="s">
        <v>43</v>
      </c>
      <c r="D731">
        <v>4</v>
      </c>
      <c r="E731" t="s">
        <v>7</v>
      </c>
      <c r="F731">
        <v>141</v>
      </c>
      <c r="G731">
        <v>0</v>
      </c>
      <c r="H731">
        <v>84.863751141151695</v>
      </c>
      <c r="I731">
        <v>4.48958441580608</v>
      </c>
      <c r="J731">
        <v>287653.52941795002</v>
      </c>
      <c r="K731">
        <v>0</v>
      </c>
      <c r="L731">
        <v>4.48958441580608</v>
      </c>
      <c r="M731">
        <v>0</v>
      </c>
    </row>
    <row r="732" spans="1:13" hidden="1" x14ac:dyDescent="0.25">
      <c r="A732" t="str">
        <f t="shared" si="11"/>
        <v>e</v>
      </c>
      <c r="B732">
        <v>26</v>
      </c>
      <c r="C732" t="s">
        <v>43</v>
      </c>
      <c r="D732">
        <v>4</v>
      </c>
      <c r="E732" t="s">
        <v>8</v>
      </c>
      <c r="F732">
        <v>75</v>
      </c>
      <c r="G732">
        <v>0</v>
      </c>
      <c r="H732">
        <v>0</v>
      </c>
      <c r="I732">
        <v>8.8973087526065502</v>
      </c>
      <c r="J732">
        <v>0</v>
      </c>
      <c r="K732">
        <v>0</v>
      </c>
      <c r="L732">
        <v>0</v>
      </c>
      <c r="M732">
        <v>0</v>
      </c>
    </row>
    <row r="733" spans="1:13" hidden="1" x14ac:dyDescent="0.25">
      <c r="A733" t="str">
        <f t="shared" si="11"/>
        <v>f</v>
      </c>
      <c r="B733">
        <v>26</v>
      </c>
      <c r="C733" t="s">
        <v>14</v>
      </c>
      <c r="D733">
        <v>4</v>
      </c>
      <c r="E733" t="s">
        <v>6</v>
      </c>
      <c r="F733">
        <v>32</v>
      </c>
      <c r="G733">
        <v>0</v>
      </c>
      <c r="H733">
        <v>0</v>
      </c>
      <c r="I733">
        <v>19.276782740756701</v>
      </c>
      <c r="J733">
        <v>0</v>
      </c>
      <c r="K733">
        <v>0</v>
      </c>
      <c r="L733">
        <v>0</v>
      </c>
      <c r="M733">
        <v>0</v>
      </c>
    </row>
    <row r="734" spans="1:13" hidden="1" x14ac:dyDescent="0.25">
      <c r="A734" t="str">
        <f t="shared" si="11"/>
        <v>f</v>
      </c>
      <c r="B734">
        <v>26</v>
      </c>
      <c r="C734" t="s">
        <v>14</v>
      </c>
      <c r="D734">
        <v>4</v>
      </c>
      <c r="E734" t="s">
        <v>7</v>
      </c>
      <c r="F734">
        <v>110</v>
      </c>
      <c r="G734">
        <v>5.47760907981312E-2</v>
      </c>
      <c r="H734">
        <v>81.790324895241397</v>
      </c>
      <c r="I734">
        <v>1.7790507462210901</v>
      </c>
      <c r="J734">
        <v>150605.13645161301</v>
      </c>
      <c r="K734">
        <v>52.229636535214503</v>
      </c>
      <c r="L734">
        <v>1.61654672748257</v>
      </c>
      <c r="M734">
        <v>0.162504018738519</v>
      </c>
    </row>
    <row r="735" spans="1:13" hidden="1" x14ac:dyDescent="0.25">
      <c r="A735" t="str">
        <f t="shared" si="11"/>
        <v>f</v>
      </c>
      <c r="B735">
        <v>26</v>
      </c>
      <c r="C735" t="s">
        <v>14</v>
      </c>
      <c r="D735">
        <v>4</v>
      </c>
      <c r="E735" t="s">
        <v>8</v>
      </c>
      <c r="F735">
        <v>76</v>
      </c>
      <c r="G735">
        <v>0</v>
      </c>
      <c r="H735">
        <v>39.945177616520901</v>
      </c>
      <c r="I735">
        <v>5.6213070148719497</v>
      </c>
      <c r="J735">
        <v>77782.146950376104</v>
      </c>
      <c r="K735">
        <v>0</v>
      </c>
      <c r="L735">
        <v>0</v>
      </c>
      <c r="M735">
        <v>0</v>
      </c>
    </row>
    <row r="736" spans="1:13" hidden="1" x14ac:dyDescent="0.25">
      <c r="A736" t="str">
        <f t="shared" si="11"/>
        <v>g</v>
      </c>
      <c r="B736">
        <v>26</v>
      </c>
      <c r="C736" t="s">
        <v>12</v>
      </c>
      <c r="D736">
        <v>4</v>
      </c>
      <c r="E736" t="s">
        <v>6</v>
      </c>
      <c r="F736">
        <v>60</v>
      </c>
      <c r="G736">
        <v>0</v>
      </c>
      <c r="H736">
        <v>0</v>
      </c>
      <c r="I736">
        <v>18.6932840509151</v>
      </c>
      <c r="J736">
        <v>0</v>
      </c>
      <c r="K736">
        <v>0</v>
      </c>
      <c r="L736">
        <v>0</v>
      </c>
      <c r="M736">
        <v>0</v>
      </c>
    </row>
    <row r="737" spans="1:13" hidden="1" x14ac:dyDescent="0.25">
      <c r="A737" t="str">
        <f t="shared" si="11"/>
        <v>g</v>
      </c>
      <c r="B737">
        <v>26</v>
      </c>
      <c r="C737" t="s">
        <v>12</v>
      </c>
      <c r="D737">
        <v>4</v>
      </c>
      <c r="E737" t="s">
        <v>7</v>
      </c>
      <c r="F737">
        <v>35</v>
      </c>
      <c r="G737">
        <v>460.90125504216002</v>
      </c>
      <c r="H737">
        <v>1.9171239857950699</v>
      </c>
      <c r="I737">
        <v>19.943031361021699</v>
      </c>
      <c r="J737">
        <v>4957.27429053983</v>
      </c>
      <c r="K737">
        <v>183409.20033004601</v>
      </c>
      <c r="L737">
        <v>2.0105369143768601</v>
      </c>
      <c r="M737">
        <v>17.9324944466448</v>
      </c>
    </row>
    <row r="738" spans="1:13" hidden="1" x14ac:dyDescent="0.25">
      <c r="A738" t="str">
        <f t="shared" si="11"/>
        <v>g</v>
      </c>
      <c r="B738">
        <v>26</v>
      </c>
      <c r="C738" t="s">
        <v>12</v>
      </c>
      <c r="D738">
        <v>4</v>
      </c>
      <c r="E738" t="s">
        <v>8</v>
      </c>
      <c r="F738">
        <v>14</v>
      </c>
      <c r="G738">
        <v>0</v>
      </c>
      <c r="H738">
        <v>0</v>
      </c>
      <c r="I738">
        <v>1.04242654376828</v>
      </c>
      <c r="J738">
        <v>0</v>
      </c>
      <c r="K738">
        <v>0</v>
      </c>
      <c r="L738">
        <v>0</v>
      </c>
      <c r="M738">
        <v>0</v>
      </c>
    </row>
    <row r="739" spans="1:13" hidden="1" x14ac:dyDescent="0.25">
      <c r="A739" t="str">
        <f t="shared" si="11"/>
        <v>a</v>
      </c>
      <c r="B739">
        <v>27</v>
      </c>
      <c r="C739" t="s">
        <v>24</v>
      </c>
      <c r="D739">
        <v>2</v>
      </c>
      <c r="E739" t="s">
        <v>6</v>
      </c>
      <c r="F739">
        <v>122</v>
      </c>
      <c r="G739">
        <v>0</v>
      </c>
      <c r="H739">
        <v>0</v>
      </c>
      <c r="I739">
        <v>106.20111813103</v>
      </c>
      <c r="J739">
        <v>0</v>
      </c>
      <c r="K739">
        <v>0</v>
      </c>
      <c r="L739">
        <v>0</v>
      </c>
      <c r="M739">
        <v>0</v>
      </c>
    </row>
    <row r="740" spans="1:13" hidden="1" x14ac:dyDescent="0.25">
      <c r="A740" t="str">
        <f t="shared" si="11"/>
        <v>a</v>
      </c>
      <c r="B740">
        <v>27</v>
      </c>
      <c r="C740" t="s">
        <v>24</v>
      </c>
      <c r="D740">
        <v>2</v>
      </c>
      <c r="E740" t="s">
        <v>13</v>
      </c>
      <c r="F740">
        <v>63</v>
      </c>
      <c r="G740">
        <v>0</v>
      </c>
      <c r="H740">
        <v>51.372199337006599</v>
      </c>
      <c r="I740">
        <v>115.720137735157</v>
      </c>
      <c r="J740">
        <v>210475.424759858</v>
      </c>
      <c r="K740">
        <v>0</v>
      </c>
      <c r="L740">
        <v>115.720137735157</v>
      </c>
      <c r="M740">
        <v>0</v>
      </c>
    </row>
    <row r="741" spans="1:13" hidden="1" x14ac:dyDescent="0.25">
      <c r="A741" t="str">
        <f t="shared" si="11"/>
        <v>a</v>
      </c>
      <c r="B741">
        <v>27</v>
      </c>
      <c r="C741" t="s">
        <v>24</v>
      </c>
      <c r="D741">
        <v>2</v>
      </c>
      <c r="E741" t="s">
        <v>7</v>
      </c>
      <c r="F741">
        <v>558</v>
      </c>
      <c r="G741">
        <v>144.801678993461</v>
      </c>
      <c r="H741">
        <v>551.89822958208504</v>
      </c>
      <c r="I741">
        <v>621.682849900012</v>
      </c>
      <c r="J741">
        <v>3389155.5670141</v>
      </c>
      <c r="K741">
        <v>56040.248686879997</v>
      </c>
      <c r="L741">
        <v>616.21224913202195</v>
      </c>
      <c r="M741">
        <v>5.4706007679909998</v>
      </c>
    </row>
    <row r="742" spans="1:13" hidden="1" x14ac:dyDescent="0.25">
      <c r="A742" t="str">
        <f t="shared" si="11"/>
        <v>a</v>
      </c>
      <c r="B742">
        <v>27</v>
      </c>
      <c r="C742" t="s">
        <v>24</v>
      </c>
      <c r="D742">
        <v>2</v>
      </c>
      <c r="E742" t="s">
        <v>8</v>
      </c>
      <c r="F742">
        <v>37</v>
      </c>
      <c r="G742">
        <v>0</v>
      </c>
      <c r="H742">
        <v>0.99863878133200001</v>
      </c>
      <c r="I742">
        <v>16.596198973789399</v>
      </c>
      <c r="J742">
        <v>4263.4190099300004</v>
      </c>
      <c r="K742">
        <v>0</v>
      </c>
      <c r="L742">
        <v>0</v>
      </c>
      <c r="M742">
        <v>0</v>
      </c>
    </row>
    <row r="743" spans="1:13" hidden="1" x14ac:dyDescent="0.25">
      <c r="A743" t="str">
        <f t="shared" si="11"/>
        <v>b</v>
      </c>
      <c r="B743">
        <v>27</v>
      </c>
      <c r="C743" t="s">
        <v>23</v>
      </c>
      <c r="D743">
        <v>2</v>
      </c>
      <c r="E743" t="s">
        <v>6</v>
      </c>
      <c r="F743">
        <v>21</v>
      </c>
      <c r="G743">
        <v>0</v>
      </c>
      <c r="H743">
        <v>0</v>
      </c>
      <c r="I743">
        <v>11.8459285112357</v>
      </c>
      <c r="J743">
        <v>0</v>
      </c>
      <c r="K743">
        <v>0</v>
      </c>
      <c r="L743">
        <v>0</v>
      </c>
      <c r="M743">
        <v>0</v>
      </c>
    </row>
    <row r="744" spans="1:13" hidden="1" x14ac:dyDescent="0.25">
      <c r="A744" t="str">
        <f t="shared" si="11"/>
        <v>b</v>
      </c>
      <c r="B744">
        <v>27</v>
      </c>
      <c r="C744" t="s">
        <v>23</v>
      </c>
      <c r="D744">
        <v>2</v>
      </c>
      <c r="E744" t="s">
        <v>13</v>
      </c>
      <c r="F744">
        <v>1</v>
      </c>
      <c r="G744">
        <v>0</v>
      </c>
      <c r="H744">
        <v>0.99863648672799998</v>
      </c>
      <c r="I744">
        <v>2.4691987122999999</v>
      </c>
      <c r="J744">
        <v>2948.9735453100002</v>
      </c>
      <c r="K744">
        <v>0</v>
      </c>
      <c r="L744">
        <v>2.4691987122999999</v>
      </c>
      <c r="M744">
        <v>0</v>
      </c>
    </row>
    <row r="745" spans="1:13" hidden="1" x14ac:dyDescent="0.25">
      <c r="A745" t="str">
        <f t="shared" si="11"/>
        <v>b</v>
      </c>
      <c r="B745">
        <v>27</v>
      </c>
      <c r="C745" t="s">
        <v>23</v>
      </c>
      <c r="D745">
        <v>2</v>
      </c>
      <c r="E745" t="s">
        <v>7</v>
      </c>
      <c r="F745">
        <v>67</v>
      </c>
      <c r="G745">
        <v>0</v>
      </c>
      <c r="H745">
        <v>66.197702936718997</v>
      </c>
      <c r="I745">
        <v>46.624903055659402</v>
      </c>
      <c r="J745">
        <v>318597.49961482902</v>
      </c>
      <c r="K745">
        <v>0</v>
      </c>
      <c r="L745">
        <v>46.624903055659402</v>
      </c>
      <c r="M745">
        <v>0</v>
      </c>
    </row>
    <row r="746" spans="1:13" hidden="1" x14ac:dyDescent="0.25">
      <c r="A746" t="str">
        <f t="shared" si="11"/>
        <v>b</v>
      </c>
      <c r="B746">
        <v>27</v>
      </c>
      <c r="C746" t="s">
        <v>23</v>
      </c>
      <c r="D746">
        <v>2</v>
      </c>
      <c r="E746" t="s">
        <v>8</v>
      </c>
      <c r="F746">
        <v>3</v>
      </c>
      <c r="G746">
        <v>0</v>
      </c>
      <c r="H746">
        <v>0.99863335258399999</v>
      </c>
      <c r="I746">
        <v>2.1604719593444002</v>
      </c>
      <c r="J746">
        <v>3187.63766145</v>
      </c>
      <c r="K746">
        <v>0</v>
      </c>
      <c r="L746">
        <v>0</v>
      </c>
      <c r="M746">
        <v>0</v>
      </c>
    </row>
    <row r="747" spans="1:13" hidden="1" x14ac:dyDescent="0.25">
      <c r="A747" t="str">
        <f t="shared" si="11"/>
        <v>b</v>
      </c>
      <c r="B747">
        <v>27</v>
      </c>
      <c r="C747" t="s">
        <v>46</v>
      </c>
      <c r="D747">
        <v>2</v>
      </c>
      <c r="E747" t="s">
        <v>6</v>
      </c>
      <c r="F747">
        <v>56</v>
      </c>
      <c r="G747">
        <v>0</v>
      </c>
      <c r="H747">
        <v>0</v>
      </c>
      <c r="I747">
        <v>11.943130676488799</v>
      </c>
      <c r="J747">
        <v>0</v>
      </c>
      <c r="K747">
        <v>0</v>
      </c>
      <c r="L747">
        <v>0</v>
      </c>
      <c r="M747">
        <v>0</v>
      </c>
    </row>
    <row r="748" spans="1:13" hidden="1" x14ac:dyDescent="0.25">
      <c r="A748" t="str">
        <f t="shared" si="11"/>
        <v>b</v>
      </c>
      <c r="B748">
        <v>27</v>
      </c>
      <c r="C748" t="s">
        <v>46</v>
      </c>
      <c r="D748">
        <v>2</v>
      </c>
      <c r="E748" t="s">
        <v>13</v>
      </c>
      <c r="F748">
        <v>102</v>
      </c>
      <c r="G748">
        <v>7.8159323797429501</v>
      </c>
      <c r="H748">
        <v>71.3717705707937</v>
      </c>
      <c r="I748">
        <v>50.955886900078802</v>
      </c>
      <c r="J748">
        <v>181893.10833953801</v>
      </c>
      <c r="K748">
        <v>6249.0226876641</v>
      </c>
      <c r="L748">
        <v>50.328021942805798</v>
      </c>
      <c r="M748">
        <v>0.62786495727299996</v>
      </c>
    </row>
    <row r="749" spans="1:13" hidden="1" x14ac:dyDescent="0.25">
      <c r="A749" t="str">
        <f t="shared" si="11"/>
        <v>b</v>
      </c>
      <c r="B749">
        <v>27</v>
      </c>
      <c r="C749" t="s">
        <v>46</v>
      </c>
      <c r="D749">
        <v>2</v>
      </c>
      <c r="E749" t="s">
        <v>7</v>
      </c>
      <c r="F749">
        <v>697</v>
      </c>
      <c r="G749">
        <v>36.685373526292999</v>
      </c>
      <c r="H749">
        <v>742.354028974691</v>
      </c>
      <c r="I749">
        <v>318.30816832990098</v>
      </c>
      <c r="J749">
        <v>3068712.4597972501</v>
      </c>
      <c r="K749">
        <v>12749.04316116</v>
      </c>
      <c r="L749">
        <v>316.31194470942199</v>
      </c>
      <c r="M749">
        <v>1.9962236204784001</v>
      </c>
    </row>
    <row r="750" spans="1:13" hidden="1" x14ac:dyDescent="0.25">
      <c r="A750" t="str">
        <f t="shared" si="11"/>
        <v>b</v>
      </c>
      <c r="B750">
        <v>27</v>
      </c>
      <c r="C750" t="s">
        <v>46</v>
      </c>
      <c r="D750">
        <v>2</v>
      </c>
      <c r="E750" t="s">
        <v>8</v>
      </c>
      <c r="F750">
        <v>46</v>
      </c>
      <c r="G750">
        <v>2.0288433010747</v>
      </c>
      <c r="H750">
        <v>0.95082361233299995</v>
      </c>
      <c r="I750">
        <v>32.9977009830707</v>
      </c>
      <c r="J750">
        <v>5813.5498358100003</v>
      </c>
      <c r="K750">
        <v>806.56026083100005</v>
      </c>
      <c r="L750">
        <v>0</v>
      </c>
      <c r="M750">
        <v>0</v>
      </c>
    </row>
    <row r="751" spans="1:13" hidden="1" x14ac:dyDescent="0.25">
      <c r="A751" t="str">
        <f t="shared" si="11"/>
        <v>d</v>
      </c>
      <c r="B751">
        <v>27</v>
      </c>
      <c r="C751" t="s">
        <v>21</v>
      </c>
      <c r="D751">
        <v>2</v>
      </c>
      <c r="E751" t="s">
        <v>6</v>
      </c>
      <c r="F751">
        <v>24</v>
      </c>
      <c r="G751">
        <v>0</v>
      </c>
      <c r="H751">
        <v>0</v>
      </c>
      <c r="I751">
        <v>7.2651949347470897</v>
      </c>
      <c r="J751">
        <v>0</v>
      </c>
      <c r="K751">
        <v>0</v>
      </c>
      <c r="L751">
        <v>0</v>
      </c>
      <c r="M751">
        <v>0</v>
      </c>
    </row>
    <row r="752" spans="1:13" hidden="1" x14ac:dyDescent="0.25">
      <c r="A752" t="str">
        <f t="shared" si="11"/>
        <v>d</v>
      </c>
      <c r="B752">
        <v>27</v>
      </c>
      <c r="C752" t="s">
        <v>21</v>
      </c>
      <c r="D752">
        <v>2</v>
      </c>
      <c r="E752" t="s">
        <v>13</v>
      </c>
      <c r="F752">
        <v>26</v>
      </c>
      <c r="G752">
        <v>3.77222807721451</v>
      </c>
      <c r="H752">
        <v>18.315856938103</v>
      </c>
      <c r="I752">
        <v>11.8443748740524</v>
      </c>
      <c r="J752">
        <v>50688.204033173999</v>
      </c>
      <c r="K752">
        <v>2195.8551143586801</v>
      </c>
      <c r="L752">
        <v>11.42814073922</v>
      </c>
      <c r="M752">
        <v>0.41623413483240002</v>
      </c>
    </row>
    <row r="753" spans="1:13" hidden="1" x14ac:dyDescent="0.25">
      <c r="A753" t="str">
        <f t="shared" si="11"/>
        <v>d</v>
      </c>
      <c r="B753">
        <v>27</v>
      </c>
      <c r="C753" t="s">
        <v>21</v>
      </c>
      <c r="D753">
        <v>2</v>
      </c>
      <c r="E753" t="s">
        <v>7</v>
      </c>
      <c r="F753">
        <v>400</v>
      </c>
      <c r="G753">
        <v>0</v>
      </c>
      <c r="H753">
        <v>395.58067145077598</v>
      </c>
      <c r="I753">
        <v>120.639882798283</v>
      </c>
      <c r="J753">
        <v>1352559.2081412401</v>
      </c>
      <c r="K753">
        <v>0</v>
      </c>
      <c r="L753">
        <v>120.639882798283</v>
      </c>
      <c r="M753">
        <v>0</v>
      </c>
    </row>
    <row r="754" spans="1:13" hidden="1" x14ac:dyDescent="0.25">
      <c r="A754" t="str">
        <f t="shared" si="11"/>
        <v>d</v>
      </c>
      <c r="B754">
        <v>27</v>
      </c>
      <c r="C754" t="s">
        <v>21</v>
      </c>
      <c r="D754">
        <v>2</v>
      </c>
      <c r="E754" t="s">
        <v>8</v>
      </c>
      <c r="F754">
        <v>10</v>
      </c>
      <c r="G754">
        <v>0</v>
      </c>
      <c r="H754">
        <v>1.6419891453619999</v>
      </c>
      <c r="I754">
        <v>1.8184408334587101</v>
      </c>
      <c r="J754">
        <v>8532.5941066399992</v>
      </c>
      <c r="K754">
        <v>0</v>
      </c>
      <c r="L754">
        <v>0</v>
      </c>
      <c r="M754">
        <v>0</v>
      </c>
    </row>
    <row r="755" spans="1:13" hidden="1" x14ac:dyDescent="0.25">
      <c r="A755" t="str">
        <f t="shared" si="11"/>
        <v>d</v>
      </c>
      <c r="B755">
        <v>27</v>
      </c>
      <c r="C755" t="s">
        <v>28</v>
      </c>
      <c r="D755">
        <v>2</v>
      </c>
      <c r="E755" t="s">
        <v>6</v>
      </c>
      <c r="F755">
        <v>218</v>
      </c>
      <c r="G755">
        <v>0</v>
      </c>
      <c r="H755">
        <v>0</v>
      </c>
      <c r="I755">
        <v>32.468585447389103</v>
      </c>
      <c r="J755">
        <v>0</v>
      </c>
      <c r="K755">
        <v>0</v>
      </c>
      <c r="L755">
        <v>0</v>
      </c>
      <c r="M755">
        <v>0</v>
      </c>
    </row>
    <row r="756" spans="1:13" hidden="1" x14ac:dyDescent="0.25">
      <c r="A756" t="str">
        <f t="shared" si="11"/>
        <v>d</v>
      </c>
      <c r="B756">
        <v>27</v>
      </c>
      <c r="C756" t="s">
        <v>28</v>
      </c>
      <c r="D756">
        <v>2</v>
      </c>
      <c r="E756" t="s">
        <v>13</v>
      </c>
      <c r="F756">
        <v>1123</v>
      </c>
      <c r="G756">
        <v>84.651124246707198</v>
      </c>
      <c r="H756">
        <v>1076.5638721825301</v>
      </c>
      <c r="I756">
        <v>390.16459083343699</v>
      </c>
      <c r="J756">
        <v>2800318.2104032198</v>
      </c>
      <c r="K756">
        <v>48118.536294710801</v>
      </c>
      <c r="L756">
        <v>385.18559843473298</v>
      </c>
      <c r="M756">
        <v>4.9789923987037401</v>
      </c>
    </row>
    <row r="757" spans="1:13" hidden="1" x14ac:dyDescent="0.25">
      <c r="A757" t="str">
        <f t="shared" si="11"/>
        <v>d</v>
      </c>
      <c r="B757">
        <v>27</v>
      </c>
      <c r="C757" t="s">
        <v>28</v>
      </c>
      <c r="D757">
        <v>2</v>
      </c>
      <c r="E757" t="s">
        <v>7</v>
      </c>
      <c r="F757">
        <v>5783</v>
      </c>
      <c r="G757">
        <v>795.42574921244295</v>
      </c>
      <c r="H757">
        <v>5981.5249436129798</v>
      </c>
      <c r="I757">
        <v>1360.0239678295</v>
      </c>
      <c r="J757">
        <v>17530644.785623498</v>
      </c>
      <c r="K757">
        <v>438017.39869940397</v>
      </c>
      <c r="L757">
        <v>1346.16543330887</v>
      </c>
      <c r="M757">
        <v>13.8585345206324</v>
      </c>
    </row>
    <row r="758" spans="1:13" hidden="1" x14ac:dyDescent="0.25">
      <c r="A758" t="str">
        <f t="shared" si="11"/>
        <v>d</v>
      </c>
      <c r="B758">
        <v>27</v>
      </c>
      <c r="C758" t="s">
        <v>28</v>
      </c>
      <c r="D758">
        <v>2</v>
      </c>
      <c r="E758" t="s">
        <v>8</v>
      </c>
      <c r="F758">
        <v>246</v>
      </c>
      <c r="G758">
        <v>136.32594474984501</v>
      </c>
      <c r="H758">
        <v>11.522487504451201</v>
      </c>
      <c r="I758">
        <v>126.443392527748</v>
      </c>
      <c r="J758">
        <v>41018.159587136099</v>
      </c>
      <c r="K758">
        <v>56262.091195390698</v>
      </c>
      <c r="L758">
        <v>0</v>
      </c>
      <c r="M758">
        <v>0</v>
      </c>
    </row>
    <row r="759" spans="1:13" hidden="1" x14ac:dyDescent="0.25">
      <c r="A759" t="str">
        <f t="shared" si="11"/>
        <v>f</v>
      </c>
      <c r="B759">
        <v>27</v>
      </c>
      <c r="C759" t="s">
        <v>37</v>
      </c>
      <c r="D759">
        <v>2</v>
      </c>
      <c r="E759" t="s">
        <v>6</v>
      </c>
      <c r="F759">
        <v>43</v>
      </c>
      <c r="G759">
        <v>0</v>
      </c>
      <c r="H759">
        <v>0</v>
      </c>
      <c r="I759">
        <v>5.1974876276359101</v>
      </c>
      <c r="J759">
        <v>0</v>
      </c>
      <c r="K759">
        <v>0</v>
      </c>
      <c r="L759">
        <v>0</v>
      </c>
      <c r="M759">
        <v>0</v>
      </c>
    </row>
    <row r="760" spans="1:13" hidden="1" x14ac:dyDescent="0.25">
      <c r="A760" t="str">
        <f t="shared" si="11"/>
        <v>f</v>
      </c>
      <c r="B760">
        <v>27</v>
      </c>
      <c r="C760" t="s">
        <v>37</v>
      </c>
      <c r="D760">
        <v>2</v>
      </c>
      <c r="E760" t="s">
        <v>13</v>
      </c>
      <c r="F760">
        <v>237</v>
      </c>
      <c r="G760">
        <v>34.325017683065298</v>
      </c>
      <c r="H760">
        <v>150.830163715201</v>
      </c>
      <c r="I760">
        <v>45.645801754570499</v>
      </c>
      <c r="J760">
        <v>325365.52542783797</v>
      </c>
      <c r="K760">
        <v>23936.921207731299</v>
      </c>
      <c r="L760">
        <v>43.866517404762</v>
      </c>
      <c r="M760">
        <v>1.77928434980851</v>
      </c>
    </row>
    <row r="761" spans="1:13" hidden="1" x14ac:dyDescent="0.25">
      <c r="A761" t="str">
        <f t="shared" si="11"/>
        <v>f</v>
      </c>
      <c r="B761">
        <v>27</v>
      </c>
      <c r="C761" t="s">
        <v>37</v>
      </c>
      <c r="D761">
        <v>2</v>
      </c>
      <c r="E761" t="s">
        <v>7</v>
      </c>
      <c r="F761">
        <v>383</v>
      </c>
      <c r="G761">
        <v>136.36306545846</v>
      </c>
      <c r="H761">
        <v>319.74358121614398</v>
      </c>
      <c r="I761">
        <v>53.354180905425601</v>
      </c>
      <c r="J761">
        <v>890481.93170780805</v>
      </c>
      <c r="K761">
        <v>59638.40598114</v>
      </c>
      <c r="L761">
        <v>50.951485437588701</v>
      </c>
      <c r="M761">
        <v>2.4026954678368799</v>
      </c>
    </row>
    <row r="762" spans="1:13" hidden="1" x14ac:dyDescent="0.25">
      <c r="A762" t="str">
        <f t="shared" si="11"/>
        <v>f</v>
      </c>
      <c r="B762">
        <v>27</v>
      </c>
      <c r="C762" t="s">
        <v>37</v>
      </c>
      <c r="D762">
        <v>2</v>
      </c>
      <c r="E762" t="s">
        <v>8</v>
      </c>
      <c r="F762">
        <v>39</v>
      </c>
      <c r="G762">
        <v>28.3773637438</v>
      </c>
      <c r="H762">
        <v>2.5292130291379999</v>
      </c>
      <c r="I762">
        <v>17.517826532945101</v>
      </c>
      <c r="J762">
        <v>5920.9277982399999</v>
      </c>
      <c r="K762">
        <v>17962.871249899999</v>
      </c>
      <c r="L762">
        <v>0</v>
      </c>
      <c r="M762">
        <v>0</v>
      </c>
    </row>
    <row r="763" spans="1:13" hidden="1" x14ac:dyDescent="0.25">
      <c r="A763" t="str">
        <f t="shared" si="11"/>
        <v>f</v>
      </c>
      <c r="B763">
        <v>27</v>
      </c>
      <c r="C763" t="s">
        <v>14</v>
      </c>
      <c r="D763">
        <v>2</v>
      </c>
      <c r="E763" t="s">
        <v>6</v>
      </c>
      <c r="F763">
        <v>42</v>
      </c>
      <c r="G763">
        <v>0</v>
      </c>
      <c r="H763">
        <v>0</v>
      </c>
      <c r="I763">
        <v>4.29545357643212</v>
      </c>
      <c r="J763">
        <v>0</v>
      </c>
      <c r="K763">
        <v>0</v>
      </c>
      <c r="L763">
        <v>0</v>
      </c>
      <c r="M763">
        <v>0</v>
      </c>
    </row>
    <row r="764" spans="1:13" hidden="1" x14ac:dyDescent="0.25">
      <c r="A764" t="str">
        <f t="shared" si="11"/>
        <v>f</v>
      </c>
      <c r="B764">
        <v>27</v>
      </c>
      <c r="C764" t="s">
        <v>14</v>
      </c>
      <c r="D764">
        <v>2</v>
      </c>
      <c r="E764" t="s">
        <v>13</v>
      </c>
      <c r="F764">
        <v>156</v>
      </c>
      <c r="G764">
        <v>101.27691324694599</v>
      </c>
      <c r="H764">
        <v>74.586790002911201</v>
      </c>
      <c r="I764">
        <v>33.166513085971097</v>
      </c>
      <c r="J764">
        <v>176469.48123524201</v>
      </c>
      <c r="K764">
        <v>61247.256371519201</v>
      </c>
      <c r="L764">
        <v>26.480835099635801</v>
      </c>
      <c r="M764">
        <v>6.6856779863352598</v>
      </c>
    </row>
    <row r="765" spans="1:13" hidden="1" x14ac:dyDescent="0.25">
      <c r="A765" t="str">
        <f t="shared" si="11"/>
        <v>f</v>
      </c>
      <c r="B765">
        <v>27</v>
      </c>
      <c r="C765" t="s">
        <v>14</v>
      </c>
      <c r="D765">
        <v>2</v>
      </c>
      <c r="E765" t="s">
        <v>7</v>
      </c>
      <c r="F765">
        <v>1688</v>
      </c>
      <c r="G765">
        <v>271.23163888072798</v>
      </c>
      <c r="H765">
        <v>2490.0087575817702</v>
      </c>
      <c r="I765">
        <v>124.066253187261</v>
      </c>
      <c r="J765">
        <v>3528825.48773226</v>
      </c>
      <c r="K765">
        <v>171689.627411205</v>
      </c>
      <c r="L765">
        <v>119.09950275837799</v>
      </c>
      <c r="M765">
        <v>4.9667504288829996</v>
      </c>
    </row>
    <row r="766" spans="1:13" hidden="1" x14ac:dyDescent="0.25">
      <c r="A766" t="str">
        <f t="shared" si="11"/>
        <v>f</v>
      </c>
      <c r="B766">
        <v>27</v>
      </c>
      <c r="C766" t="s">
        <v>14</v>
      </c>
      <c r="D766">
        <v>2</v>
      </c>
      <c r="E766" t="s">
        <v>8</v>
      </c>
      <c r="F766">
        <v>76</v>
      </c>
      <c r="G766">
        <v>9.5734326873770996</v>
      </c>
      <c r="H766">
        <v>49.425099098977</v>
      </c>
      <c r="I766">
        <v>94.644079229595803</v>
      </c>
      <c r="J766">
        <v>76656.3135803599</v>
      </c>
      <c r="K766">
        <v>3783.8678905102902</v>
      </c>
      <c r="L766">
        <v>0</v>
      </c>
      <c r="M766">
        <v>0</v>
      </c>
    </row>
    <row r="767" spans="1:13" hidden="1" x14ac:dyDescent="0.25">
      <c r="A767" t="str">
        <f t="shared" si="11"/>
        <v>g</v>
      </c>
      <c r="B767">
        <v>27</v>
      </c>
      <c r="C767" t="s">
        <v>12</v>
      </c>
      <c r="D767">
        <v>2</v>
      </c>
      <c r="E767" t="s">
        <v>6</v>
      </c>
      <c r="F767">
        <v>22</v>
      </c>
      <c r="G767">
        <v>0</v>
      </c>
      <c r="H767">
        <v>0</v>
      </c>
      <c r="I767">
        <v>4.2985368386990501</v>
      </c>
      <c r="J767">
        <v>0</v>
      </c>
      <c r="K767">
        <v>0</v>
      </c>
      <c r="L767">
        <v>0</v>
      </c>
      <c r="M767">
        <v>0</v>
      </c>
    </row>
    <row r="768" spans="1:13" hidden="1" x14ac:dyDescent="0.25">
      <c r="A768" t="str">
        <f t="shared" si="11"/>
        <v>g</v>
      </c>
      <c r="B768">
        <v>27</v>
      </c>
      <c r="C768" t="s">
        <v>12</v>
      </c>
      <c r="D768">
        <v>2</v>
      </c>
      <c r="E768" t="s">
        <v>13</v>
      </c>
      <c r="F768">
        <v>54</v>
      </c>
      <c r="G768">
        <v>975.92772755370004</v>
      </c>
      <c r="H768">
        <v>5.2450383866028902</v>
      </c>
      <c r="I768">
        <v>27.355938054411499</v>
      </c>
      <c r="J768">
        <v>11013.636631621601</v>
      </c>
      <c r="K768">
        <v>664986.60113211197</v>
      </c>
      <c r="L768">
        <v>1.4394544536280001</v>
      </c>
      <c r="M768">
        <v>25.916483600783501</v>
      </c>
    </row>
    <row r="769" spans="1:13" hidden="1" x14ac:dyDescent="0.25">
      <c r="A769" t="str">
        <f t="shared" si="11"/>
        <v>g</v>
      </c>
      <c r="B769">
        <v>27</v>
      </c>
      <c r="C769" t="s">
        <v>12</v>
      </c>
      <c r="D769">
        <v>2</v>
      </c>
      <c r="E769" t="s">
        <v>7</v>
      </c>
      <c r="F769">
        <v>42</v>
      </c>
      <c r="G769">
        <v>1161.98008633468</v>
      </c>
      <c r="H769">
        <v>0.13430481691073301</v>
      </c>
      <c r="I769">
        <v>17.3858202278373</v>
      </c>
      <c r="J769">
        <v>302.460824915584</v>
      </c>
      <c r="K769">
        <v>631036.71623844199</v>
      </c>
      <c r="L769">
        <v>0.27050767302767798</v>
      </c>
      <c r="M769">
        <v>17.115312554809599</v>
      </c>
    </row>
    <row r="770" spans="1:13" hidden="1" x14ac:dyDescent="0.25">
      <c r="A770" t="str">
        <f t="shared" si="11"/>
        <v>g</v>
      </c>
      <c r="B770">
        <v>27</v>
      </c>
      <c r="C770" t="s">
        <v>12</v>
      </c>
      <c r="D770">
        <v>2</v>
      </c>
      <c r="E770" t="s">
        <v>8</v>
      </c>
      <c r="F770">
        <v>14</v>
      </c>
      <c r="G770">
        <v>26.552468038200001</v>
      </c>
      <c r="H770">
        <v>0</v>
      </c>
      <c r="I770">
        <v>1.93616932870567</v>
      </c>
      <c r="J770">
        <v>0</v>
      </c>
      <c r="K770">
        <v>16807.712268200001</v>
      </c>
      <c r="L770">
        <v>0</v>
      </c>
      <c r="M770">
        <v>0</v>
      </c>
    </row>
    <row r="771" spans="1:13" hidden="1" x14ac:dyDescent="0.25">
      <c r="A771" t="str">
        <f t="shared" ref="A771:A834" si="12">LEFT(C771,1)</f>
        <v>a</v>
      </c>
      <c r="B771">
        <v>28</v>
      </c>
      <c r="C771" t="s">
        <v>19</v>
      </c>
      <c r="D771">
        <v>3</v>
      </c>
      <c r="E771" t="s">
        <v>6</v>
      </c>
      <c r="F771">
        <v>22</v>
      </c>
      <c r="G771">
        <v>0</v>
      </c>
      <c r="H771">
        <v>0</v>
      </c>
      <c r="I771">
        <v>43.992658591158197</v>
      </c>
      <c r="J771">
        <v>0</v>
      </c>
      <c r="K771">
        <v>0</v>
      </c>
      <c r="L771">
        <v>0</v>
      </c>
      <c r="M771">
        <v>0</v>
      </c>
    </row>
    <row r="772" spans="1:13" hidden="1" x14ac:dyDescent="0.25">
      <c r="A772" t="str">
        <f t="shared" si="12"/>
        <v>a</v>
      </c>
      <c r="B772">
        <v>28</v>
      </c>
      <c r="C772" t="s">
        <v>19</v>
      </c>
      <c r="D772">
        <v>3</v>
      </c>
      <c r="E772" t="s">
        <v>7</v>
      </c>
      <c r="F772">
        <v>3</v>
      </c>
      <c r="G772">
        <v>0</v>
      </c>
      <c r="H772">
        <v>0.99816389334406996</v>
      </c>
      <c r="I772">
        <v>1.3341935659602799</v>
      </c>
      <c r="J772">
        <v>1148.8866709592301</v>
      </c>
      <c r="K772">
        <v>0</v>
      </c>
      <c r="L772">
        <v>1.3341935659602799</v>
      </c>
      <c r="M772">
        <v>0</v>
      </c>
    </row>
    <row r="773" spans="1:13" hidden="1" x14ac:dyDescent="0.25">
      <c r="A773" t="str">
        <f t="shared" si="12"/>
        <v>a</v>
      </c>
      <c r="B773">
        <v>28</v>
      </c>
      <c r="C773" t="s">
        <v>19</v>
      </c>
      <c r="D773">
        <v>3</v>
      </c>
      <c r="E773" t="s">
        <v>8</v>
      </c>
      <c r="F773">
        <v>1</v>
      </c>
      <c r="G773">
        <v>0</v>
      </c>
      <c r="H773">
        <v>0</v>
      </c>
      <c r="I773">
        <v>17.290967161000001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B774">
        <v>28</v>
      </c>
      <c r="D774">
        <v>0</v>
      </c>
      <c r="E774" t="s">
        <v>8</v>
      </c>
      <c r="F774">
        <v>12</v>
      </c>
      <c r="G774">
        <v>0</v>
      </c>
      <c r="H774">
        <v>0</v>
      </c>
      <c r="I774">
        <v>13.033733404995299</v>
      </c>
      <c r="J774">
        <v>0</v>
      </c>
      <c r="K774">
        <v>0</v>
      </c>
      <c r="L774">
        <v>0</v>
      </c>
      <c r="M774">
        <v>0</v>
      </c>
    </row>
    <row r="775" spans="1:13" hidden="1" x14ac:dyDescent="0.25">
      <c r="A775" t="str">
        <f t="shared" si="12"/>
        <v>a</v>
      </c>
      <c r="B775">
        <v>28</v>
      </c>
      <c r="C775" t="s">
        <v>18</v>
      </c>
      <c r="D775">
        <v>3</v>
      </c>
      <c r="E775" t="s">
        <v>6</v>
      </c>
      <c r="F775">
        <v>258</v>
      </c>
      <c r="G775">
        <v>0</v>
      </c>
      <c r="H775">
        <v>0</v>
      </c>
      <c r="I775">
        <v>440.32288066636801</v>
      </c>
      <c r="J775">
        <v>0</v>
      </c>
      <c r="K775">
        <v>0</v>
      </c>
      <c r="L775">
        <v>0</v>
      </c>
      <c r="M775">
        <v>0</v>
      </c>
    </row>
    <row r="776" spans="1:13" hidden="1" x14ac:dyDescent="0.25">
      <c r="A776" t="str">
        <f t="shared" si="12"/>
        <v>a</v>
      </c>
      <c r="B776">
        <v>28</v>
      </c>
      <c r="C776" t="s">
        <v>18</v>
      </c>
      <c r="D776">
        <v>3</v>
      </c>
      <c r="E776" t="s">
        <v>13</v>
      </c>
      <c r="F776">
        <v>3</v>
      </c>
      <c r="G776">
        <v>0</v>
      </c>
      <c r="H776">
        <v>2.0002962803664399</v>
      </c>
      <c r="I776">
        <v>4.099422265586</v>
      </c>
      <c r="J776">
        <v>2390.17411522681</v>
      </c>
      <c r="K776">
        <v>0</v>
      </c>
      <c r="L776">
        <v>4.099422265586</v>
      </c>
      <c r="M776">
        <v>0</v>
      </c>
    </row>
    <row r="777" spans="1:13" hidden="1" x14ac:dyDescent="0.25">
      <c r="A777" t="str">
        <f t="shared" si="12"/>
        <v>a</v>
      </c>
      <c r="B777">
        <v>28</v>
      </c>
      <c r="C777" t="s">
        <v>18</v>
      </c>
      <c r="D777">
        <v>3</v>
      </c>
      <c r="E777" t="s">
        <v>7</v>
      </c>
      <c r="F777">
        <v>275</v>
      </c>
      <c r="G777">
        <v>0.99818353794500003</v>
      </c>
      <c r="H777">
        <v>298.06830060096001</v>
      </c>
      <c r="I777">
        <v>470.54013974203502</v>
      </c>
      <c r="J777">
        <v>509818.42163109803</v>
      </c>
      <c r="K777">
        <v>631.85017951899999</v>
      </c>
      <c r="L777">
        <v>468.802034801925</v>
      </c>
      <c r="M777">
        <v>1.7381049401099999</v>
      </c>
    </row>
    <row r="778" spans="1:13" hidden="1" x14ac:dyDescent="0.25">
      <c r="A778" t="str">
        <f t="shared" si="12"/>
        <v>a</v>
      </c>
      <c r="B778">
        <v>28</v>
      </c>
      <c r="C778" t="s">
        <v>18</v>
      </c>
      <c r="D778">
        <v>3</v>
      </c>
      <c r="E778" t="s">
        <v>8</v>
      </c>
      <c r="F778">
        <v>101</v>
      </c>
      <c r="G778">
        <v>0</v>
      </c>
      <c r="H778">
        <v>16.828721102638799</v>
      </c>
      <c r="I778">
        <v>107.543529503317</v>
      </c>
      <c r="J778">
        <v>31462.536653315299</v>
      </c>
      <c r="K778">
        <v>0</v>
      </c>
      <c r="L778">
        <v>0</v>
      </c>
      <c r="M778">
        <v>0</v>
      </c>
    </row>
    <row r="779" spans="1:13" hidden="1" x14ac:dyDescent="0.25">
      <c r="A779" t="str">
        <f t="shared" si="12"/>
        <v>a</v>
      </c>
      <c r="B779">
        <v>28</v>
      </c>
      <c r="C779" t="s">
        <v>17</v>
      </c>
      <c r="D779">
        <v>3</v>
      </c>
      <c r="E779" t="s">
        <v>6</v>
      </c>
      <c r="F779">
        <v>55</v>
      </c>
      <c r="G779">
        <v>0</v>
      </c>
      <c r="H779">
        <v>0</v>
      </c>
      <c r="I779">
        <v>118.929513625594</v>
      </c>
      <c r="J779">
        <v>0</v>
      </c>
      <c r="K779">
        <v>0</v>
      </c>
      <c r="L779">
        <v>0</v>
      </c>
      <c r="M779">
        <v>0</v>
      </c>
    </row>
    <row r="780" spans="1:13" hidden="1" x14ac:dyDescent="0.25">
      <c r="A780" t="str">
        <f t="shared" si="12"/>
        <v>a</v>
      </c>
      <c r="B780">
        <v>28</v>
      </c>
      <c r="C780" t="s">
        <v>17</v>
      </c>
      <c r="D780">
        <v>3</v>
      </c>
      <c r="E780" t="s">
        <v>7</v>
      </c>
      <c r="F780">
        <v>3</v>
      </c>
      <c r="G780">
        <v>0</v>
      </c>
      <c r="H780">
        <v>1.99590476843769</v>
      </c>
      <c r="I780">
        <v>2.0122327703519001</v>
      </c>
      <c r="J780">
        <v>4808.0089774387297</v>
      </c>
      <c r="K780">
        <v>0</v>
      </c>
      <c r="L780">
        <v>2.0122327703519001</v>
      </c>
      <c r="M780">
        <v>0</v>
      </c>
    </row>
    <row r="781" spans="1:13" hidden="1" x14ac:dyDescent="0.25">
      <c r="A781" t="str">
        <f t="shared" si="12"/>
        <v>a</v>
      </c>
      <c r="B781">
        <v>28</v>
      </c>
      <c r="C781" t="s">
        <v>17</v>
      </c>
      <c r="D781">
        <v>3</v>
      </c>
      <c r="E781" t="s">
        <v>8</v>
      </c>
      <c r="F781">
        <v>10</v>
      </c>
      <c r="G781">
        <v>0</v>
      </c>
      <c r="H781">
        <v>2.3517652181999998E-2</v>
      </c>
      <c r="I781">
        <v>7.4881166599791902</v>
      </c>
      <c r="J781">
        <v>65.121084421600003</v>
      </c>
      <c r="K781">
        <v>0</v>
      </c>
      <c r="L781">
        <v>0</v>
      </c>
      <c r="M781">
        <v>0</v>
      </c>
    </row>
    <row r="782" spans="1:13" hidden="1" x14ac:dyDescent="0.25">
      <c r="A782" t="str">
        <f t="shared" si="12"/>
        <v>b</v>
      </c>
      <c r="B782">
        <v>28</v>
      </c>
      <c r="C782" t="s">
        <v>39</v>
      </c>
      <c r="D782">
        <v>1</v>
      </c>
      <c r="E782" t="s">
        <v>8</v>
      </c>
      <c r="F782">
        <v>4</v>
      </c>
      <c r="G782">
        <v>0</v>
      </c>
      <c r="H782">
        <v>0</v>
      </c>
      <c r="I782">
        <v>0.195297246465331</v>
      </c>
      <c r="J782">
        <v>0</v>
      </c>
      <c r="K782">
        <v>0</v>
      </c>
      <c r="L782">
        <v>0</v>
      </c>
      <c r="M782">
        <v>0</v>
      </c>
    </row>
    <row r="783" spans="1:13" hidden="1" x14ac:dyDescent="0.25">
      <c r="A783" t="str">
        <f t="shared" si="12"/>
        <v>b</v>
      </c>
      <c r="B783">
        <v>28</v>
      </c>
      <c r="C783" t="s">
        <v>39</v>
      </c>
      <c r="D783">
        <v>3</v>
      </c>
      <c r="E783" t="s">
        <v>6</v>
      </c>
      <c r="F783">
        <v>545</v>
      </c>
      <c r="G783">
        <v>0</v>
      </c>
      <c r="H783">
        <v>0</v>
      </c>
      <c r="I783">
        <v>840.10557952793795</v>
      </c>
      <c r="J783">
        <v>0</v>
      </c>
      <c r="K783">
        <v>0</v>
      </c>
      <c r="L783">
        <v>0</v>
      </c>
      <c r="M783">
        <v>0</v>
      </c>
    </row>
    <row r="784" spans="1:13" hidden="1" x14ac:dyDescent="0.25">
      <c r="A784" t="str">
        <f t="shared" si="12"/>
        <v>b</v>
      </c>
      <c r="B784">
        <v>28</v>
      </c>
      <c r="C784" t="s">
        <v>39</v>
      </c>
      <c r="D784">
        <v>3</v>
      </c>
      <c r="E784" t="s">
        <v>13</v>
      </c>
      <c r="F784">
        <v>21</v>
      </c>
      <c r="G784">
        <v>1.996286589294</v>
      </c>
      <c r="H784">
        <v>17.266075335812101</v>
      </c>
      <c r="I784">
        <v>91.064389261227404</v>
      </c>
      <c r="J784">
        <v>24738.3476339964</v>
      </c>
      <c r="K784">
        <v>1005.132835938</v>
      </c>
      <c r="L784">
        <v>83.822876245821405</v>
      </c>
      <c r="M784">
        <v>7.2415130154059897</v>
      </c>
    </row>
    <row r="785" spans="1:13" hidden="1" x14ac:dyDescent="0.25">
      <c r="A785" t="str">
        <f t="shared" si="12"/>
        <v>b</v>
      </c>
      <c r="B785">
        <v>28</v>
      </c>
      <c r="C785" t="s">
        <v>39</v>
      </c>
      <c r="D785">
        <v>3</v>
      </c>
      <c r="E785" t="s">
        <v>7</v>
      </c>
      <c r="F785">
        <v>1251</v>
      </c>
      <c r="G785">
        <v>43.517642725707198</v>
      </c>
      <c r="H785">
        <v>1278.6985163750401</v>
      </c>
      <c r="I785">
        <v>1410.12795425127</v>
      </c>
      <c r="J785">
        <v>2438953.5953817698</v>
      </c>
      <c r="K785">
        <v>27697.1684910023</v>
      </c>
      <c r="L785">
        <v>1360.70571916534</v>
      </c>
      <c r="M785">
        <v>49.4222350859309</v>
      </c>
    </row>
    <row r="786" spans="1:13" hidden="1" x14ac:dyDescent="0.25">
      <c r="A786" t="str">
        <f t="shared" si="12"/>
        <v>b</v>
      </c>
      <c r="B786">
        <v>28</v>
      </c>
      <c r="C786" t="s">
        <v>39</v>
      </c>
      <c r="D786">
        <v>3</v>
      </c>
      <c r="E786" t="s">
        <v>8</v>
      </c>
      <c r="F786">
        <v>202</v>
      </c>
      <c r="G786">
        <v>5.3257987829889997E-2</v>
      </c>
      <c r="H786">
        <v>50.599116044001399</v>
      </c>
      <c r="I786">
        <v>168.88837720207599</v>
      </c>
      <c r="J786">
        <v>95454.031284750003</v>
      </c>
      <c r="K786">
        <v>28.17347556208</v>
      </c>
      <c r="L786">
        <v>0</v>
      </c>
      <c r="M786">
        <v>0</v>
      </c>
    </row>
    <row r="787" spans="1:13" hidden="1" x14ac:dyDescent="0.25">
      <c r="A787" t="str">
        <f t="shared" si="12"/>
        <v>b</v>
      </c>
      <c r="B787">
        <v>28</v>
      </c>
      <c r="C787" t="s">
        <v>36</v>
      </c>
      <c r="D787">
        <v>3</v>
      </c>
      <c r="E787" t="s">
        <v>6</v>
      </c>
      <c r="F787">
        <v>95</v>
      </c>
      <c r="G787">
        <v>0</v>
      </c>
      <c r="H787">
        <v>0</v>
      </c>
      <c r="I787">
        <v>159.116905835647</v>
      </c>
      <c r="J787">
        <v>0</v>
      </c>
      <c r="K787">
        <v>0</v>
      </c>
      <c r="L787">
        <v>0</v>
      </c>
      <c r="M787">
        <v>0</v>
      </c>
    </row>
    <row r="788" spans="1:13" hidden="1" x14ac:dyDescent="0.25">
      <c r="A788" t="str">
        <f t="shared" si="12"/>
        <v>b</v>
      </c>
      <c r="B788">
        <v>28</v>
      </c>
      <c r="C788" t="s">
        <v>36</v>
      </c>
      <c r="D788">
        <v>3</v>
      </c>
      <c r="E788" t="s">
        <v>13</v>
      </c>
      <c r="F788">
        <v>4</v>
      </c>
      <c r="G788">
        <v>0</v>
      </c>
      <c r="H788">
        <v>3.0772548398424999</v>
      </c>
      <c r="I788">
        <v>4.149792129293</v>
      </c>
      <c r="J788">
        <v>4633.2002632630001</v>
      </c>
      <c r="K788">
        <v>0</v>
      </c>
      <c r="L788">
        <v>4.149792129293</v>
      </c>
      <c r="M788">
        <v>0</v>
      </c>
    </row>
    <row r="789" spans="1:13" hidden="1" x14ac:dyDescent="0.25">
      <c r="A789" t="str">
        <f t="shared" si="12"/>
        <v>b</v>
      </c>
      <c r="B789">
        <v>28</v>
      </c>
      <c r="C789" t="s">
        <v>36</v>
      </c>
      <c r="D789">
        <v>3</v>
      </c>
      <c r="E789" t="s">
        <v>7</v>
      </c>
      <c r="F789">
        <v>142</v>
      </c>
      <c r="G789">
        <v>6.9864734634354901</v>
      </c>
      <c r="H789">
        <v>133.585146789465</v>
      </c>
      <c r="I789">
        <v>165.58047900448301</v>
      </c>
      <c r="J789">
        <v>256479.692463135</v>
      </c>
      <c r="K789">
        <v>4422.4377023550196</v>
      </c>
      <c r="L789">
        <v>161.42024700212701</v>
      </c>
      <c r="M789">
        <v>4.1602320023554</v>
      </c>
    </row>
    <row r="790" spans="1:13" hidden="1" x14ac:dyDescent="0.25">
      <c r="A790" t="str">
        <f t="shared" si="12"/>
        <v>b</v>
      </c>
      <c r="B790">
        <v>28</v>
      </c>
      <c r="C790" t="s">
        <v>36</v>
      </c>
      <c r="D790">
        <v>3</v>
      </c>
      <c r="E790" t="s">
        <v>8</v>
      </c>
      <c r="F790">
        <v>43</v>
      </c>
      <c r="G790">
        <v>0</v>
      </c>
      <c r="H790">
        <v>13.970478908609399</v>
      </c>
      <c r="I790">
        <v>5.0793957847337197</v>
      </c>
      <c r="J790">
        <v>24453.6836794308</v>
      </c>
      <c r="K790">
        <v>0</v>
      </c>
      <c r="L790">
        <v>0</v>
      </c>
      <c r="M790">
        <v>0</v>
      </c>
    </row>
    <row r="791" spans="1:13" hidden="1" x14ac:dyDescent="0.25">
      <c r="A791" t="str">
        <f t="shared" si="12"/>
        <v>c</v>
      </c>
      <c r="B791">
        <v>28</v>
      </c>
      <c r="C791" t="s">
        <v>33</v>
      </c>
      <c r="D791">
        <v>3</v>
      </c>
      <c r="E791" t="s">
        <v>6</v>
      </c>
      <c r="F791">
        <v>82</v>
      </c>
      <c r="G791">
        <v>0</v>
      </c>
      <c r="H791">
        <v>0</v>
      </c>
      <c r="I791">
        <v>79.101860036400694</v>
      </c>
      <c r="J791">
        <v>0</v>
      </c>
      <c r="K791">
        <v>0</v>
      </c>
      <c r="L791">
        <v>0</v>
      </c>
      <c r="M791">
        <v>0</v>
      </c>
    </row>
    <row r="792" spans="1:13" hidden="1" x14ac:dyDescent="0.25">
      <c r="A792" t="str">
        <f t="shared" si="12"/>
        <v>c</v>
      </c>
      <c r="B792">
        <v>28</v>
      </c>
      <c r="C792" t="s">
        <v>33</v>
      </c>
      <c r="D792">
        <v>3</v>
      </c>
      <c r="E792" t="s">
        <v>13</v>
      </c>
      <c r="F792">
        <v>4</v>
      </c>
      <c r="G792">
        <v>0</v>
      </c>
      <c r="H792">
        <v>3.992491931395</v>
      </c>
      <c r="I792">
        <v>13.05413604902</v>
      </c>
      <c r="J792">
        <v>5335.9687882799999</v>
      </c>
      <c r="K792">
        <v>0</v>
      </c>
      <c r="L792">
        <v>13.05413604902</v>
      </c>
      <c r="M792">
        <v>0</v>
      </c>
    </row>
    <row r="793" spans="1:13" hidden="1" x14ac:dyDescent="0.25">
      <c r="A793" t="str">
        <f t="shared" si="12"/>
        <v>c</v>
      </c>
      <c r="B793">
        <v>28</v>
      </c>
      <c r="C793" t="s">
        <v>33</v>
      </c>
      <c r="D793">
        <v>3</v>
      </c>
      <c r="E793" t="s">
        <v>7</v>
      </c>
      <c r="F793">
        <v>397</v>
      </c>
      <c r="G793">
        <v>17.536469776293</v>
      </c>
      <c r="H793">
        <v>368.59835946670103</v>
      </c>
      <c r="I793">
        <v>261.052472606111</v>
      </c>
      <c r="J793">
        <v>674346.77055580902</v>
      </c>
      <c r="K793">
        <v>10869.315046166001</v>
      </c>
      <c r="L793">
        <v>225.31238613925601</v>
      </c>
      <c r="M793">
        <v>35.740086466854997</v>
      </c>
    </row>
    <row r="794" spans="1:13" hidden="1" x14ac:dyDescent="0.25">
      <c r="A794" t="str">
        <f t="shared" si="12"/>
        <v>c</v>
      </c>
      <c r="B794">
        <v>28</v>
      </c>
      <c r="C794" t="s">
        <v>33</v>
      </c>
      <c r="D794">
        <v>3</v>
      </c>
      <c r="E794" t="s">
        <v>8</v>
      </c>
      <c r="F794">
        <v>18</v>
      </c>
      <c r="G794">
        <v>1.89031945824926</v>
      </c>
      <c r="H794" s="26">
        <v>1.738519934197E-6</v>
      </c>
      <c r="I794">
        <v>3.4652793271393998</v>
      </c>
      <c r="J794">
        <v>4.1544039017750002E-3</v>
      </c>
      <c r="K794">
        <v>661.61181038824304</v>
      </c>
      <c r="L794">
        <v>0</v>
      </c>
      <c r="M794">
        <v>0</v>
      </c>
    </row>
    <row r="795" spans="1:13" hidden="1" x14ac:dyDescent="0.25">
      <c r="A795" t="str">
        <f t="shared" si="12"/>
        <v>c</v>
      </c>
      <c r="B795">
        <v>28</v>
      </c>
      <c r="C795" t="s">
        <v>32</v>
      </c>
      <c r="D795">
        <v>1</v>
      </c>
      <c r="E795" t="s">
        <v>8</v>
      </c>
      <c r="F795">
        <v>2</v>
      </c>
      <c r="G795">
        <v>0</v>
      </c>
      <c r="H795">
        <v>0</v>
      </c>
      <c r="I795">
        <v>2.12632943360699E-4</v>
      </c>
      <c r="J795">
        <v>0</v>
      </c>
      <c r="K795">
        <v>0</v>
      </c>
      <c r="L795">
        <v>0</v>
      </c>
      <c r="M795">
        <v>0</v>
      </c>
    </row>
    <row r="796" spans="1:13" hidden="1" x14ac:dyDescent="0.25">
      <c r="A796" t="str">
        <f t="shared" si="12"/>
        <v>c</v>
      </c>
      <c r="B796">
        <v>28</v>
      </c>
      <c r="C796" t="s">
        <v>32</v>
      </c>
      <c r="D796">
        <v>3</v>
      </c>
      <c r="E796" t="s">
        <v>6</v>
      </c>
      <c r="F796">
        <v>142</v>
      </c>
      <c r="G796">
        <v>0</v>
      </c>
      <c r="H796">
        <v>0</v>
      </c>
      <c r="I796">
        <v>209.74066270608401</v>
      </c>
      <c r="J796">
        <v>0</v>
      </c>
      <c r="K796">
        <v>0</v>
      </c>
      <c r="L796">
        <v>0</v>
      </c>
      <c r="M796">
        <v>0</v>
      </c>
    </row>
    <row r="797" spans="1:13" hidden="1" x14ac:dyDescent="0.25">
      <c r="A797" t="str">
        <f t="shared" si="12"/>
        <v>c</v>
      </c>
      <c r="B797">
        <v>28</v>
      </c>
      <c r="C797" t="s">
        <v>32</v>
      </c>
      <c r="D797">
        <v>3</v>
      </c>
      <c r="E797" t="s">
        <v>13</v>
      </c>
      <c r="F797">
        <v>2</v>
      </c>
      <c r="G797">
        <v>0</v>
      </c>
      <c r="H797">
        <v>0.22140007914349999</v>
      </c>
      <c r="I797">
        <v>11.52160584188</v>
      </c>
      <c r="J797">
        <v>410.91854689199999</v>
      </c>
      <c r="K797">
        <v>0</v>
      </c>
      <c r="L797">
        <v>11.52160584188</v>
      </c>
      <c r="M797">
        <v>0</v>
      </c>
    </row>
    <row r="798" spans="1:13" hidden="1" x14ac:dyDescent="0.25">
      <c r="A798" t="str">
        <f t="shared" si="12"/>
        <v>c</v>
      </c>
      <c r="B798">
        <v>28</v>
      </c>
      <c r="C798" t="s">
        <v>32</v>
      </c>
      <c r="D798">
        <v>3</v>
      </c>
      <c r="E798" t="s">
        <v>7</v>
      </c>
      <c r="F798">
        <v>398</v>
      </c>
      <c r="G798">
        <v>6.3755144446871901</v>
      </c>
      <c r="H798">
        <v>382.70284277931199</v>
      </c>
      <c r="I798">
        <v>148.55885190406099</v>
      </c>
      <c r="J798">
        <v>748164.07723857195</v>
      </c>
      <c r="K798">
        <v>3698.2350641642802</v>
      </c>
      <c r="L798">
        <v>142.50677238610501</v>
      </c>
      <c r="M798">
        <v>6.0520795179551898</v>
      </c>
    </row>
    <row r="799" spans="1:13" hidden="1" x14ac:dyDescent="0.25">
      <c r="A799" t="str">
        <f t="shared" si="12"/>
        <v>c</v>
      </c>
      <c r="B799">
        <v>28</v>
      </c>
      <c r="C799" t="s">
        <v>32</v>
      </c>
      <c r="D799">
        <v>3</v>
      </c>
      <c r="E799" t="s">
        <v>8</v>
      </c>
      <c r="F799">
        <v>40</v>
      </c>
      <c r="G799">
        <v>0</v>
      </c>
      <c r="H799">
        <v>6.8481597399876604</v>
      </c>
      <c r="I799">
        <v>57.817026501297001</v>
      </c>
      <c r="J799">
        <v>11923.685561480201</v>
      </c>
      <c r="K799">
        <v>0</v>
      </c>
      <c r="L799">
        <v>0</v>
      </c>
      <c r="M799">
        <v>0</v>
      </c>
    </row>
    <row r="800" spans="1:13" hidden="1" x14ac:dyDescent="0.25">
      <c r="A800" t="str">
        <f t="shared" si="12"/>
        <v>h</v>
      </c>
      <c r="B800">
        <v>28</v>
      </c>
      <c r="C800" t="s">
        <v>25</v>
      </c>
      <c r="D800">
        <v>3</v>
      </c>
      <c r="E800" t="s">
        <v>6</v>
      </c>
      <c r="F800">
        <v>5</v>
      </c>
      <c r="G800">
        <v>0</v>
      </c>
      <c r="H800">
        <v>0</v>
      </c>
      <c r="I800">
        <v>6.0905046647880798</v>
      </c>
      <c r="J800">
        <v>0</v>
      </c>
      <c r="K800">
        <v>0</v>
      </c>
      <c r="L800">
        <v>0</v>
      </c>
      <c r="M800">
        <v>0</v>
      </c>
    </row>
    <row r="801" spans="1:13" hidden="1" x14ac:dyDescent="0.25">
      <c r="A801" t="str">
        <f t="shared" si="12"/>
        <v>h</v>
      </c>
      <c r="B801">
        <v>28</v>
      </c>
      <c r="C801" t="s">
        <v>25</v>
      </c>
      <c r="D801">
        <v>3</v>
      </c>
      <c r="E801" t="s">
        <v>7</v>
      </c>
      <c r="F801">
        <v>10</v>
      </c>
      <c r="G801">
        <v>0.136340015591634</v>
      </c>
      <c r="H801">
        <v>1.2344224399014201</v>
      </c>
      <c r="I801">
        <v>7.3542832695213702</v>
      </c>
      <c r="J801">
        <v>4838.4511755519297</v>
      </c>
      <c r="K801">
        <v>132.93151520177</v>
      </c>
      <c r="L801">
        <v>7.2647194390874699</v>
      </c>
      <c r="M801">
        <v>8.9563830433899996E-2</v>
      </c>
    </row>
    <row r="802" spans="1:13" hidden="1" x14ac:dyDescent="0.25">
      <c r="A802" t="str">
        <f t="shared" si="12"/>
        <v>h</v>
      </c>
      <c r="B802">
        <v>28</v>
      </c>
      <c r="C802" t="s">
        <v>25</v>
      </c>
      <c r="D802">
        <v>3</v>
      </c>
      <c r="E802" t="s">
        <v>8</v>
      </c>
      <c r="F802">
        <v>2</v>
      </c>
      <c r="G802">
        <v>0</v>
      </c>
      <c r="H802">
        <v>0</v>
      </c>
      <c r="I802">
        <v>0.19282764668149999</v>
      </c>
      <c r="J802">
        <v>0</v>
      </c>
      <c r="K802">
        <v>0</v>
      </c>
      <c r="L802">
        <v>0</v>
      </c>
      <c r="M802">
        <v>0</v>
      </c>
    </row>
    <row r="803" spans="1:13" hidden="1" x14ac:dyDescent="0.25">
      <c r="A803" t="str">
        <f t="shared" si="12"/>
        <v>a</v>
      </c>
      <c r="B803">
        <v>29</v>
      </c>
      <c r="C803" t="s">
        <v>18</v>
      </c>
      <c r="D803">
        <v>1</v>
      </c>
      <c r="E803" t="s">
        <v>6</v>
      </c>
      <c r="F803">
        <v>14</v>
      </c>
      <c r="G803">
        <v>0</v>
      </c>
      <c r="H803">
        <v>0</v>
      </c>
      <c r="I803">
        <v>5.8256533678211602</v>
      </c>
      <c r="J803">
        <v>0</v>
      </c>
      <c r="K803">
        <v>0</v>
      </c>
      <c r="L803">
        <v>0</v>
      </c>
      <c r="M803">
        <v>0</v>
      </c>
    </row>
    <row r="804" spans="1:13" hidden="1" x14ac:dyDescent="0.25">
      <c r="A804" t="str">
        <f t="shared" si="12"/>
        <v>a</v>
      </c>
      <c r="B804">
        <v>29</v>
      </c>
      <c r="C804" t="s">
        <v>18</v>
      </c>
      <c r="D804">
        <v>1</v>
      </c>
      <c r="E804" t="s">
        <v>13</v>
      </c>
      <c r="F804">
        <v>1</v>
      </c>
      <c r="G804">
        <v>0</v>
      </c>
      <c r="H804" s="26">
        <v>8.1346194658000004E-7</v>
      </c>
      <c r="I804">
        <v>9.98590211628E-4</v>
      </c>
      <c r="J804">
        <v>1.2071775287200001E-3</v>
      </c>
      <c r="K804">
        <v>0</v>
      </c>
      <c r="L804">
        <v>9.98590211628E-4</v>
      </c>
      <c r="M804">
        <v>0</v>
      </c>
    </row>
    <row r="805" spans="1:13" hidden="1" x14ac:dyDescent="0.25">
      <c r="A805" t="str">
        <f t="shared" si="12"/>
        <v>a</v>
      </c>
      <c r="B805">
        <v>29</v>
      </c>
      <c r="C805" t="s">
        <v>18</v>
      </c>
      <c r="D805">
        <v>1</v>
      </c>
      <c r="E805" t="s">
        <v>7</v>
      </c>
      <c r="F805">
        <v>24</v>
      </c>
      <c r="G805" s="26">
        <v>5.1053243609400001E-5</v>
      </c>
      <c r="H805">
        <v>14.7637645476626</v>
      </c>
      <c r="I805">
        <v>26.872516863541701</v>
      </c>
      <c r="J805">
        <v>36210.736326296297</v>
      </c>
      <c r="K805">
        <v>3.2316703204700002E-2</v>
      </c>
      <c r="L805">
        <v>26.852055089069701</v>
      </c>
      <c r="M805">
        <v>2.0461774472E-2</v>
      </c>
    </row>
    <row r="806" spans="1:13" hidden="1" x14ac:dyDescent="0.25">
      <c r="A806" t="str">
        <f t="shared" si="12"/>
        <v>a</v>
      </c>
      <c r="B806">
        <v>29</v>
      </c>
      <c r="C806" t="s">
        <v>18</v>
      </c>
      <c r="D806">
        <v>1</v>
      </c>
      <c r="E806" t="s">
        <v>8</v>
      </c>
      <c r="F806">
        <v>1</v>
      </c>
      <c r="G806">
        <v>0</v>
      </c>
      <c r="H806">
        <v>0</v>
      </c>
      <c r="I806">
        <v>1.1620046764999999E-2</v>
      </c>
      <c r="J806">
        <v>0</v>
      </c>
      <c r="K806">
        <v>0</v>
      </c>
      <c r="L806">
        <v>0</v>
      </c>
      <c r="M806">
        <v>0</v>
      </c>
    </row>
    <row r="807" spans="1:13" hidden="1" x14ac:dyDescent="0.25">
      <c r="A807" t="str">
        <f t="shared" si="12"/>
        <v>a</v>
      </c>
      <c r="B807">
        <v>29</v>
      </c>
      <c r="C807" t="s">
        <v>17</v>
      </c>
      <c r="D807">
        <v>1</v>
      </c>
      <c r="E807" t="s">
        <v>6</v>
      </c>
      <c r="F807">
        <v>119</v>
      </c>
      <c r="G807">
        <v>0</v>
      </c>
      <c r="H807">
        <v>0</v>
      </c>
      <c r="I807">
        <v>109.777655248641</v>
      </c>
      <c r="J807">
        <v>0</v>
      </c>
      <c r="K807">
        <v>0</v>
      </c>
      <c r="L807">
        <v>0</v>
      </c>
      <c r="M807">
        <v>0</v>
      </c>
    </row>
    <row r="808" spans="1:13" hidden="1" x14ac:dyDescent="0.25">
      <c r="A808" t="str">
        <f t="shared" si="12"/>
        <v>a</v>
      </c>
      <c r="B808">
        <v>29</v>
      </c>
      <c r="C808" t="s">
        <v>17</v>
      </c>
      <c r="D808">
        <v>1</v>
      </c>
      <c r="E808" t="s">
        <v>13</v>
      </c>
      <c r="F808">
        <v>10</v>
      </c>
      <c r="G808">
        <v>17.509849678788001</v>
      </c>
      <c r="H808">
        <v>0.103366848962108</v>
      </c>
      <c r="I808">
        <v>12.467410792847399</v>
      </c>
      <c r="J808">
        <v>120.216937202338</v>
      </c>
      <c r="K808">
        <v>7117.2387275726096</v>
      </c>
      <c r="L808">
        <v>0.95192369256404497</v>
      </c>
      <c r="M808">
        <v>11.5154871002834</v>
      </c>
    </row>
    <row r="809" spans="1:13" hidden="1" x14ac:dyDescent="0.25">
      <c r="A809" t="str">
        <f t="shared" si="12"/>
        <v>a</v>
      </c>
      <c r="B809">
        <v>29</v>
      </c>
      <c r="C809" t="s">
        <v>17</v>
      </c>
      <c r="D809">
        <v>1</v>
      </c>
      <c r="E809" t="s">
        <v>7</v>
      </c>
      <c r="F809">
        <v>261</v>
      </c>
      <c r="G809">
        <v>75.133140658345695</v>
      </c>
      <c r="H809">
        <v>123.37340649435301</v>
      </c>
      <c r="I809">
        <v>156.71113459781401</v>
      </c>
      <c r="J809">
        <v>335065.16585459397</v>
      </c>
      <c r="K809">
        <v>38439.478426207497</v>
      </c>
      <c r="L809">
        <v>133.45911676549801</v>
      </c>
      <c r="M809">
        <v>23.252017832316302</v>
      </c>
    </row>
    <row r="810" spans="1:13" hidden="1" x14ac:dyDescent="0.25">
      <c r="A810" t="str">
        <f t="shared" si="12"/>
        <v>a</v>
      </c>
      <c r="B810">
        <v>29</v>
      </c>
      <c r="C810" t="s">
        <v>17</v>
      </c>
      <c r="D810">
        <v>1</v>
      </c>
      <c r="E810" t="s">
        <v>8</v>
      </c>
      <c r="F810">
        <v>32</v>
      </c>
      <c r="G810">
        <v>340.175185165431</v>
      </c>
      <c r="H810">
        <v>0</v>
      </c>
      <c r="I810">
        <v>79.7177859293881</v>
      </c>
      <c r="J810">
        <v>0</v>
      </c>
      <c r="K810">
        <v>119061.321325848</v>
      </c>
      <c r="L810">
        <v>0</v>
      </c>
      <c r="M810">
        <v>0</v>
      </c>
    </row>
    <row r="811" spans="1:13" hidden="1" x14ac:dyDescent="0.25">
      <c r="A811" t="str">
        <f t="shared" si="12"/>
        <v>a</v>
      </c>
      <c r="B811">
        <v>29</v>
      </c>
      <c r="C811" t="s">
        <v>40</v>
      </c>
      <c r="D811">
        <v>1</v>
      </c>
      <c r="E811" t="s">
        <v>6</v>
      </c>
      <c r="F811">
        <v>89</v>
      </c>
      <c r="G811">
        <v>0</v>
      </c>
      <c r="H811">
        <v>0</v>
      </c>
      <c r="I811">
        <v>104.989770049515</v>
      </c>
      <c r="J811">
        <v>0</v>
      </c>
      <c r="K811">
        <v>0</v>
      </c>
      <c r="L811">
        <v>0</v>
      </c>
      <c r="M811">
        <v>0</v>
      </c>
    </row>
    <row r="812" spans="1:13" hidden="1" x14ac:dyDescent="0.25">
      <c r="A812" t="str">
        <f t="shared" si="12"/>
        <v>a</v>
      </c>
      <c r="B812">
        <v>29</v>
      </c>
      <c r="C812" t="s">
        <v>40</v>
      </c>
      <c r="D812">
        <v>1</v>
      </c>
      <c r="E812" t="s">
        <v>13</v>
      </c>
      <c r="F812">
        <v>29</v>
      </c>
      <c r="G812">
        <v>0.25590778443200002</v>
      </c>
      <c r="H812">
        <v>1.9920946609483099</v>
      </c>
      <c r="I812">
        <v>4.4133742753806198</v>
      </c>
      <c r="J812">
        <v>4171.1368788908703</v>
      </c>
      <c r="K812">
        <v>161.98962754499999</v>
      </c>
      <c r="L812">
        <v>1.6923857938906199</v>
      </c>
      <c r="M812">
        <v>2.7209884814900001</v>
      </c>
    </row>
    <row r="813" spans="1:13" hidden="1" x14ac:dyDescent="0.25">
      <c r="A813" t="str">
        <f t="shared" si="12"/>
        <v>a</v>
      </c>
      <c r="B813">
        <v>29</v>
      </c>
      <c r="C813" t="s">
        <v>40</v>
      </c>
      <c r="D813">
        <v>1</v>
      </c>
      <c r="E813" t="s">
        <v>7</v>
      </c>
      <c r="F813">
        <v>48</v>
      </c>
      <c r="G813">
        <v>4.2042721853554503E-2</v>
      </c>
      <c r="H813">
        <v>22.895017090339898</v>
      </c>
      <c r="I813">
        <v>34.082193650077997</v>
      </c>
      <c r="J813">
        <v>72211.335664647602</v>
      </c>
      <c r="K813">
        <v>39.274579271505402</v>
      </c>
      <c r="L813">
        <v>34.076798667620302</v>
      </c>
      <c r="M813">
        <v>5.39498245775041E-3</v>
      </c>
    </row>
    <row r="814" spans="1:13" hidden="1" x14ac:dyDescent="0.25">
      <c r="A814" t="str">
        <f t="shared" si="12"/>
        <v>a</v>
      </c>
      <c r="B814">
        <v>29</v>
      </c>
      <c r="C814" t="s">
        <v>40</v>
      </c>
      <c r="D814">
        <v>1</v>
      </c>
      <c r="E814" t="s">
        <v>8</v>
      </c>
      <c r="F814">
        <v>24</v>
      </c>
      <c r="G814">
        <v>0</v>
      </c>
      <c r="H814">
        <v>0</v>
      </c>
      <c r="I814">
        <v>13.421854727317401</v>
      </c>
      <c r="J814">
        <v>0</v>
      </c>
      <c r="K814">
        <v>0</v>
      </c>
      <c r="L814">
        <v>0</v>
      </c>
      <c r="M814">
        <v>0</v>
      </c>
    </row>
    <row r="815" spans="1:13" hidden="1" x14ac:dyDescent="0.25">
      <c r="A815" t="str">
        <f t="shared" si="12"/>
        <v>b</v>
      </c>
      <c r="B815">
        <v>29</v>
      </c>
      <c r="C815" t="s">
        <v>39</v>
      </c>
      <c r="D815">
        <v>1</v>
      </c>
      <c r="E815" t="s">
        <v>6</v>
      </c>
      <c r="F815">
        <v>11</v>
      </c>
      <c r="G815">
        <v>0</v>
      </c>
      <c r="H815">
        <v>0</v>
      </c>
      <c r="I815">
        <v>10.567199687516601</v>
      </c>
      <c r="J815">
        <v>0</v>
      </c>
      <c r="K815">
        <v>0</v>
      </c>
      <c r="L815">
        <v>0</v>
      </c>
      <c r="M815">
        <v>0</v>
      </c>
    </row>
    <row r="816" spans="1:13" hidden="1" x14ac:dyDescent="0.25">
      <c r="A816" t="str">
        <f t="shared" si="12"/>
        <v>b</v>
      </c>
      <c r="B816">
        <v>29</v>
      </c>
      <c r="C816" t="s">
        <v>39</v>
      </c>
      <c r="D816">
        <v>1</v>
      </c>
      <c r="E816" t="s">
        <v>7</v>
      </c>
      <c r="F816">
        <v>18</v>
      </c>
      <c r="G816" s="26">
        <v>4.2005263689699999E-10</v>
      </c>
      <c r="H816">
        <v>7.5624055058128103</v>
      </c>
      <c r="I816">
        <v>10.2980187706517</v>
      </c>
      <c r="J816">
        <v>16637.460474599899</v>
      </c>
      <c r="K816" s="26">
        <v>2.6589331915599999E-7</v>
      </c>
      <c r="L816">
        <v>10.298004290170701</v>
      </c>
      <c r="M816" s="26">
        <v>1.44804809999E-5</v>
      </c>
    </row>
    <row r="817" spans="1:13" hidden="1" x14ac:dyDescent="0.25">
      <c r="A817" t="str">
        <f t="shared" si="12"/>
        <v>b</v>
      </c>
      <c r="B817">
        <v>29</v>
      </c>
      <c r="C817" t="s">
        <v>39</v>
      </c>
      <c r="D817">
        <v>1</v>
      </c>
      <c r="E817" t="s">
        <v>8</v>
      </c>
      <c r="F817">
        <v>2</v>
      </c>
      <c r="G817">
        <v>3.4653256454400001</v>
      </c>
      <c r="H817">
        <v>0</v>
      </c>
      <c r="I817">
        <v>0.48136701617055799</v>
      </c>
      <c r="J817">
        <v>0</v>
      </c>
      <c r="K817">
        <v>1212.8639759099999</v>
      </c>
      <c r="L817">
        <v>0</v>
      </c>
      <c r="M817">
        <v>0</v>
      </c>
    </row>
    <row r="818" spans="1:13" hidden="1" x14ac:dyDescent="0.25">
      <c r="A818" t="str">
        <f t="shared" si="12"/>
        <v>b</v>
      </c>
      <c r="B818">
        <v>29</v>
      </c>
      <c r="C818" t="s">
        <v>36</v>
      </c>
      <c r="D818">
        <v>1</v>
      </c>
      <c r="E818" t="s">
        <v>6</v>
      </c>
      <c r="F818">
        <v>593</v>
      </c>
      <c r="G818">
        <v>0</v>
      </c>
      <c r="H818">
        <v>0</v>
      </c>
      <c r="I818">
        <v>408.29905842966599</v>
      </c>
      <c r="J818">
        <v>0</v>
      </c>
      <c r="K818">
        <v>0</v>
      </c>
      <c r="L818">
        <v>0</v>
      </c>
      <c r="M818">
        <v>0</v>
      </c>
    </row>
    <row r="819" spans="1:13" hidden="1" x14ac:dyDescent="0.25">
      <c r="A819" t="str">
        <f t="shared" si="12"/>
        <v>b</v>
      </c>
      <c r="B819">
        <v>29</v>
      </c>
      <c r="C819" t="s">
        <v>36</v>
      </c>
      <c r="D819">
        <v>1</v>
      </c>
      <c r="E819" t="s">
        <v>13</v>
      </c>
      <c r="F819">
        <v>23</v>
      </c>
      <c r="G819">
        <v>5.9969892033271401</v>
      </c>
      <c r="H819">
        <v>2.7679176012031599</v>
      </c>
      <c r="I819">
        <v>8.8241982644593993</v>
      </c>
      <c r="J819">
        <v>4566.7899746449502</v>
      </c>
      <c r="K819">
        <v>2589.3729050515299</v>
      </c>
      <c r="L819">
        <v>2.8098201365366</v>
      </c>
      <c r="M819">
        <v>6.0143781279228001</v>
      </c>
    </row>
    <row r="820" spans="1:13" hidden="1" x14ac:dyDescent="0.25">
      <c r="A820" t="str">
        <f t="shared" si="12"/>
        <v>b</v>
      </c>
      <c r="B820">
        <v>29</v>
      </c>
      <c r="C820" t="s">
        <v>36</v>
      </c>
      <c r="D820">
        <v>1</v>
      </c>
      <c r="E820" t="s">
        <v>7</v>
      </c>
      <c r="F820">
        <v>2794</v>
      </c>
      <c r="G820">
        <v>67.272224716714504</v>
      </c>
      <c r="H820">
        <v>2457.6441016850799</v>
      </c>
      <c r="I820">
        <v>1171.5039154154199</v>
      </c>
      <c r="J820">
        <v>7002438.2176943198</v>
      </c>
      <c r="K820">
        <v>42619.551088742097</v>
      </c>
      <c r="L820">
        <v>1138.51445227574</v>
      </c>
      <c r="M820">
        <v>32.989463139672203</v>
      </c>
    </row>
    <row r="821" spans="1:13" hidden="1" x14ac:dyDescent="0.25">
      <c r="A821" t="str">
        <f t="shared" si="12"/>
        <v>b</v>
      </c>
      <c r="B821">
        <v>29</v>
      </c>
      <c r="C821" t="s">
        <v>36</v>
      </c>
      <c r="D821">
        <v>1</v>
      </c>
      <c r="E821" t="s">
        <v>8</v>
      </c>
      <c r="F821">
        <v>104</v>
      </c>
      <c r="G821">
        <v>169.700419128265</v>
      </c>
      <c r="H821">
        <v>14.9658269628895</v>
      </c>
      <c r="I821">
        <v>125.428059752842</v>
      </c>
      <c r="J821">
        <v>36875.025326587303</v>
      </c>
      <c r="K821">
        <v>80869.444871714804</v>
      </c>
      <c r="L821">
        <v>0</v>
      </c>
      <c r="M821">
        <v>0</v>
      </c>
    </row>
    <row r="822" spans="1:13" hidden="1" x14ac:dyDescent="0.25">
      <c r="A822" t="str">
        <f t="shared" si="12"/>
        <v>b</v>
      </c>
      <c r="B822">
        <v>29</v>
      </c>
      <c r="C822" t="s">
        <v>34</v>
      </c>
      <c r="D822">
        <v>1</v>
      </c>
      <c r="E822" t="s">
        <v>6</v>
      </c>
      <c r="F822">
        <v>18</v>
      </c>
      <c r="G822">
        <v>0</v>
      </c>
      <c r="H822">
        <v>0</v>
      </c>
      <c r="I822">
        <v>16.309683763807101</v>
      </c>
      <c r="J822">
        <v>0</v>
      </c>
      <c r="K822">
        <v>0</v>
      </c>
      <c r="L822">
        <v>0</v>
      </c>
      <c r="M822">
        <v>0</v>
      </c>
    </row>
    <row r="823" spans="1:13" hidden="1" x14ac:dyDescent="0.25">
      <c r="A823" t="str">
        <f t="shared" si="12"/>
        <v>b</v>
      </c>
      <c r="B823">
        <v>29</v>
      </c>
      <c r="C823" t="s">
        <v>34</v>
      </c>
      <c r="D823">
        <v>1</v>
      </c>
      <c r="E823" t="s">
        <v>13</v>
      </c>
      <c r="F823">
        <v>4</v>
      </c>
      <c r="G823">
        <v>0.98148226098777003</v>
      </c>
      <c r="H823" s="26">
        <v>7.4957417973599998E-7</v>
      </c>
      <c r="I823">
        <v>2.4488696707347701</v>
      </c>
      <c r="J823">
        <v>8.7175477103300001E-4</v>
      </c>
      <c r="K823">
        <v>620.97972399606294</v>
      </c>
      <c r="L823">
        <v>2.5578293291900001E-3</v>
      </c>
      <c r="M823">
        <v>2.44631184140558</v>
      </c>
    </row>
    <row r="824" spans="1:13" hidden="1" x14ac:dyDescent="0.25">
      <c r="A824" t="str">
        <f t="shared" si="12"/>
        <v>b</v>
      </c>
      <c r="B824">
        <v>29</v>
      </c>
      <c r="C824" t="s">
        <v>34</v>
      </c>
      <c r="D824">
        <v>1</v>
      </c>
      <c r="E824" t="s">
        <v>7</v>
      </c>
      <c r="F824">
        <v>131</v>
      </c>
      <c r="G824">
        <v>45.841354599581898</v>
      </c>
      <c r="H824">
        <v>102.39801280854699</v>
      </c>
      <c r="I824">
        <v>64.365924365532607</v>
      </c>
      <c r="J824">
        <v>277376.703003495</v>
      </c>
      <c r="K824">
        <v>27325.4780897821</v>
      </c>
      <c r="L824">
        <v>60.535511855278799</v>
      </c>
      <c r="M824">
        <v>3.83041251025384</v>
      </c>
    </row>
    <row r="825" spans="1:13" hidden="1" x14ac:dyDescent="0.25">
      <c r="A825" t="str">
        <f t="shared" si="12"/>
        <v>b</v>
      </c>
      <c r="B825">
        <v>29</v>
      </c>
      <c r="C825" t="s">
        <v>34</v>
      </c>
      <c r="D825">
        <v>1</v>
      </c>
      <c r="E825" t="s">
        <v>8</v>
      </c>
      <c r="F825">
        <v>3</v>
      </c>
      <c r="G825" s="26">
        <v>3.7515970654260001E-5</v>
      </c>
      <c r="H825">
        <v>0</v>
      </c>
      <c r="I825">
        <v>9.7193036775839903E-2</v>
      </c>
      <c r="J825">
        <v>0</v>
      </c>
      <c r="K825">
        <v>1.3130589729000001E-2</v>
      </c>
      <c r="L825">
        <v>0</v>
      </c>
      <c r="M825">
        <v>0</v>
      </c>
    </row>
    <row r="826" spans="1:13" hidden="1" x14ac:dyDescent="0.25">
      <c r="A826" t="str">
        <f t="shared" si="12"/>
        <v>c</v>
      </c>
      <c r="B826">
        <v>29</v>
      </c>
      <c r="C826" t="s">
        <v>33</v>
      </c>
      <c r="D826">
        <v>1</v>
      </c>
      <c r="E826" t="s">
        <v>6</v>
      </c>
      <c r="F826">
        <v>107</v>
      </c>
      <c r="G826">
        <v>0</v>
      </c>
      <c r="H826">
        <v>0</v>
      </c>
      <c r="I826">
        <v>138.07218165385501</v>
      </c>
      <c r="J826">
        <v>0</v>
      </c>
      <c r="K826">
        <v>0</v>
      </c>
      <c r="L826">
        <v>0</v>
      </c>
      <c r="M826">
        <v>0</v>
      </c>
    </row>
    <row r="827" spans="1:13" hidden="1" x14ac:dyDescent="0.25">
      <c r="A827" t="str">
        <f t="shared" si="12"/>
        <v>c</v>
      </c>
      <c r="B827">
        <v>29</v>
      </c>
      <c r="C827" t="s">
        <v>33</v>
      </c>
      <c r="D827">
        <v>1</v>
      </c>
      <c r="E827" t="s">
        <v>13</v>
      </c>
      <c r="F827">
        <v>5</v>
      </c>
      <c r="G827" s="26">
        <v>5.0635172705529998E-5</v>
      </c>
      <c r="H827">
        <v>2.4260534487349998</v>
      </c>
      <c r="I827">
        <v>6.4928445172457199</v>
      </c>
      <c r="J827">
        <v>4712.7875642420004</v>
      </c>
      <c r="K827">
        <v>1.6724475141380001E-2</v>
      </c>
      <c r="L827">
        <v>6.472744102639</v>
      </c>
      <c r="M827">
        <v>2.0100414606720001E-2</v>
      </c>
    </row>
    <row r="828" spans="1:13" hidden="1" x14ac:dyDescent="0.25">
      <c r="A828" t="str">
        <f t="shared" si="12"/>
        <v>c</v>
      </c>
      <c r="B828">
        <v>29</v>
      </c>
      <c r="C828" t="s">
        <v>33</v>
      </c>
      <c r="D828">
        <v>1</v>
      </c>
      <c r="E828" t="s">
        <v>7</v>
      </c>
      <c r="F828">
        <v>165</v>
      </c>
      <c r="G828">
        <v>20.241340937248399</v>
      </c>
      <c r="H828">
        <v>79.312904162907998</v>
      </c>
      <c r="I828">
        <v>111.10562946847099</v>
      </c>
      <c r="J828">
        <v>191872.24032588801</v>
      </c>
      <c r="K828">
        <v>12962.718926895001</v>
      </c>
      <c r="L828">
        <v>80.710274578285905</v>
      </c>
      <c r="M828">
        <v>30.3953548901852</v>
      </c>
    </row>
    <row r="829" spans="1:13" hidden="1" x14ac:dyDescent="0.25">
      <c r="A829" t="str">
        <f t="shared" si="12"/>
        <v>c</v>
      </c>
      <c r="B829">
        <v>29</v>
      </c>
      <c r="C829" t="s">
        <v>33</v>
      </c>
      <c r="D829">
        <v>1</v>
      </c>
      <c r="E829" t="s">
        <v>8</v>
      </c>
      <c r="F829">
        <v>16</v>
      </c>
      <c r="G829" s="26">
        <v>6.1179291240499899E-7</v>
      </c>
      <c r="H829">
        <v>0</v>
      </c>
      <c r="I829">
        <v>1.73534006370085</v>
      </c>
      <c r="J829">
        <v>0</v>
      </c>
      <c r="K829">
        <v>2.80620040845E-4</v>
      </c>
      <c r="L829">
        <v>0</v>
      </c>
      <c r="M829">
        <v>0</v>
      </c>
    </row>
    <row r="830" spans="1:13" hidden="1" x14ac:dyDescent="0.25">
      <c r="A830" t="str">
        <f t="shared" si="12"/>
        <v>c</v>
      </c>
      <c r="B830">
        <v>29</v>
      </c>
      <c r="C830" t="s">
        <v>32</v>
      </c>
      <c r="D830">
        <v>1</v>
      </c>
      <c r="E830" t="s">
        <v>6</v>
      </c>
      <c r="F830">
        <v>148</v>
      </c>
      <c r="G830">
        <v>0</v>
      </c>
      <c r="H830">
        <v>0</v>
      </c>
      <c r="I830">
        <v>88.919824225008696</v>
      </c>
      <c r="J830">
        <v>0</v>
      </c>
      <c r="K830">
        <v>0</v>
      </c>
      <c r="L830">
        <v>0</v>
      </c>
      <c r="M830">
        <v>0</v>
      </c>
    </row>
    <row r="831" spans="1:13" hidden="1" x14ac:dyDescent="0.25">
      <c r="A831" t="str">
        <f t="shared" si="12"/>
        <v>c</v>
      </c>
      <c r="B831">
        <v>29</v>
      </c>
      <c r="C831" t="s">
        <v>32</v>
      </c>
      <c r="D831">
        <v>1</v>
      </c>
      <c r="E831" t="s">
        <v>13</v>
      </c>
      <c r="F831">
        <v>9</v>
      </c>
      <c r="G831">
        <v>2.9596141366842201</v>
      </c>
      <c r="H831">
        <v>4.8905524982015196</v>
      </c>
      <c r="I831">
        <v>12.8728376097054</v>
      </c>
      <c r="J831">
        <v>5876.0260382422302</v>
      </c>
      <c r="K831">
        <v>1873.4357485170001</v>
      </c>
      <c r="L831">
        <v>3.5770054462198999</v>
      </c>
      <c r="M831">
        <v>9.2958321634855192</v>
      </c>
    </row>
    <row r="832" spans="1:13" hidden="1" x14ac:dyDescent="0.25">
      <c r="A832" t="str">
        <f t="shared" si="12"/>
        <v>c</v>
      </c>
      <c r="B832">
        <v>29</v>
      </c>
      <c r="C832" t="s">
        <v>32</v>
      </c>
      <c r="D832">
        <v>1</v>
      </c>
      <c r="E832" t="s">
        <v>7</v>
      </c>
      <c r="F832">
        <v>533</v>
      </c>
      <c r="G832">
        <v>2.9621902531490399E-2</v>
      </c>
      <c r="H832">
        <v>362.74338947525899</v>
      </c>
      <c r="I832">
        <v>137.76239104242299</v>
      </c>
      <c r="J832">
        <v>800475.34991391306</v>
      </c>
      <c r="K832">
        <v>11.726658522706</v>
      </c>
      <c r="L832">
        <v>137.55954148404899</v>
      </c>
      <c r="M832">
        <v>0.20284955837405499</v>
      </c>
    </row>
    <row r="833" spans="1:13" hidden="1" x14ac:dyDescent="0.25">
      <c r="A833" t="str">
        <f t="shared" si="12"/>
        <v>c</v>
      </c>
      <c r="B833">
        <v>29</v>
      </c>
      <c r="C833" t="s">
        <v>32</v>
      </c>
      <c r="D833">
        <v>1</v>
      </c>
      <c r="E833" t="s">
        <v>8</v>
      </c>
      <c r="F833">
        <v>14</v>
      </c>
      <c r="G833">
        <v>0</v>
      </c>
      <c r="H833" s="26">
        <v>6.5870799516500005E-10</v>
      </c>
      <c r="I833">
        <v>9.1361136258258906</v>
      </c>
      <c r="J833" s="26">
        <v>1.60400463807E-6</v>
      </c>
      <c r="K833">
        <v>0</v>
      </c>
      <c r="L833">
        <v>0</v>
      </c>
      <c r="M833">
        <v>0</v>
      </c>
    </row>
    <row r="834" spans="1:13" hidden="1" x14ac:dyDescent="0.25">
      <c r="A834" t="str">
        <f t="shared" si="12"/>
        <v>d</v>
      </c>
      <c r="B834">
        <v>29</v>
      </c>
      <c r="C834" t="s">
        <v>16</v>
      </c>
      <c r="D834">
        <v>1</v>
      </c>
      <c r="E834" t="s">
        <v>6</v>
      </c>
      <c r="F834">
        <v>287</v>
      </c>
      <c r="G834">
        <v>0</v>
      </c>
      <c r="H834">
        <v>0</v>
      </c>
      <c r="I834">
        <v>92.055871830864007</v>
      </c>
      <c r="J834">
        <v>0</v>
      </c>
      <c r="K834">
        <v>0</v>
      </c>
      <c r="L834">
        <v>0</v>
      </c>
      <c r="M834">
        <v>0</v>
      </c>
    </row>
    <row r="835" spans="1:13" hidden="1" x14ac:dyDescent="0.25">
      <c r="A835" t="str">
        <f t="shared" ref="A835:A898" si="13">LEFT(C835,1)</f>
        <v>d</v>
      </c>
      <c r="B835">
        <v>29</v>
      </c>
      <c r="C835" t="s">
        <v>16</v>
      </c>
      <c r="D835">
        <v>1</v>
      </c>
      <c r="E835" t="s">
        <v>13</v>
      </c>
      <c r="F835">
        <v>132</v>
      </c>
      <c r="G835">
        <v>27.9308217470569</v>
      </c>
      <c r="H835">
        <v>80.944946954647904</v>
      </c>
      <c r="I835">
        <v>62.258615732418598</v>
      </c>
      <c r="J835">
        <v>128136.494967545</v>
      </c>
      <c r="K835">
        <v>6322.6808437948803</v>
      </c>
      <c r="L835">
        <v>46.533961249712398</v>
      </c>
      <c r="M835">
        <v>15.7246544827062</v>
      </c>
    </row>
    <row r="836" spans="1:13" hidden="1" x14ac:dyDescent="0.25">
      <c r="A836" t="str">
        <f t="shared" si="13"/>
        <v>d</v>
      </c>
      <c r="B836">
        <v>29</v>
      </c>
      <c r="C836" t="s">
        <v>16</v>
      </c>
      <c r="D836">
        <v>1</v>
      </c>
      <c r="E836" t="s">
        <v>7</v>
      </c>
      <c r="F836">
        <v>4375</v>
      </c>
      <c r="G836">
        <v>116.76790566292</v>
      </c>
      <c r="H836">
        <v>3862.7333885572798</v>
      </c>
      <c r="I836">
        <v>953.54778804253203</v>
      </c>
      <c r="J836">
        <v>6291750.9044094803</v>
      </c>
      <c r="K836">
        <v>64594.818247861898</v>
      </c>
      <c r="L836">
        <v>944.80476315555097</v>
      </c>
      <c r="M836">
        <v>8.74302488698061</v>
      </c>
    </row>
    <row r="837" spans="1:13" hidden="1" x14ac:dyDescent="0.25">
      <c r="A837" t="str">
        <f t="shared" si="13"/>
        <v>d</v>
      </c>
      <c r="B837">
        <v>29</v>
      </c>
      <c r="C837" t="s">
        <v>16</v>
      </c>
      <c r="D837">
        <v>1</v>
      </c>
      <c r="E837" t="s">
        <v>8</v>
      </c>
      <c r="F837">
        <v>166</v>
      </c>
      <c r="G837">
        <v>1049.6395999926699</v>
      </c>
      <c r="H837">
        <v>4.9440822032809999</v>
      </c>
      <c r="I837">
        <v>173.59113553042801</v>
      </c>
      <c r="J837">
        <v>15350.4520821899</v>
      </c>
      <c r="K837">
        <v>388280.11175769201</v>
      </c>
      <c r="L837">
        <v>0</v>
      </c>
      <c r="M837">
        <v>0</v>
      </c>
    </row>
    <row r="838" spans="1:13" hidden="1" x14ac:dyDescent="0.25">
      <c r="A838" t="str">
        <f t="shared" si="13"/>
        <v>f</v>
      </c>
      <c r="B838">
        <v>29</v>
      </c>
      <c r="C838" t="s">
        <v>14</v>
      </c>
      <c r="D838">
        <v>1</v>
      </c>
      <c r="E838" t="s">
        <v>6</v>
      </c>
      <c r="F838">
        <v>6</v>
      </c>
      <c r="G838">
        <v>0</v>
      </c>
      <c r="H838">
        <v>0</v>
      </c>
      <c r="I838">
        <v>0.46589167880789301</v>
      </c>
      <c r="J838">
        <v>0</v>
      </c>
      <c r="K838">
        <v>0</v>
      </c>
      <c r="L838">
        <v>0</v>
      </c>
      <c r="M838">
        <v>0</v>
      </c>
    </row>
    <row r="839" spans="1:13" hidden="1" x14ac:dyDescent="0.25">
      <c r="A839" t="str">
        <f t="shared" si="13"/>
        <v>f</v>
      </c>
      <c r="B839">
        <v>29</v>
      </c>
      <c r="C839" t="s">
        <v>14</v>
      </c>
      <c r="D839">
        <v>1</v>
      </c>
      <c r="E839" t="s">
        <v>13</v>
      </c>
      <c r="F839">
        <v>4</v>
      </c>
      <c r="G839">
        <v>1.6541911425820999E-2</v>
      </c>
      <c r="H839">
        <v>0</v>
      </c>
      <c r="I839">
        <v>7.0211357995979995E-2</v>
      </c>
      <c r="J839">
        <v>0</v>
      </c>
      <c r="K839">
        <v>8.5071038294129995</v>
      </c>
      <c r="L839">
        <v>0</v>
      </c>
      <c r="M839">
        <v>7.0211357995979995E-2</v>
      </c>
    </row>
    <row r="840" spans="1:13" hidden="1" x14ac:dyDescent="0.25">
      <c r="A840" t="str">
        <f t="shared" si="13"/>
        <v>f</v>
      </c>
      <c r="B840">
        <v>29</v>
      </c>
      <c r="C840" t="s">
        <v>14</v>
      </c>
      <c r="D840">
        <v>1</v>
      </c>
      <c r="E840" t="s">
        <v>7</v>
      </c>
      <c r="F840">
        <v>39</v>
      </c>
      <c r="G840">
        <v>2.7931865524747002</v>
      </c>
      <c r="H840">
        <v>268.00448458176101</v>
      </c>
      <c r="I840">
        <v>20.623233832348699</v>
      </c>
      <c r="J840">
        <v>137637.38933124</v>
      </c>
      <c r="K840">
        <v>1768.08708334875</v>
      </c>
      <c r="L840">
        <v>19.8822235409794</v>
      </c>
      <c r="M840">
        <v>0.74101029136928098</v>
      </c>
    </row>
    <row r="841" spans="1:13" hidden="1" x14ac:dyDescent="0.25">
      <c r="A841" t="str">
        <f t="shared" si="13"/>
        <v>f</v>
      </c>
      <c r="B841">
        <v>29</v>
      </c>
      <c r="C841" t="s">
        <v>14</v>
      </c>
      <c r="D841">
        <v>1</v>
      </c>
      <c r="E841" t="s">
        <v>8</v>
      </c>
      <c r="F841">
        <v>1</v>
      </c>
      <c r="G841">
        <v>1.04274637281E-4</v>
      </c>
      <c r="H841">
        <v>0</v>
      </c>
      <c r="I841">
        <v>9.4898469900800003E-3</v>
      </c>
      <c r="J841">
        <v>0</v>
      </c>
      <c r="K841">
        <v>6.6005845398599994E-2</v>
      </c>
      <c r="L841">
        <v>0</v>
      </c>
      <c r="M841">
        <v>0</v>
      </c>
    </row>
    <row r="842" spans="1:13" hidden="1" x14ac:dyDescent="0.25">
      <c r="A842" t="str">
        <f t="shared" si="13"/>
        <v>h</v>
      </c>
      <c r="B842">
        <v>29</v>
      </c>
      <c r="C842" t="s">
        <v>41</v>
      </c>
      <c r="D842">
        <v>1</v>
      </c>
      <c r="E842" t="s">
        <v>6</v>
      </c>
      <c r="F842">
        <v>31</v>
      </c>
      <c r="G842">
        <v>0</v>
      </c>
      <c r="H842">
        <v>0</v>
      </c>
      <c r="I842">
        <v>5.1590837060225798</v>
      </c>
      <c r="J842">
        <v>0</v>
      </c>
      <c r="K842">
        <v>0</v>
      </c>
      <c r="L842">
        <v>0</v>
      </c>
      <c r="M842">
        <v>0</v>
      </c>
    </row>
    <row r="843" spans="1:13" hidden="1" x14ac:dyDescent="0.25">
      <c r="A843" t="str">
        <f t="shared" si="13"/>
        <v>h</v>
      </c>
      <c r="B843">
        <v>29</v>
      </c>
      <c r="C843" t="s">
        <v>41</v>
      </c>
      <c r="D843">
        <v>1</v>
      </c>
      <c r="E843" t="s">
        <v>13</v>
      </c>
      <c r="F843">
        <v>170</v>
      </c>
      <c r="G843">
        <v>4.9931547074696896</v>
      </c>
      <c r="H843">
        <v>159.22691072894401</v>
      </c>
      <c r="I843">
        <v>46.2082156916969</v>
      </c>
      <c r="J843">
        <v>207619.41585832401</v>
      </c>
      <c r="K843">
        <v>4867.1289823916404</v>
      </c>
      <c r="L843">
        <v>45.755377083685303</v>
      </c>
      <c r="M843">
        <v>0.45283860801159997</v>
      </c>
    </row>
    <row r="844" spans="1:13" hidden="1" x14ac:dyDescent="0.25">
      <c r="A844" t="str">
        <f t="shared" si="13"/>
        <v>h</v>
      </c>
      <c r="B844">
        <v>29</v>
      </c>
      <c r="C844" t="s">
        <v>41</v>
      </c>
      <c r="D844">
        <v>1</v>
      </c>
      <c r="E844" t="s">
        <v>7</v>
      </c>
      <c r="F844">
        <v>362</v>
      </c>
      <c r="G844">
        <v>14.973616315572199</v>
      </c>
      <c r="H844">
        <v>419.79980168602202</v>
      </c>
      <c r="I844">
        <v>93.532038168606206</v>
      </c>
      <c r="J844">
        <v>511377.26259421901</v>
      </c>
      <c r="K844">
        <v>14599.1989157752</v>
      </c>
      <c r="L844">
        <v>93.117993145646906</v>
      </c>
      <c r="M844">
        <v>0.41404502295930001</v>
      </c>
    </row>
    <row r="845" spans="1:13" hidden="1" x14ac:dyDescent="0.25">
      <c r="A845" t="str">
        <f t="shared" si="13"/>
        <v>h</v>
      </c>
      <c r="B845">
        <v>29</v>
      </c>
      <c r="C845" t="s">
        <v>41</v>
      </c>
      <c r="D845">
        <v>1</v>
      </c>
      <c r="E845" t="s">
        <v>8</v>
      </c>
      <c r="F845">
        <v>38</v>
      </c>
      <c r="G845">
        <v>440.22205450797298</v>
      </c>
      <c r="H845">
        <v>0</v>
      </c>
      <c r="I845">
        <v>18.928709436686301</v>
      </c>
      <c r="J845">
        <v>0</v>
      </c>
      <c r="K845">
        <v>186282.933861656</v>
      </c>
      <c r="L845">
        <v>0</v>
      </c>
      <c r="M845">
        <v>0</v>
      </c>
    </row>
    <row r="846" spans="1:13" hidden="1" x14ac:dyDescent="0.25">
      <c r="A846" t="str">
        <f t="shared" si="13"/>
        <v>d</v>
      </c>
      <c r="B846">
        <v>30</v>
      </c>
      <c r="C846" t="s">
        <v>15</v>
      </c>
      <c r="D846">
        <v>2</v>
      </c>
      <c r="E846" t="s">
        <v>6</v>
      </c>
      <c r="F846">
        <v>19</v>
      </c>
      <c r="G846">
        <v>0</v>
      </c>
      <c r="H846">
        <v>0</v>
      </c>
      <c r="I846">
        <v>1.1759594202107599</v>
      </c>
      <c r="J846">
        <v>0</v>
      </c>
      <c r="K846">
        <v>0</v>
      </c>
      <c r="L846">
        <v>0</v>
      </c>
      <c r="M846">
        <v>0</v>
      </c>
    </row>
    <row r="847" spans="1:13" hidden="1" x14ac:dyDescent="0.25">
      <c r="A847" t="str">
        <f t="shared" si="13"/>
        <v>d</v>
      </c>
      <c r="B847">
        <v>30</v>
      </c>
      <c r="C847" t="s">
        <v>15</v>
      </c>
      <c r="D847">
        <v>2</v>
      </c>
      <c r="E847" t="s">
        <v>13</v>
      </c>
      <c r="F847">
        <v>38</v>
      </c>
      <c r="G847">
        <v>43.732617318376001</v>
      </c>
      <c r="H847">
        <v>28.5826534220169</v>
      </c>
      <c r="I847">
        <v>6.9105005504469101</v>
      </c>
      <c r="J847">
        <v>40361.666497466002</v>
      </c>
      <c r="K847">
        <v>16171.738321646701</v>
      </c>
      <c r="L847">
        <v>5.6481990631959897</v>
      </c>
      <c r="M847">
        <v>1.26230148725091</v>
      </c>
    </row>
    <row r="848" spans="1:13" hidden="1" x14ac:dyDescent="0.25">
      <c r="A848" t="str">
        <f t="shared" si="13"/>
        <v>d</v>
      </c>
      <c r="B848">
        <v>30</v>
      </c>
      <c r="C848" t="s">
        <v>15</v>
      </c>
      <c r="D848">
        <v>2</v>
      </c>
      <c r="E848" t="s">
        <v>7</v>
      </c>
      <c r="F848">
        <v>1407</v>
      </c>
      <c r="G848">
        <v>44.817298917842699</v>
      </c>
      <c r="H848">
        <v>1493.7726229529001</v>
      </c>
      <c r="I848">
        <v>230.888371332567</v>
      </c>
      <c r="J848">
        <v>2077476.0581825699</v>
      </c>
      <c r="K848">
        <v>15686.270496323699</v>
      </c>
      <c r="L848">
        <v>227.53519251582</v>
      </c>
      <c r="M848">
        <v>3.3531788167470999</v>
      </c>
    </row>
    <row r="849" spans="1:13" hidden="1" x14ac:dyDescent="0.25">
      <c r="A849" t="str">
        <f t="shared" si="13"/>
        <v>d</v>
      </c>
      <c r="B849">
        <v>30</v>
      </c>
      <c r="C849" t="s">
        <v>15</v>
      </c>
      <c r="D849">
        <v>2</v>
      </c>
      <c r="E849" t="s">
        <v>8</v>
      </c>
      <c r="F849">
        <v>15</v>
      </c>
      <c r="G849">
        <v>4.9351227148929997</v>
      </c>
      <c r="H849">
        <v>0</v>
      </c>
      <c r="I849">
        <v>24.007953451536199</v>
      </c>
      <c r="J849">
        <v>0</v>
      </c>
      <c r="K849">
        <v>1727.2929502100001</v>
      </c>
      <c r="L849">
        <v>0</v>
      </c>
      <c r="M849">
        <v>0</v>
      </c>
    </row>
    <row r="850" spans="1:13" hidden="1" x14ac:dyDescent="0.25">
      <c r="A850" t="str">
        <f t="shared" si="13"/>
        <v>d</v>
      </c>
      <c r="B850">
        <v>30</v>
      </c>
      <c r="C850" t="s">
        <v>22</v>
      </c>
      <c r="D850">
        <v>2</v>
      </c>
      <c r="E850" t="s">
        <v>6</v>
      </c>
      <c r="F850">
        <v>24</v>
      </c>
      <c r="G850">
        <v>0</v>
      </c>
      <c r="H850">
        <v>0</v>
      </c>
      <c r="I850">
        <v>14.4189657171513</v>
      </c>
      <c r="J850">
        <v>0</v>
      </c>
      <c r="K850">
        <v>0</v>
      </c>
      <c r="L850">
        <v>0</v>
      </c>
      <c r="M850">
        <v>0</v>
      </c>
    </row>
    <row r="851" spans="1:13" hidden="1" x14ac:dyDescent="0.25">
      <c r="A851" t="str">
        <f t="shared" si="13"/>
        <v>d</v>
      </c>
      <c r="B851">
        <v>30</v>
      </c>
      <c r="C851" t="s">
        <v>22</v>
      </c>
      <c r="D851">
        <v>2</v>
      </c>
      <c r="E851" t="s">
        <v>13</v>
      </c>
      <c r="F851">
        <v>390</v>
      </c>
      <c r="G851">
        <v>6.5745888535388101E-3</v>
      </c>
      <c r="H851">
        <v>352.76755182772803</v>
      </c>
      <c r="I851">
        <v>61.062337866925297</v>
      </c>
      <c r="J851">
        <v>505623.873960645</v>
      </c>
      <c r="K851">
        <v>2.8098161809464899</v>
      </c>
      <c r="L851">
        <v>60.989099512880898</v>
      </c>
      <c r="M851">
        <v>7.3238354044385195E-2</v>
      </c>
    </row>
    <row r="852" spans="1:13" hidden="1" x14ac:dyDescent="0.25">
      <c r="A852" t="str">
        <f t="shared" si="13"/>
        <v>d</v>
      </c>
      <c r="B852">
        <v>30</v>
      </c>
      <c r="C852" t="s">
        <v>22</v>
      </c>
      <c r="D852">
        <v>2</v>
      </c>
      <c r="E852" t="s">
        <v>7</v>
      </c>
      <c r="F852">
        <v>3132</v>
      </c>
      <c r="G852">
        <v>46.913373823104401</v>
      </c>
      <c r="H852">
        <v>3156.4867223687602</v>
      </c>
      <c r="I852">
        <v>524.31288912050502</v>
      </c>
      <c r="J852">
        <v>5237234.9199068397</v>
      </c>
      <c r="K852">
        <v>16975.5018347</v>
      </c>
      <c r="L852">
        <v>519.14168113696303</v>
      </c>
      <c r="M852">
        <v>5.1712079835421001</v>
      </c>
    </row>
    <row r="853" spans="1:13" hidden="1" x14ac:dyDescent="0.25">
      <c r="A853" t="str">
        <f t="shared" si="13"/>
        <v>d</v>
      </c>
      <c r="B853">
        <v>30</v>
      </c>
      <c r="C853" t="s">
        <v>22</v>
      </c>
      <c r="D853">
        <v>2</v>
      </c>
      <c r="E853" t="s">
        <v>8</v>
      </c>
      <c r="F853">
        <v>29</v>
      </c>
      <c r="G853">
        <v>119.103821385911</v>
      </c>
      <c r="H853">
        <v>0</v>
      </c>
      <c r="I853">
        <v>75.737891471123504</v>
      </c>
      <c r="J853">
        <v>0</v>
      </c>
      <c r="K853">
        <v>41686.337484997603</v>
      </c>
      <c r="L853">
        <v>0</v>
      </c>
      <c r="M853">
        <v>0</v>
      </c>
    </row>
    <row r="854" spans="1:13" hidden="1" x14ac:dyDescent="0.25">
      <c r="A854" t="str">
        <f t="shared" si="13"/>
        <v>d</v>
      </c>
      <c r="B854">
        <v>30</v>
      </c>
      <c r="C854" t="s">
        <v>21</v>
      </c>
      <c r="D854">
        <v>2</v>
      </c>
      <c r="E854" t="s">
        <v>6</v>
      </c>
      <c r="F854">
        <v>53</v>
      </c>
      <c r="G854">
        <v>0</v>
      </c>
      <c r="H854">
        <v>0</v>
      </c>
      <c r="I854">
        <v>35.364824361044803</v>
      </c>
      <c r="J854">
        <v>0</v>
      </c>
      <c r="K854">
        <v>0</v>
      </c>
      <c r="L854">
        <v>0</v>
      </c>
      <c r="M854">
        <v>0</v>
      </c>
    </row>
    <row r="855" spans="1:13" hidden="1" x14ac:dyDescent="0.25">
      <c r="A855" t="str">
        <f t="shared" si="13"/>
        <v>d</v>
      </c>
      <c r="B855">
        <v>30</v>
      </c>
      <c r="C855" t="s">
        <v>21</v>
      </c>
      <c r="D855">
        <v>2</v>
      </c>
      <c r="E855" t="s">
        <v>13</v>
      </c>
      <c r="F855">
        <v>52</v>
      </c>
      <c r="G855">
        <v>0</v>
      </c>
      <c r="H855">
        <v>48.525341179732898</v>
      </c>
      <c r="I855">
        <v>8.4511174470419999</v>
      </c>
      <c r="J855">
        <v>93452.475986535006</v>
      </c>
      <c r="K855">
        <v>0</v>
      </c>
      <c r="L855">
        <v>8.4511174470419999</v>
      </c>
      <c r="M855">
        <v>0</v>
      </c>
    </row>
    <row r="856" spans="1:13" hidden="1" x14ac:dyDescent="0.25">
      <c r="A856" t="str">
        <f t="shared" si="13"/>
        <v>d</v>
      </c>
      <c r="B856">
        <v>30</v>
      </c>
      <c r="C856" t="s">
        <v>21</v>
      </c>
      <c r="D856">
        <v>2</v>
      </c>
      <c r="E856" t="s">
        <v>7</v>
      </c>
      <c r="F856">
        <v>4479</v>
      </c>
      <c r="G856">
        <v>213.75925633132999</v>
      </c>
      <c r="H856">
        <v>4358.6588337474204</v>
      </c>
      <c r="I856">
        <v>749.54725508974195</v>
      </c>
      <c r="J856">
        <v>8450082.6384213492</v>
      </c>
      <c r="K856">
        <v>102000.08309029401</v>
      </c>
      <c r="L856">
        <v>733.12024871755705</v>
      </c>
      <c r="M856">
        <v>16.427006372184898</v>
      </c>
    </row>
    <row r="857" spans="1:13" hidden="1" x14ac:dyDescent="0.25">
      <c r="A857" t="str">
        <f t="shared" si="13"/>
        <v>d</v>
      </c>
      <c r="B857">
        <v>30</v>
      </c>
      <c r="C857" t="s">
        <v>21</v>
      </c>
      <c r="D857">
        <v>2</v>
      </c>
      <c r="E857" t="s">
        <v>8</v>
      </c>
      <c r="F857">
        <v>20</v>
      </c>
      <c r="G857">
        <v>55.165160967539997</v>
      </c>
      <c r="H857">
        <v>0.99133629504499998</v>
      </c>
      <c r="I857">
        <v>48.967585550938203</v>
      </c>
      <c r="J857">
        <v>1778.45731331</v>
      </c>
      <c r="K857">
        <v>19307.80633865</v>
      </c>
      <c r="L857">
        <v>0</v>
      </c>
      <c r="M857">
        <v>0</v>
      </c>
    </row>
    <row r="858" spans="1:13" hidden="1" x14ac:dyDescent="0.25">
      <c r="A858" t="str">
        <f t="shared" si="13"/>
        <v>d</v>
      </c>
      <c r="B858">
        <v>30</v>
      </c>
      <c r="C858" t="s">
        <v>28</v>
      </c>
      <c r="D858">
        <v>2</v>
      </c>
      <c r="E858" t="s">
        <v>7</v>
      </c>
      <c r="F858">
        <v>10</v>
      </c>
      <c r="G858">
        <v>0</v>
      </c>
      <c r="H858">
        <v>9.3300703415369899</v>
      </c>
      <c r="I858">
        <v>1.502551533254</v>
      </c>
      <c r="J858">
        <v>16876.534132550001</v>
      </c>
      <c r="K858">
        <v>0</v>
      </c>
      <c r="L858">
        <v>1.502551533254</v>
      </c>
      <c r="M858">
        <v>0</v>
      </c>
    </row>
    <row r="859" spans="1:13" hidden="1" x14ac:dyDescent="0.25">
      <c r="A859" t="str">
        <f t="shared" si="13"/>
        <v>e</v>
      </c>
      <c r="B859">
        <v>30</v>
      </c>
      <c r="C859" t="s">
        <v>35</v>
      </c>
      <c r="D859">
        <v>2</v>
      </c>
      <c r="E859" t="s">
        <v>13</v>
      </c>
      <c r="F859">
        <v>1</v>
      </c>
      <c r="G859">
        <v>1.15850592613E-4</v>
      </c>
      <c r="H859">
        <v>0</v>
      </c>
      <c r="I859">
        <v>3.4322335932700003E-2</v>
      </c>
      <c r="J859">
        <v>0</v>
      </c>
      <c r="K859">
        <v>0.11295432779800001</v>
      </c>
      <c r="L859">
        <v>0</v>
      </c>
      <c r="M859">
        <v>3.4322335932700003E-2</v>
      </c>
    </row>
    <row r="860" spans="1:13" hidden="1" x14ac:dyDescent="0.25">
      <c r="A860" t="str">
        <f t="shared" si="13"/>
        <v>e</v>
      </c>
      <c r="B860">
        <v>30</v>
      </c>
      <c r="C860" t="s">
        <v>35</v>
      </c>
      <c r="D860">
        <v>2</v>
      </c>
      <c r="E860" t="s">
        <v>7</v>
      </c>
      <c r="F860">
        <v>1</v>
      </c>
      <c r="G860">
        <v>0</v>
      </c>
      <c r="H860">
        <v>4.9527989901599998</v>
      </c>
      <c r="I860">
        <v>29.046125850300001</v>
      </c>
      <c r="J860">
        <v>1426.40610917</v>
      </c>
      <c r="K860">
        <v>0</v>
      </c>
      <c r="L860">
        <v>29.046125850300001</v>
      </c>
      <c r="M860">
        <v>0</v>
      </c>
    </row>
    <row r="861" spans="1:13" hidden="1" x14ac:dyDescent="0.25">
      <c r="A861" t="str">
        <f t="shared" si="13"/>
        <v>e</v>
      </c>
      <c r="B861">
        <v>30</v>
      </c>
      <c r="C861" t="s">
        <v>35</v>
      </c>
      <c r="D861">
        <v>2</v>
      </c>
      <c r="E861" t="s">
        <v>8</v>
      </c>
      <c r="F861">
        <v>1</v>
      </c>
      <c r="G861">
        <v>0</v>
      </c>
      <c r="H861">
        <v>0</v>
      </c>
      <c r="I861">
        <v>3.07012098286E-3</v>
      </c>
      <c r="J861">
        <v>0</v>
      </c>
      <c r="K861">
        <v>0</v>
      </c>
      <c r="L861">
        <v>0</v>
      </c>
      <c r="M861">
        <v>0</v>
      </c>
    </row>
    <row r="862" spans="1:13" hidden="1" x14ac:dyDescent="0.25">
      <c r="A862" t="str">
        <f t="shared" si="13"/>
        <v>f</v>
      </c>
      <c r="B862">
        <v>30</v>
      </c>
      <c r="C862" t="s">
        <v>14</v>
      </c>
      <c r="D862">
        <v>2</v>
      </c>
      <c r="E862" t="s">
        <v>6</v>
      </c>
      <c r="F862">
        <v>11</v>
      </c>
      <c r="G862">
        <v>0</v>
      </c>
      <c r="H862">
        <v>0</v>
      </c>
      <c r="I862">
        <v>15.459518370623201</v>
      </c>
      <c r="J862">
        <v>0</v>
      </c>
      <c r="K862">
        <v>0</v>
      </c>
      <c r="L862">
        <v>0</v>
      </c>
      <c r="M862">
        <v>0</v>
      </c>
    </row>
    <row r="863" spans="1:13" hidden="1" x14ac:dyDescent="0.25">
      <c r="A863" t="str">
        <f t="shared" si="13"/>
        <v>f</v>
      </c>
      <c r="B863">
        <v>30</v>
      </c>
      <c r="C863" t="s">
        <v>14</v>
      </c>
      <c r="D863">
        <v>2</v>
      </c>
      <c r="E863" t="s">
        <v>13</v>
      </c>
      <c r="F863">
        <v>3</v>
      </c>
      <c r="G863">
        <v>31.987441932199602</v>
      </c>
      <c r="H863">
        <v>77.437908006050904</v>
      </c>
      <c r="I863">
        <v>5.5658303054720903</v>
      </c>
      <c r="J863">
        <v>56696.957871022998</v>
      </c>
      <c r="K863">
        <v>20248.4158855971</v>
      </c>
      <c r="L863">
        <v>0.13095683115599999</v>
      </c>
      <c r="M863">
        <v>5.4348734743160998</v>
      </c>
    </row>
    <row r="864" spans="1:13" hidden="1" x14ac:dyDescent="0.25">
      <c r="A864" t="str">
        <f t="shared" si="13"/>
        <v>f</v>
      </c>
      <c r="B864">
        <v>30</v>
      </c>
      <c r="C864" t="s">
        <v>14</v>
      </c>
      <c r="D864">
        <v>2</v>
      </c>
      <c r="E864" t="s">
        <v>7</v>
      </c>
      <c r="F864">
        <v>53</v>
      </c>
      <c r="G864" s="26">
        <v>2.1109412900300001E-5</v>
      </c>
      <c r="H864">
        <v>208.031070020025</v>
      </c>
      <c r="I864">
        <v>5.9777240211722704</v>
      </c>
      <c r="J864">
        <v>124471.664260979</v>
      </c>
      <c r="K864">
        <v>1.33622583659E-2</v>
      </c>
      <c r="L864">
        <v>5.9644432128838698</v>
      </c>
      <c r="M864">
        <v>1.32808082884E-2</v>
      </c>
    </row>
    <row r="865" spans="1:13" hidden="1" x14ac:dyDescent="0.25">
      <c r="A865" t="str">
        <f t="shared" si="13"/>
        <v>f</v>
      </c>
      <c r="B865">
        <v>30</v>
      </c>
      <c r="C865" t="s">
        <v>14</v>
      </c>
      <c r="D865">
        <v>2</v>
      </c>
      <c r="E865" t="s">
        <v>8</v>
      </c>
      <c r="F865">
        <v>7</v>
      </c>
      <c r="G865" s="26">
        <v>1.52575179899E-5</v>
      </c>
      <c r="H865">
        <v>0</v>
      </c>
      <c r="I865">
        <v>1.8252282579877701</v>
      </c>
      <c r="J865">
        <v>0</v>
      </c>
      <c r="K865">
        <v>5.3401312964600003E-3</v>
      </c>
      <c r="L865">
        <v>0</v>
      </c>
      <c r="M865">
        <v>0</v>
      </c>
    </row>
    <row r="866" spans="1:13" hidden="1" x14ac:dyDescent="0.25">
      <c r="A866" t="str">
        <f t="shared" si="13"/>
        <v>g</v>
      </c>
      <c r="B866">
        <v>30</v>
      </c>
      <c r="C866" t="s">
        <v>12</v>
      </c>
      <c r="D866">
        <v>2</v>
      </c>
      <c r="E866" t="s">
        <v>6</v>
      </c>
      <c r="F866">
        <v>12</v>
      </c>
      <c r="G866">
        <v>0</v>
      </c>
      <c r="H866">
        <v>0</v>
      </c>
      <c r="I866">
        <v>9.5284970336480992</v>
      </c>
      <c r="J866">
        <v>0</v>
      </c>
      <c r="K866">
        <v>0</v>
      </c>
      <c r="L866">
        <v>0</v>
      </c>
      <c r="M866">
        <v>0</v>
      </c>
    </row>
    <row r="867" spans="1:13" hidden="1" x14ac:dyDescent="0.25">
      <c r="A867" t="str">
        <f t="shared" si="13"/>
        <v>g</v>
      </c>
      <c r="B867">
        <v>30</v>
      </c>
      <c r="C867" t="s">
        <v>12</v>
      </c>
      <c r="D867">
        <v>2</v>
      </c>
      <c r="E867" t="s">
        <v>13</v>
      </c>
      <c r="F867">
        <v>28</v>
      </c>
      <c r="G867">
        <v>445.07777335673302</v>
      </c>
      <c r="H867">
        <v>27.8668004733358</v>
      </c>
      <c r="I867">
        <v>19.525615166059499</v>
      </c>
      <c r="J867">
        <v>6458.2462037048999</v>
      </c>
      <c r="K867">
        <v>176513.02285140799</v>
      </c>
      <c r="L867">
        <v>0.51482525809227997</v>
      </c>
      <c r="M867">
        <v>19.0107899079673</v>
      </c>
    </row>
    <row r="868" spans="1:13" hidden="1" x14ac:dyDescent="0.25">
      <c r="A868" t="str">
        <f t="shared" si="13"/>
        <v>g</v>
      </c>
      <c r="B868">
        <v>30</v>
      </c>
      <c r="C868" t="s">
        <v>12</v>
      </c>
      <c r="D868">
        <v>2</v>
      </c>
      <c r="E868" t="s">
        <v>7</v>
      </c>
      <c r="F868">
        <v>12</v>
      </c>
      <c r="G868">
        <v>46.583435911019997</v>
      </c>
      <c r="H868">
        <v>9.7481935392849592E-3</v>
      </c>
      <c r="I868">
        <v>2.8047467044828802</v>
      </c>
      <c r="J868">
        <v>21.211776859724601</v>
      </c>
      <c r="K868">
        <v>26739.568409219999</v>
      </c>
      <c r="L868">
        <v>4.2905684609881298E-2</v>
      </c>
      <c r="M868">
        <v>2.7618410198730001</v>
      </c>
    </row>
    <row r="869" spans="1:13" hidden="1" x14ac:dyDescent="0.25">
      <c r="A869" t="str">
        <f t="shared" si="13"/>
        <v>g</v>
      </c>
      <c r="B869">
        <v>30</v>
      </c>
      <c r="C869" t="s">
        <v>12</v>
      </c>
      <c r="D869">
        <v>2</v>
      </c>
      <c r="E869" t="s">
        <v>8</v>
      </c>
      <c r="F869">
        <v>5</v>
      </c>
      <c r="G869">
        <v>0</v>
      </c>
      <c r="H869">
        <v>0</v>
      </c>
      <c r="I869">
        <v>0.53800624886162995</v>
      </c>
      <c r="J869">
        <v>0</v>
      </c>
      <c r="K869">
        <v>0</v>
      </c>
      <c r="L869">
        <v>0</v>
      </c>
      <c r="M869">
        <v>0</v>
      </c>
    </row>
    <row r="870" spans="1:13" hidden="1" x14ac:dyDescent="0.25">
      <c r="A870" t="str">
        <f t="shared" si="13"/>
        <v>h</v>
      </c>
      <c r="B870">
        <v>30</v>
      </c>
      <c r="C870" t="s">
        <v>41</v>
      </c>
      <c r="D870">
        <v>2</v>
      </c>
      <c r="E870" t="s">
        <v>6</v>
      </c>
      <c r="F870">
        <v>1</v>
      </c>
      <c r="G870">
        <v>0</v>
      </c>
      <c r="H870">
        <v>0</v>
      </c>
      <c r="I870">
        <v>6.4178847607599998</v>
      </c>
      <c r="J870">
        <v>0</v>
      </c>
      <c r="K870">
        <v>0</v>
      </c>
      <c r="L870">
        <v>0</v>
      </c>
      <c r="M870">
        <v>0</v>
      </c>
    </row>
    <row r="871" spans="1:13" hidden="1" x14ac:dyDescent="0.25">
      <c r="A871" t="str">
        <f t="shared" si="13"/>
        <v>h</v>
      </c>
      <c r="B871">
        <v>30</v>
      </c>
      <c r="C871" t="s">
        <v>41</v>
      </c>
      <c r="D871">
        <v>2</v>
      </c>
      <c r="E871" t="s">
        <v>7</v>
      </c>
      <c r="F871">
        <v>16</v>
      </c>
      <c r="G871">
        <v>46.926600593300002</v>
      </c>
      <c r="H871">
        <v>250.33678324395399</v>
      </c>
      <c r="I871">
        <v>17.581974851859901</v>
      </c>
      <c r="J871">
        <v>252281.837317103</v>
      </c>
      <c r="K871">
        <v>16424.3102076</v>
      </c>
      <c r="L871">
        <v>15.0929478458599</v>
      </c>
      <c r="M871">
        <v>2.4890270060000002</v>
      </c>
    </row>
    <row r="872" spans="1:13" hidden="1" x14ac:dyDescent="0.25">
      <c r="A872" t="str">
        <f t="shared" si="13"/>
        <v>h</v>
      </c>
      <c r="B872">
        <v>30</v>
      </c>
      <c r="C872" t="s">
        <v>41</v>
      </c>
      <c r="D872">
        <v>2</v>
      </c>
      <c r="E872" t="s">
        <v>8</v>
      </c>
      <c r="F872">
        <v>6</v>
      </c>
      <c r="G872">
        <v>19.975296192999998</v>
      </c>
      <c r="H872">
        <v>0</v>
      </c>
      <c r="I872">
        <v>6.3717400222608296</v>
      </c>
      <c r="J872">
        <v>0</v>
      </c>
      <c r="K872">
        <v>6991.3536675400001</v>
      </c>
      <c r="L872">
        <v>0</v>
      </c>
      <c r="M872">
        <v>0</v>
      </c>
    </row>
    <row r="873" spans="1:13" x14ac:dyDescent="0.25">
      <c r="B873">
        <v>31</v>
      </c>
      <c r="D873">
        <v>0</v>
      </c>
      <c r="E873" t="s">
        <v>8</v>
      </c>
      <c r="F873">
        <v>2</v>
      </c>
      <c r="G873">
        <v>0</v>
      </c>
      <c r="H873">
        <v>0</v>
      </c>
      <c r="I873">
        <v>7.03396384883</v>
      </c>
      <c r="J873">
        <v>0</v>
      </c>
      <c r="K873">
        <v>0</v>
      </c>
      <c r="L873">
        <v>0</v>
      </c>
      <c r="M873">
        <v>0</v>
      </c>
    </row>
    <row r="874" spans="1:13" hidden="1" x14ac:dyDescent="0.25">
      <c r="A874" t="str">
        <f t="shared" si="13"/>
        <v>c</v>
      </c>
      <c r="B874">
        <v>31</v>
      </c>
      <c r="C874" t="s">
        <v>33</v>
      </c>
      <c r="D874">
        <v>1</v>
      </c>
      <c r="E874" t="s">
        <v>6</v>
      </c>
      <c r="F874">
        <v>1338</v>
      </c>
      <c r="G874">
        <v>0</v>
      </c>
      <c r="H874">
        <v>0</v>
      </c>
      <c r="I874">
        <v>1194.5930459568001</v>
      </c>
      <c r="J874">
        <v>0</v>
      </c>
      <c r="K874">
        <v>0</v>
      </c>
      <c r="L874">
        <v>0</v>
      </c>
      <c r="M874">
        <v>0</v>
      </c>
    </row>
    <row r="875" spans="1:13" hidden="1" x14ac:dyDescent="0.25">
      <c r="A875" t="str">
        <f t="shared" si="13"/>
        <v>c</v>
      </c>
      <c r="B875">
        <v>31</v>
      </c>
      <c r="C875" t="s">
        <v>33</v>
      </c>
      <c r="D875">
        <v>1</v>
      </c>
      <c r="E875" t="s">
        <v>13</v>
      </c>
      <c r="F875">
        <v>93</v>
      </c>
      <c r="G875">
        <v>98.408736576083101</v>
      </c>
      <c r="H875">
        <v>34.529124242373499</v>
      </c>
      <c r="I875">
        <v>111.854466141629</v>
      </c>
      <c r="J875">
        <v>44694.616531721702</v>
      </c>
      <c r="K875">
        <v>84122.046870399601</v>
      </c>
      <c r="L875">
        <v>33.825881786414499</v>
      </c>
      <c r="M875">
        <v>78.028584355214903</v>
      </c>
    </row>
    <row r="876" spans="1:13" hidden="1" x14ac:dyDescent="0.25">
      <c r="A876" t="str">
        <f t="shared" si="13"/>
        <v>c</v>
      </c>
      <c r="B876">
        <v>31</v>
      </c>
      <c r="C876" t="s">
        <v>33</v>
      </c>
      <c r="D876">
        <v>1</v>
      </c>
      <c r="E876" t="s">
        <v>7</v>
      </c>
      <c r="F876">
        <v>2783</v>
      </c>
      <c r="G876">
        <v>264.12111541410502</v>
      </c>
      <c r="H876">
        <v>2549.9369393296702</v>
      </c>
      <c r="I876">
        <v>1081.2647418965601</v>
      </c>
      <c r="J876">
        <v>5559027.5521014696</v>
      </c>
      <c r="K876">
        <v>161327.136933951</v>
      </c>
      <c r="L876">
        <v>1006.53569294132</v>
      </c>
      <c r="M876">
        <v>74.729048955232699</v>
      </c>
    </row>
    <row r="877" spans="1:13" hidden="1" x14ac:dyDescent="0.25">
      <c r="A877" t="str">
        <f t="shared" si="13"/>
        <v>c</v>
      </c>
      <c r="B877">
        <v>31</v>
      </c>
      <c r="C877" t="s">
        <v>33</v>
      </c>
      <c r="D877">
        <v>1</v>
      </c>
      <c r="E877" t="s">
        <v>8</v>
      </c>
      <c r="F877">
        <v>257</v>
      </c>
      <c r="G877">
        <v>432.10228215534897</v>
      </c>
      <c r="H877">
        <v>6.1132033665342203</v>
      </c>
      <c r="I877">
        <v>244.73598451598701</v>
      </c>
      <c r="J877">
        <v>14952.2915264395</v>
      </c>
      <c r="K877">
        <v>205124.06661621699</v>
      </c>
      <c r="L877">
        <v>0</v>
      </c>
      <c r="M877">
        <v>0</v>
      </c>
    </row>
    <row r="878" spans="1:13" hidden="1" x14ac:dyDescent="0.25">
      <c r="A878" t="str">
        <f t="shared" si="13"/>
        <v>c</v>
      </c>
      <c r="B878">
        <v>31</v>
      </c>
      <c r="C878" t="s">
        <v>32</v>
      </c>
      <c r="D878">
        <v>1</v>
      </c>
      <c r="E878" t="s">
        <v>7</v>
      </c>
      <c r="F878">
        <v>7</v>
      </c>
      <c r="G878">
        <v>29.425317178306301</v>
      </c>
      <c r="H878">
        <v>1.75452581392302E-3</v>
      </c>
      <c r="I878">
        <v>0.92878222793866105</v>
      </c>
      <c r="J878">
        <v>3.1020016390057399</v>
      </c>
      <c r="K878">
        <v>11005.068624665701</v>
      </c>
      <c r="L878">
        <v>8.5554019497759998E-3</v>
      </c>
      <c r="M878">
        <v>0.92022682598888506</v>
      </c>
    </row>
    <row r="879" spans="1:13" hidden="1" x14ac:dyDescent="0.25">
      <c r="A879" t="str">
        <f t="shared" si="13"/>
        <v>c</v>
      </c>
      <c r="B879">
        <v>31</v>
      </c>
      <c r="C879" t="s">
        <v>30</v>
      </c>
      <c r="D879">
        <v>1</v>
      </c>
      <c r="E879" t="s">
        <v>6</v>
      </c>
      <c r="F879">
        <v>15</v>
      </c>
      <c r="G879">
        <v>0</v>
      </c>
      <c r="H879">
        <v>0</v>
      </c>
      <c r="I879">
        <v>1.4263322175486199</v>
      </c>
      <c r="J879">
        <v>0</v>
      </c>
      <c r="K879">
        <v>0</v>
      </c>
      <c r="L879">
        <v>0</v>
      </c>
      <c r="M879">
        <v>0</v>
      </c>
    </row>
    <row r="880" spans="1:13" hidden="1" x14ac:dyDescent="0.25">
      <c r="A880" t="str">
        <f t="shared" si="13"/>
        <v>c</v>
      </c>
      <c r="B880">
        <v>31</v>
      </c>
      <c r="C880" t="s">
        <v>30</v>
      </c>
      <c r="D880">
        <v>1</v>
      </c>
      <c r="E880" t="s">
        <v>13</v>
      </c>
      <c r="F880">
        <v>17</v>
      </c>
      <c r="G880">
        <v>35.770708653078998</v>
      </c>
      <c r="H880">
        <v>0</v>
      </c>
      <c r="I880">
        <v>1.6482088667206201</v>
      </c>
      <c r="J880">
        <v>0</v>
      </c>
      <c r="K880">
        <v>22642.488521399799</v>
      </c>
      <c r="L880">
        <v>0</v>
      </c>
      <c r="M880">
        <v>1.6482088667206201</v>
      </c>
    </row>
    <row r="881" spans="1:13" hidden="1" x14ac:dyDescent="0.25">
      <c r="A881" t="str">
        <f t="shared" si="13"/>
        <v>c</v>
      </c>
      <c r="B881">
        <v>31</v>
      </c>
      <c r="C881" t="s">
        <v>30</v>
      </c>
      <c r="D881">
        <v>1</v>
      </c>
      <c r="E881" t="s">
        <v>7</v>
      </c>
      <c r="F881">
        <v>22</v>
      </c>
      <c r="G881">
        <v>1438.38809110903</v>
      </c>
      <c r="H881">
        <v>0</v>
      </c>
      <c r="I881">
        <v>25.406406633172701</v>
      </c>
      <c r="J881">
        <v>0</v>
      </c>
      <c r="K881">
        <v>887052.69834325195</v>
      </c>
      <c r="L881">
        <v>0</v>
      </c>
      <c r="M881">
        <v>25.406406633172701</v>
      </c>
    </row>
    <row r="882" spans="1:13" hidden="1" x14ac:dyDescent="0.25">
      <c r="A882" t="str">
        <f t="shared" si="13"/>
        <v>c</v>
      </c>
      <c r="B882">
        <v>31</v>
      </c>
      <c r="C882" t="s">
        <v>30</v>
      </c>
      <c r="D882">
        <v>1</v>
      </c>
      <c r="E882" t="s">
        <v>8</v>
      </c>
      <c r="F882">
        <v>9</v>
      </c>
      <c r="G882">
        <v>0</v>
      </c>
      <c r="H882">
        <v>0</v>
      </c>
      <c r="I882">
        <v>10.977807328152601</v>
      </c>
      <c r="J882">
        <v>0</v>
      </c>
      <c r="K882">
        <v>0</v>
      </c>
      <c r="L882">
        <v>0</v>
      </c>
      <c r="M882">
        <v>0</v>
      </c>
    </row>
    <row r="883" spans="1:13" hidden="1" x14ac:dyDescent="0.25">
      <c r="A883" t="str">
        <f t="shared" si="13"/>
        <v>f</v>
      </c>
      <c r="B883">
        <v>31</v>
      </c>
      <c r="C883" t="s">
        <v>37</v>
      </c>
      <c r="D883">
        <v>1</v>
      </c>
      <c r="E883" t="s">
        <v>6</v>
      </c>
      <c r="F883">
        <v>85</v>
      </c>
      <c r="G883">
        <v>0</v>
      </c>
      <c r="H883">
        <v>0</v>
      </c>
      <c r="I883">
        <v>39.5262309846131</v>
      </c>
      <c r="J883">
        <v>0</v>
      </c>
      <c r="K883">
        <v>0</v>
      </c>
      <c r="L883">
        <v>0</v>
      </c>
      <c r="M883">
        <v>0</v>
      </c>
    </row>
    <row r="884" spans="1:13" hidden="1" x14ac:dyDescent="0.25">
      <c r="A884" t="str">
        <f t="shared" si="13"/>
        <v>f</v>
      </c>
      <c r="B884">
        <v>31</v>
      </c>
      <c r="C884" t="s">
        <v>37</v>
      </c>
      <c r="D884">
        <v>1</v>
      </c>
      <c r="E884" t="s">
        <v>13</v>
      </c>
      <c r="F884">
        <v>9</v>
      </c>
      <c r="G884">
        <v>6.5127591275218899</v>
      </c>
      <c r="H884">
        <v>3.9551113135334499</v>
      </c>
      <c r="I884">
        <v>1.9417632189363701</v>
      </c>
      <c r="J884">
        <v>5808.3859447203304</v>
      </c>
      <c r="K884">
        <v>4121.5260905386704</v>
      </c>
      <c r="L884">
        <v>1.4139016470157699</v>
      </c>
      <c r="M884">
        <v>0.52786157192059902</v>
      </c>
    </row>
    <row r="885" spans="1:13" hidden="1" x14ac:dyDescent="0.25">
      <c r="A885" t="str">
        <f t="shared" si="13"/>
        <v>f</v>
      </c>
      <c r="B885">
        <v>31</v>
      </c>
      <c r="C885" t="s">
        <v>37</v>
      </c>
      <c r="D885">
        <v>1</v>
      </c>
      <c r="E885" t="s">
        <v>7</v>
      </c>
      <c r="F885">
        <v>517</v>
      </c>
      <c r="G885">
        <v>6.2873400646739297E-2</v>
      </c>
      <c r="H885">
        <v>1039.7478215557401</v>
      </c>
      <c r="I885">
        <v>69.770421083721104</v>
      </c>
      <c r="J885">
        <v>1056027.4615853401</v>
      </c>
      <c r="K885">
        <v>40.080624067762102</v>
      </c>
      <c r="L885">
        <v>69.717462803279105</v>
      </c>
      <c r="M885">
        <v>5.2958280441995E-2</v>
      </c>
    </row>
    <row r="886" spans="1:13" hidden="1" x14ac:dyDescent="0.25">
      <c r="A886" t="str">
        <f t="shared" si="13"/>
        <v>f</v>
      </c>
      <c r="B886">
        <v>31</v>
      </c>
      <c r="C886" t="s">
        <v>37</v>
      </c>
      <c r="D886">
        <v>1</v>
      </c>
      <c r="E886" t="s">
        <v>8</v>
      </c>
      <c r="F886">
        <v>24</v>
      </c>
      <c r="G886">
        <v>3.1197446966889998E-4</v>
      </c>
      <c r="H886">
        <v>4.9288003266259999</v>
      </c>
      <c r="I886">
        <v>23.702757617452999</v>
      </c>
      <c r="J886">
        <v>6349.2759756819996</v>
      </c>
      <c r="K886">
        <v>0.10919106438362</v>
      </c>
      <c r="L886">
        <v>0</v>
      </c>
      <c r="M886">
        <v>0</v>
      </c>
    </row>
    <row r="887" spans="1:13" hidden="1" x14ac:dyDescent="0.25">
      <c r="A887" t="str">
        <f t="shared" si="13"/>
        <v>f</v>
      </c>
      <c r="B887">
        <v>31</v>
      </c>
      <c r="C887" t="s">
        <v>14</v>
      </c>
      <c r="D887">
        <v>1</v>
      </c>
      <c r="E887" t="s">
        <v>6</v>
      </c>
      <c r="F887">
        <v>155</v>
      </c>
      <c r="G887">
        <v>0</v>
      </c>
      <c r="H887">
        <v>0</v>
      </c>
      <c r="I887">
        <v>22.149143951498498</v>
      </c>
      <c r="J887">
        <v>0</v>
      </c>
      <c r="K887">
        <v>0</v>
      </c>
      <c r="L887">
        <v>0</v>
      </c>
      <c r="M887">
        <v>0</v>
      </c>
    </row>
    <row r="888" spans="1:13" hidden="1" x14ac:dyDescent="0.25">
      <c r="A888" t="str">
        <f t="shared" si="13"/>
        <v>f</v>
      </c>
      <c r="B888">
        <v>31</v>
      </c>
      <c r="C888" t="s">
        <v>14</v>
      </c>
      <c r="D888">
        <v>1</v>
      </c>
      <c r="E888" t="s">
        <v>13</v>
      </c>
      <c r="F888">
        <v>25</v>
      </c>
      <c r="G888">
        <v>1.5119187296165699</v>
      </c>
      <c r="H888">
        <v>7.7803237237718799</v>
      </c>
      <c r="I888">
        <v>1.8108789453788701</v>
      </c>
      <c r="J888">
        <v>7244.5868442901401</v>
      </c>
      <c r="K888">
        <v>845.20458927772597</v>
      </c>
      <c r="L888">
        <v>1.2113656496518399</v>
      </c>
      <c r="M888">
        <v>0.59951329572702905</v>
      </c>
    </row>
    <row r="889" spans="1:13" hidden="1" x14ac:dyDescent="0.25">
      <c r="A889" t="str">
        <f t="shared" si="13"/>
        <v>f</v>
      </c>
      <c r="B889">
        <v>31</v>
      </c>
      <c r="C889" t="s">
        <v>14</v>
      </c>
      <c r="D889">
        <v>1</v>
      </c>
      <c r="E889" t="s">
        <v>7</v>
      </c>
      <c r="F889">
        <v>229</v>
      </c>
      <c r="G889">
        <v>14.925927133018099</v>
      </c>
      <c r="H889">
        <v>1624.5405828683399</v>
      </c>
      <c r="I889">
        <v>90.002130365317299</v>
      </c>
      <c r="J889">
        <v>1230668.0904282499</v>
      </c>
      <c r="K889">
        <v>9444.2274910877295</v>
      </c>
      <c r="L889">
        <v>89.140016632911298</v>
      </c>
      <c r="M889">
        <v>0.86211373240599998</v>
      </c>
    </row>
    <row r="890" spans="1:13" hidden="1" x14ac:dyDescent="0.25">
      <c r="A890" t="str">
        <f t="shared" si="13"/>
        <v>f</v>
      </c>
      <c r="B890">
        <v>31</v>
      </c>
      <c r="C890" t="s">
        <v>14</v>
      </c>
      <c r="D890">
        <v>1</v>
      </c>
      <c r="E890" t="s">
        <v>8</v>
      </c>
      <c r="F890">
        <v>8</v>
      </c>
      <c r="G890">
        <v>6.4415260102604302E-2</v>
      </c>
      <c r="H890">
        <v>0</v>
      </c>
      <c r="I890">
        <v>2.0114738807458599</v>
      </c>
      <c r="J890">
        <v>0</v>
      </c>
      <c r="K890">
        <v>22.545341035916501</v>
      </c>
      <c r="L890">
        <v>0</v>
      </c>
      <c r="M890">
        <v>0</v>
      </c>
    </row>
    <row r="891" spans="1:13" hidden="1" x14ac:dyDescent="0.25">
      <c r="A891" t="str">
        <f t="shared" si="13"/>
        <v>g</v>
      </c>
      <c r="B891">
        <v>31</v>
      </c>
      <c r="C891" t="s">
        <v>38</v>
      </c>
      <c r="D891">
        <v>1</v>
      </c>
      <c r="E891" t="s">
        <v>6</v>
      </c>
      <c r="F891">
        <v>92</v>
      </c>
      <c r="G891">
        <v>0</v>
      </c>
      <c r="H891">
        <v>0</v>
      </c>
      <c r="I891">
        <v>106.557723659438</v>
      </c>
      <c r="J891">
        <v>0</v>
      </c>
      <c r="K891">
        <v>0</v>
      </c>
      <c r="L891">
        <v>0</v>
      </c>
      <c r="M891">
        <v>0</v>
      </c>
    </row>
    <row r="892" spans="1:13" hidden="1" x14ac:dyDescent="0.25">
      <c r="A892" t="str">
        <f t="shared" si="13"/>
        <v>g</v>
      </c>
      <c r="B892">
        <v>31</v>
      </c>
      <c r="C892" t="s">
        <v>38</v>
      </c>
      <c r="D892">
        <v>1</v>
      </c>
      <c r="E892" t="s">
        <v>13</v>
      </c>
      <c r="F892">
        <v>33</v>
      </c>
      <c r="G892">
        <v>550.86111721513498</v>
      </c>
      <c r="H892">
        <v>2.0050498077428101</v>
      </c>
      <c r="I892">
        <v>35.132601730036598</v>
      </c>
      <c r="J892">
        <v>4147.80144426683</v>
      </c>
      <c r="K892">
        <v>225847.41213451501</v>
      </c>
      <c r="L892">
        <v>2.62175514832018</v>
      </c>
      <c r="M892">
        <v>32.5108465817164</v>
      </c>
    </row>
    <row r="893" spans="1:13" hidden="1" x14ac:dyDescent="0.25">
      <c r="A893" t="str">
        <f t="shared" si="13"/>
        <v>g</v>
      </c>
      <c r="B893">
        <v>31</v>
      </c>
      <c r="C893" t="s">
        <v>38</v>
      </c>
      <c r="D893">
        <v>1</v>
      </c>
      <c r="E893" t="s">
        <v>7</v>
      </c>
      <c r="F893">
        <v>166</v>
      </c>
      <c r="G893">
        <v>1319.8158418627399</v>
      </c>
      <c r="H893">
        <v>606.07089507424496</v>
      </c>
      <c r="I893">
        <v>100.027572772965</v>
      </c>
      <c r="J893">
        <v>618779.76180882205</v>
      </c>
      <c r="K893">
        <v>739329.282712635</v>
      </c>
      <c r="L893">
        <v>44.6779461079161</v>
      </c>
      <c r="M893">
        <v>55.349626665049499</v>
      </c>
    </row>
    <row r="894" spans="1:13" hidden="1" x14ac:dyDescent="0.25">
      <c r="A894" t="str">
        <f t="shared" si="13"/>
        <v>g</v>
      </c>
      <c r="B894">
        <v>31</v>
      </c>
      <c r="C894" t="s">
        <v>38</v>
      </c>
      <c r="D894">
        <v>1</v>
      </c>
      <c r="E894" t="s">
        <v>8</v>
      </c>
      <c r="F894">
        <v>25</v>
      </c>
      <c r="G894">
        <v>178.29560433033299</v>
      </c>
      <c r="H894">
        <v>7.9850821753699996</v>
      </c>
      <c r="I894">
        <v>17.6197233227171</v>
      </c>
      <c r="J894">
        <v>10436.5024032</v>
      </c>
      <c r="K894">
        <v>62403.797834358898</v>
      </c>
      <c r="L894">
        <v>0</v>
      </c>
      <c r="M894">
        <v>0</v>
      </c>
    </row>
    <row r="895" spans="1:13" hidden="1" x14ac:dyDescent="0.25">
      <c r="A895" t="str">
        <f t="shared" si="13"/>
        <v>g</v>
      </c>
      <c r="B895">
        <v>31</v>
      </c>
      <c r="C895" t="s">
        <v>12</v>
      </c>
      <c r="D895">
        <v>1</v>
      </c>
      <c r="E895" t="s">
        <v>6</v>
      </c>
      <c r="F895">
        <v>33</v>
      </c>
      <c r="G895">
        <v>0</v>
      </c>
      <c r="H895">
        <v>0</v>
      </c>
      <c r="I895">
        <v>34.353454394477197</v>
      </c>
      <c r="J895">
        <v>0</v>
      </c>
      <c r="K895">
        <v>0</v>
      </c>
      <c r="L895">
        <v>0</v>
      </c>
      <c r="M895">
        <v>0</v>
      </c>
    </row>
    <row r="896" spans="1:13" hidden="1" x14ac:dyDescent="0.25">
      <c r="A896" t="str">
        <f t="shared" si="13"/>
        <v>g</v>
      </c>
      <c r="B896">
        <v>31</v>
      </c>
      <c r="C896" t="s">
        <v>12</v>
      </c>
      <c r="D896">
        <v>1</v>
      </c>
      <c r="E896" t="s">
        <v>13</v>
      </c>
      <c r="F896">
        <v>1</v>
      </c>
      <c r="G896">
        <v>0</v>
      </c>
      <c r="H896">
        <v>3.0056108890199999E-4</v>
      </c>
      <c r="I896">
        <v>1.0206478066699999E-2</v>
      </c>
      <c r="J896">
        <v>0.319796998592</v>
      </c>
      <c r="K896">
        <v>0</v>
      </c>
      <c r="L896">
        <v>1.0206478066699999E-2</v>
      </c>
      <c r="M896">
        <v>0</v>
      </c>
    </row>
    <row r="897" spans="1:13" hidden="1" x14ac:dyDescent="0.25">
      <c r="A897" t="str">
        <f t="shared" si="13"/>
        <v>g</v>
      </c>
      <c r="B897">
        <v>31</v>
      </c>
      <c r="C897" t="s">
        <v>12</v>
      </c>
      <c r="D897">
        <v>1</v>
      </c>
      <c r="E897" t="s">
        <v>7</v>
      </c>
      <c r="F897">
        <v>22</v>
      </c>
      <c r="G897">
        <v>0</v>
      </c>
      <c r="H897">
        <v>4.5918182804559997E-3</v>
      </c>
      <c r="I897">
        <v>0.12081281371291</v>
      </c>
      <c r="J897">
        <v>8.5879194745799996</v>
      </c>
      <c r="K897">
        <v>0</v>
      </c>
      <c r="L897">
        <v>0.12081281371291</v>
      </c>
      <c r="M897">
        <v>0</v>
      </c>
    </row>
    <row r="898" spans="1:13" hidden="1" x14ac:dyDescent="0.25">
      <c r="A898" t="str">
        <f t="shared" si="13"/>
        <v>g</v>
      </c>
      <c r="B898">
        <v>31</v>
      </c>
      <c r="C898" t="s">
        <v>12</v>
      </c>
      <c r="D898">
        <v>1</v>
      </c>
      <c r="E898" t="s">
        <v>8</v>
      </c>
      <c r="F898">
        <v>7</v>
      </c>
      <c r="G898">
        <v>0</v>
      </c>
      <c r="H898">
        <v>0</v>
      </c>
      <c r="I898">
        <v>3.4421253092522499</v>
      </c>
      <c r="J898">
        <v>0</v>
      </c>
      <c r="K898">
        <v>0</v>
      </c>
      <c r="L898">
        <v>0</v>
      </c>
      <c r="M898">
        <v>0</v>
      </c>
    </row>
    <row r="899" spans="1:13" hidden="1" x14ac:dyDescent="0.25">
      <c r="A899" t="str">
        <f t="shared" ref="A899:A962" si="14">LEFT(C899,1)</f>
        <v>g</v>
      </c>
      <c r="B899">
        <v>31</v>
      </c>
      <c r="C899" t="s">
        <v>26</v>
      </c>
      <c r="D899">
        <v>1</v>
      </c>
      <c r="E899" t="s">
        <v>6</v>
      </c>
      <c r="F899">
        <v>245</v>
      </c>
      <c r="G899">
        <v>0</v>
      </c>
      <c r="H899">
        <v>0</v>
      </c>
      <c r="I899">
        <v>141.77665549879799</v>
      </c>
      <c r="J899">
        <v>0</v>
      </c>
      <c r="K899">
        <v>0</v>
      </c>
      <c r="L899">
        <v>0</v>
      </c>
      <c r="M899">
        <v>0</v>
      </c>
    </row>
    <row r="900" spans="1:13" hidden="1" x14ac:dyDescent="0.25">
      <c r="A900" t="str">
        <f t="shared" si="14"/>
        <v>g</v>
      </c>
      <c r="B900">
        <v>31</v>
      </c>
      <c r="C900" t="s">
        <v>26</v>
      </c>
      <c r="D900">
        <v>1</v>
      </c>
      <c r="E900" t="s">
        <v>13</v>
      </c>
      <c r="F900">
        <v>343</v>
      </c>
      <c r="G900">
        <v>3542.5790293856999</v>
      </c>
      <c r="H900">
        <v>72.586986741653206</v>
      </c>
      <c r="I900">
        <v>204.52557464488299</v>
      </c>
      <c r="J900">
        <v>97875.551422660501</v>
      </c>
      <c r="K900">
        <v>1769492.8717480199</v>
      </c>
      <c r="L900">
        <v>24.9969414447534</v>
      </c>
      <c r="M900">
        <v>179.52863320012901</v>
      </c>
    </row>
    <row r="901" spans="1:13" hidden="1" x14ac:dyDescent="0.25">
      <c r="A901" t="str">
        <f t="shared" si="14"/>
        <v>g</v>
      </c>
      <c r="B901">
        <v>31</v>
      </c>
      <c r="C901" t="s">
        <v>26</v>
      </c>
      <c r="D901">
        <v>1</v>
      </c>
      <c r="E901" t="s">
        <v>7</v>
      </c>
      <c r="F901">
        <v>760</v>
      </c>
      <c r="G901">
        <v>6146.4139265755102</v>
      </c>
      <c r="H901">
        <v>2239.3417924031</v>
      </c>
      <c r="I901">
        <v>231.28809570031501</v>
      </c>
      <c r="J901">
        <v>1641854.6026421301</v>
      </c>
      <c r="K901">
        <v>2990004.5179538098</v>
      </c>
      <c r="L901">
        <v>137.18934241724901</v>
      </c>
      <c r="M901">
        <v>94.098753283065605</v>
      </c>
    </row>
    <row r="902" spans="1:13" hidden="1" x14ac:dyDescent="0.25">
      <c r="A902" t="str">
        <f t="shared" si="14"/>
        <v>g</v>
      </c>
      <c r="B902">
        <v>31</v>
      </c>
      <c r="C902" t="s">
        <v>26</v>
      </c>
      <c r="D902">
        <v>1</v>
      </c>
      <c r="E902" t="s">
        <v>8</v>
      </c>
      <c r="F902">
        <v>152</v>
      </c>
      <c r="G902">
        <v>2801.5996368088299</v>
      </c>
      <c r="H902">
        <v>1.0097087668589</v>
      </c>
      <c r="I902">
        <v>113.670604956917</v>
      </c>
      <c r="J902">
        <v>1149.2768158437</v>
      </c>
      <c r="K902">
        <v>1077406.6042886099</v>
      </c>
      <c r="L902">
        <v>0</v>
      </c>
      <c r="M902">
        <v>0</v>
      </c>
    </row>
    <row r="903" spans="1:13" hidden="1" x14ac:dyDescent="0.25">
      <c r="A903" t="str">
        <f t="shared" si="14"/>
        <v>h</v>
      </c>
      <c r="B903">
        <v>31</v>
      </c>
      <c r="C903" t="s">
        <v>25</v>
      </c>
      <c r="D903">
        <v>1</v>
      </c>
      <c r="E903" t="s">
        <v>6</v>
      </c>
      <c r="F903">
        <v>50</v>
      </c>
      <c r="G903">
        <v>0</v>
      </c>
      <c r="H903">
        <v>0</v>
      </c>
      <c r="I903">
        <v>24.9436286208364</v>
      </c>
      <c r="J903">
        <v>0</v>
      </c>
      <c r="K903">
        <v>0</v>
      </c>
      <c r="L903">
        <v>0</v>
      </c>
      <c r="M903">
        <v>0</v>
      </c>
    </row>
    <row r="904" spans="1:13" hidden="1" x14ac:dyDescent="0.25">
      <c r="A904" t="str">
        <f t="shared" si="14"/>
        <v>h</v>
      </c>
      <c r="B904">
        <v>31</v>
      </c>
      <c r="C904" t="s">
        <v>25</v>
      </c>
      <c r="D904">
        <v>1</v>
      </c>
      <c r="E904" t="s">
        <v>13</v>
      </c>
      <c r="F904">
        <v>6</v>
      </c>
      <c r="G904">
        <v>0.87379297663599997</v>
      </c>
      <c r="H904">
        <v>4.9911720527703896</v>
      </c>
      <c r="I904">
        <v>15.3345312848896</v>
      </c>
      <c r="J904">
        <v>6602.2875885972298</v>
      </c>
      <c r="K904">
        <v>1584.1866666400001</v>
      </c>
      <c r="L904">
        <v>2.39074525618968</v>
      </c>
      <c r="M904">
        <v>12.9437860287</v>
      </c>
    </row>
    <row r="905" spans="1:13" hidden="1" x14ac:dyDescent="0.25">
      <c r="A905" t="str">
        <f t="shared" si="14"/>
        <v>h</v>
      </c>
      <c r="B905">
        <v>31</v>
      </c>
      <c r="C905" t="s">
        <v>25</v>
      </c>
      <c r="D905">
        <v>1</v>
      </c>
      <c r="E905" t="s">
        <v>7</v>
      </c>
      <c r="F905">
        <v>44</v>
      </c>
      <c r="G905">
        <v>2.6838763045900001E-2</v>
      </c>
      <c r="H905">
        <v>29.906008668150498</v>
      </c>
      <c r="I905">
        <v>11.538093365638099</v>
      </c>
      <c r="J905">
        <v>34852.588701199602</v>
      </c>
      <c r="K905">
        <v>16.988937008099999</v>
      </c>
      <c r="L905">
        <v>11.447637485775401</v>
      </c>
      <c r="M905">
        <v>9.0455879862699998E-2</v>
      </c>
    </row>
    <row r="906" spans="1:13" hidden="1" x14ac:dyDescent="0.25">
      <c r="A906" t="str">
        <f t="shared" si="14"/>
        <v>h</v>
      </c>
      <c r="B906">
        <v>31</v>
      </c>
      <c r="C906" t="s">
        <v>25</v>
      </c>
      <c r="D906">
        <v>1</v>
      </c>
      <c r="E906" t="s">
        <v>8</v>
      </c>
      <c r="F906">
        <v>15</v>
      </c>
      <c r="G906">
        <v>0.1044904515399</v>
      </c>
      <c r="H906">
        <v>0</v>
      </c>
      <c r="I906">
        <v>14.179392326388699</v>
      </c>
      <c r="J906">
        <v>0</v>
      </c>
      <c r="K906">
        <v>33.736052633360003</v>
      </c>
      <c r="L906">
        <v>0</v>
      </c>
      <c r="M906">
        <v>0</v>
      </c>
    </row>
    <row r="907" spans="1:13" hidden="1" x14ac:dyDescent="0.25">
      <c r="A907" t="str">
        <f t="shared" si="14"/>
        <v>b</v>
      </c>
      <c r="B907">
        <v>32</v>
      </c>
      <c r="C907" t="s">
        <v>39</v>
      </c>
      <c r="D907">
        <v>4</v>
      </c>
      <c r="E907" t="s">
        <v>6</v>
      </c>
      <c r="F907">
        <v>69</v>
      </c>
      <c r="G907">
        <v>0</v>
      </c>
      <c r="H907">
        <v>0</v>
      </c>
      <c r="I907">
        <v>106.503989089756</v>
      </c>
      <c r="J907">
        <v>0</v>
      </c>
      <c r="K907">
        <v>0</v>
      </c>
      <c r="L907">
        <v>0</v>
      </c>
      <c r="M907">
        <v>0</v>
      </c>
    </row>
    <row r="908" spans="1:13" hidden="1" x14ac:dyDescent="0.25">
      <c r="A908" t="str">
        <f t="shared" si="14"/>
        <v>b</v>
      </c>
      <c r="B908">
        <v>32</v>
      </c>
      <c r="C908" t="s">
        <v>39</v>
      </c>
      <c r="D908">
        <v>4</v>
      </c>
      <c r="E908" t="s">
        <v>7</v>
      </c>
      <c r="F908">
        <v>6</v>
      </c>
      <c r="G908">
        <v>0</v>
      </c>
      <c r="H908">
        <v>1.0822818331540001</v>
      </c>
      <c r="I908">
        <v>7.6373873236239804</v>
      </c>
      <c r="J908">
        <v>4217.7054771256699</v>
      </c>
      <c r="K908">
        <v>0</v>
      </c>
      <c r="L908">
        <v>7.6373873236239804</v>
      </c>
      <c r="M908">
        <v>0</v>
      </c>
    </row>
    <row r="909" spans="1:13" hidden="1" x14ac:dyDescent="0.25">
      <c r="A909" t="str">
        <f t="shared" si="14"/>
        <v>b</v>
      </c>
      <c r="B909">
        <v>32</v>
      </c>
      <c r="C909" t="s">
        <v>39</v>
      </c>
      <c r="D909">
        <v>4</v>
      </c>
      <c r="E909" t="s">
        <v>8</v>
      </c>
      <c r="F909">
        <v>15</v>
      </c>
      <c r="G909">
        <v>0</v>
      </c>
      <c r="H909">
        <v>0</v>
      </c>
      <c r="I909">
        <v>12.2747612746647</v>
      </c>
      <c r="J909">
        <v>0</v>
      </c>
      <c r="K909">
        <v>0</v>
      </c>
      <c r="L909">
        <v>0</v>
      </c>
      <c r="M909">
        <v>0</v>
      </c>
    </row>
    <row r="910" spans="1:13" hidden="1" x14ac:dyDescent="0.25">
      <c r="A910" t="str">
        <f t="shared" si="14"/>
        <v>b</v>
      </c>
      <c r="B910">
        <v>32</v>
      </c>
      <c r="C910" t="s">
        <v>36</v>
      </c>
      <c r="D910">
        <v>4</v>
      </c>
      <c r="E910" t="s">
        <v>6</v>
      </c>
      <c r="F910">
        <v>1232</v>
      </c>
      <c r="G910">
        <v>0</v>
      </c>
      <c r="H910">
        <v>0</v>
      </c>
      <c r="I910">
        <v>794.02447599350205</v>
      </c>
      <c r="J910">
        <v>0</v>
      </c>
      <c r="K910">
        <v>0</v>
      </c>
      <c r="L910">
        <v>0</v>
      </c>
      <c r="M910">
        <v>0</v>
      </c>
    </row>
    <row r="911" spans="1:13" hidden="1" x14ac:dyDescent="0.25">
      <c r="A911" t="str">
        <f t="shared" si="14"/>
        <v>b</v>
      </c>
      <c r="B911">
        <v>32</v>
      </c>
      <c r="C911" t="s">
        <v>36</v>
      </c>
      <c r="D911">
        <v>4</v>
      </c>
      <c r="E911" t="s">
        <v>13</v>
      </c>
      <c r="F911">
        <v>65</v>
      </c>
      <c r="G911">
        <v>0</v>
      </c>
      <c r="H911">
        <v>10.0776418141935</v>
      </c>
      <c r="I911">
        <v>35.070756287063098</v>
      </c>
      <c r="J911">
        <v>19061.082920344099</v>
      </c>
      <c r="K911">
        <v>0</v>
      </c>
      <c r="L911">
        <v>35.070756287063098</v>
      </c>
      <c r="M911">
        <v>0</v>
      </c>
    </row>
    <row r="912" spans="1:13" hidden="1" x14ac:dyDescent="0.25">
      <c r="A912" t="str">
        <f t="shared" si="14"/>
        <v>b</v>
      </c>
      <c r="B912">
        <v>32</v>
      </c>
      <c r="C912" t="s">
        <v>36</v>
      </c>
      <c r="D912">
        <v>4</v>
      </c>
      <c r="E912" t="s">
        <v>7</v>
      </c>
      <c r="F912">
        <v>1651</v>
      </c>
      <c r="G912">
        <v>49.774341792341701</v>
      </c>
      <c r="H912">
        <v>765.60658724871496</v>
      </c>
      <c r="I912">
        <v>710.74562236830604</v>
      </c>
      <c r="J912">
        <v>2894558.5627510701</v>
      </c>
      <c r="K912">
        <v>24096.731852838799</v>
      </c>
      <c r="L912">
        <v>702.27972552067797</v>
      </c>
      <c r="M912">
        <v>8.4658968476290699</v>
      </c>
    </row>
    <row r="913" spans="1:13" hidden="1" x14ac:dyDescent="0.25">
      <c r="A913" t="str">
        <f t="shared" si="14"/>
        <v>b</v>
      </c>
      <c r="B913">
        <v>32</v>
      </c>
      <c r="C913" t="s">
        <v>36</v>
      </c>
      <c r="D913">
        <v>4</v>
      </c>
      <c r="E913" t="s">
        <v>8</v>
      </c>
      <c r="F913">
        <v>237</v>
      </c>
      <c r="G913">
        <v>9.5890645182084597</v>
      </c>
      <c r="H913">
        <v>0.91344978176414704</v>
      </c>
      <c r="I913">
        <v>139.85789200822401</v>
      </c>
      <c r="J913">
        <v>3019.8642564862798</v>
      </c>
      <c r="K913">
        <v>3356.3264984699699</v>
      </c>
      <c r="L913">
        <v>0</v>
      </c>
      <c r="M913">
        <v>0</v>
      </c>
    </row>
    <row r="914" spans="1:13" hidden="1" x14ac:dyDescent="0.25">
      <c r="A914" t="str">
        <f t="shared" si="14"/>
        <v>b</v>
      </c>
      <c r="B914">
        <v>32</v>
      </c>
      <c r="C914" t="s">
        <v>34</v>
      </c>
      <c r="D914">
        <v>4</v>
      </c>
      <c r="E914" t="s">
        <v>6</v>
      </c>
      <c r="F914">
        <v>1010</v>
      </c>
      <c r="G914">
        <v>0</v>
      </c>
      <c r="H914">
        <v>0</v>
      </c>
      <c r="I914">
        <v>406.800994885649</v>
      </c>
      <c r="J914">
        <v>0</v>
      </c>
      <c r="K914">
        <v>0</v>
      </c>
      <c r="L914">
        <v>0</v>
      </c>
      <c r="M914">
        <v>0</v>
      </c>
    </row>
    <row r="915" spans="1:13" hidden="1" x14ac:dyDescent="0.25">
      <c r="A915" t="str">
        <f t="shared" si="14"/>
        <v>b</v>
      </c>
      <c r="B915">
        <v>32</v>
      </c>
      <c r="C915" t="s">
        <v>34</v>
      </c>
      <c r="D915">
        <v>4</v>
      </c>
      <c r="E915" t="s">
        <v>13</v>
      </c>
      <c r="F915">
        <v>111</v>
      </c>
      <c r="G915">
        <v>0</v>
      </c>
      <c r="H915">
        <v>9.4137330776493897</v>
      </c>
      <c r="I915">
        <v>22.644415353008501</v>
      </c>
      <c r="J915">
        <v>18410.522478976301</v>
      </c>
      <c r="K915">
        <v>0</v>
      </c>
      <c r="L915">
        <v>22.644415353008501</v>
      </c>
      <c r="M915">
        <v>0</v>
      </c>
    </row>
    <row r="916" spans="1:13" hidden="1" x14ac:dyDescent="0.25">
      <c r="A916" t="str">
        <f t="shared" si="14"/>
        <v>b</v>
      </c>
      <c r="B916">
        <v>32</v>
      </c>
      <c r="C916" t="s">
        <v>34</v>
      </c>
      <c r="D916">
        <v>4</v>
      </c>
      <c r="E916" t="s">
        <v>7</v>
      </c>
      <c r="F916">
        <v>3232</v>
      </c>
      <c r="G916">
        <v>40.095274712478997</v>
      </c>
      <c r="H916">
        <v>1669.8088937243001</v>
      </c>
      <c r="I916">
        <v>911.54988666939403</v>
      </c>
      <c r="J916">
        <v>6281677.2562961401</v>
      </c>
      <c r="K916">
        <v>26111.855217183002</v>
      </c>
      <c r="L916">
        <v>909.29644057501798</v>
      </c>
      <c r="M916">
        <v>2.2534460943760002</v>
      </c>
    </row>
    <row r="917" spans="1:13" hidden="1" x14ac:dyDescent="0.25">
      <c r="A917" t="str">
        <f t="shared" si="14"/>
        <v>b</v>
      </c>
      <c r="B917">
        <v>32</v>
      </c>
      <c r="C917" t="s">
        <v>34</v>
      </c>
      <c r="D917">
        <v>4</v>
      </c>
      <c r="E917" t="s">
        <v>8</v>
      </c>
      <c r="F917">
        <v>267</v>
      </c>
      <c r="G917">
        <v>0.99848260289549795</v>
      </c>
      <c r="H917">
        <v>2.8626508887657498</v>
      </c>
      <c r="I917">
        <v>132.34199813495599</v>
      </c>
      <c r="J917">
        <v>15198.7850754517</v>
      </c>
      <c r="K917">
        <v>349.52467575650701</v>
      </c>
      <c r="L917">
        <v>0</v>
      </c>
      <c r="M917">
        <v>0</v>
      </c>
    </row>
    <row r="918" spans="1:13" hidden="1" x14ac:dyDescent="0.25">
      <c r="A918" t="str">
        <f t="shared" si="14"/>
        <v>b</v>
      </c>
      <c r="B918">
        <v>32</v>
      </c>
      <c r="C918" t="s">
        <v>23</v>
      </c>
      <c r="D918">
        <v>4</v>
      </c>
      <c r="E918" t="s">
        <v>6</v>
      </c>
      <c r="F918">
        <v>151</v>
      </c>
      <c r="G918">
        <v>0</v>
      </c>
      <c r="H918">
        <v>0</v>
      </c>
      <c r="I918">
        <v>64.628054629553304</v>
      </c>
      <c r="J918">
        <v>0</v>
      </c>
      <c r="K918">
        <v>0</v>
      </c>
      <c r="L918">
        <v>0</v>
      </c>
      <c r="M918">
        <v>0</v>
      </c>
    </row>
    <row r="919" spans="1:13" hidden="1" x14ac:dyDescent="0.25">
      <c r="A919" t="str">
        <f t="shared" si="14"/>
        <v>b</v>
      </c>
      <c r="B919">
        <v>32</v>
      </c>
      <c r="C919" t="s">
        <v>23</v>
      </c>
      <c r="D919">
        <v>4</v>
      </c>
      <c r="E919" t="s">
        <v>13</v>
      </c>
      <c r="F919">
        <v>34</v>
      </c>
      <c r="G919">
        <v>0</v>
      </c>
      <c r="H919">
        <v>4.6099756633942297</v>
      </c>
      <c r="I919">
        <v>7.9808037462732697</v>
      </c>
      <c r="J919">
        <v>11933.5937580181</v>
      </c>
      <c r="K919">
        <v>0</v>
      </c>
      <c r="L919">
        <v>7.9808037462732697</v>
      </c>
      <c r="M919">
        <v>0</v>
      </c>
    </row>
    <row r="920" spans="1:13" hidden="1" x14ac:dyDescent="0.25">
      <c r="A920" t="str">
        <f t="shared" si="14"/>
        <v>b</v>
      </c>
      <c r="B920">
        <v>32</v>
      </c>
      <c r="C920" t="s">
        <v>23</v>
      </c>
      <c r="D920">
        <v>4</v>
      </c>
      <c r="E920" t="s">
        <v>7</v>
      </c>
      <c r="F920">
        <v>1110</v>
      </c>
      <c r="G920" s="26">
        <v>5.981290218202E-9</v>
      </c>
      <c r="H920">
        <v>610.96318723208003</v>
      </c>
      <c r="I920">
        <v>194.909529821191</v>
      </c>
      <c r="J920">
        <v>2066633.65534138</v>
      </c>
      <c r="K920" s="26">
        <v>5.8317579627449998E-6</v>
      </c>
      <c r="L920">
        <v>194.90948578980499</v>
      </c>
      <c r="M920" s="26">
        <v>4.40313854283E-5</v>
      </c>
    </row>
    <row r="921" spans="1:13" hidden="1" x14ac:dyDescent="0.25">
      <c r="A921" t="str">
        <f t="shared" si="14"/>
        <v>b</v>
      </c>
      <c r="B921">
        <v>32</v>
      </c>
      <c r="C921" t="s">
        <v>23</v>
      </c>
      <c r="D921">
        <v>4</v>
      </c>
      <c r="E921" t="s">
        <v>8</v>
      </c>
      <c r="F921">
        <v>89</v>
      </c>
      <c r="G921">
        <v>0</v>
      </c>
      <c r="H921" s="26">
        <v>2.8717536618541601E-5</v>
      </c>
      <c r="I921">
        <v>12.085451780944201</v>
      </c>
      <c r="J921">
        <v>0.12776751125352701</v>
      </c>
      <c r="K921">
        <v>0</v>
      </c>
      <c r="L921">
        <v>0</v>
      </c>
      <c r="M921">
        <v>0</v>
      </c>
    </row>
    <row r="922" spans="1:13" hidden="1" x14ac:dyDescent="0.25">
      <c r="A922" t="str">
        <f t="shared" si="14"/>
        <v>c</v>
      </c>
      <c r="B922">
        <v>32</v>
      </c>
      <c r="C922" t="s">
        <v>33</v>
      </c>
      <c r="D922">
        <v>4</v>
      </c>
      <c r="E922" t="s">
        <v>6</v>
      </c>
      <c r="F922">
        <v>328</v>
      </c>
      <c r="G922">
        <v>0</v>
      </c>
      <c r="H922">
        <v>0</v>
      </c>
      <c r="I922">
        <v>358.22945822890699</v>
      </c>
      <c r="J922">
        <v>0</v>
      </c>
      <c r="K922">
        <v>0</v>
      </c>
      <c r="L922">
        <v>0</v>
      </c>
      <c r="M922">
        <v>0</v>
      </c>
    </row>
    <row r="923" spans="1:13" hidden="1" x14ac:dyDescent="0.25">
      <c r="A923" t="str">
        <f t="shared" si="14"/>
        <v>c</v>
      </c>
      <c r="B923">
        <v>32</v>
      </c>
      <c r="C923" t="s">
        <v>33</v>
      </c>
      <c r="D923">
        <v>4</v>
      </c>
      <c r="E923" t="s">
        <v>13</v>
      </c>
      <c r="F923">
        <v>7</v>
      </c>
      <c r="G923">
        <v>0</v>
      </c>
      <c r="H923">
        <v>0.69981131433354804</v>
      </c>
      <c r="I923">
        <v>9.5809836592859998</v>
      </c>
      <c r="J923">
        <v>1700.5414020717701</v>
      </c>
      <c r="K923">
        <v>0</v>
      </c>
      <c r="L923">
        <v>9.5809836592859998</v>
      </c>
      <c r="M923">
        <v>0</v>
      </c>
    </row>
    <row r="924" spans="1:13" hidden="1" x14ac:dyDescent="0.25">
      <c r="A924" t="str">
        <f t="shared" si="14"/>
        <v>c</v>
      </c>
      <c r="B924">
        <v>32</v>
      </c>
      <c r="C924" t="s">
        <v>33</v>
      </c>
      <c r="D924">
        <v>4</v>
      </c>
      <c r="E924" t="s">
        <v>7</v>
      </c>
      <c r="F924">
        <v>25</v>
      </c>
      <c r="G924">
        <v>0</v>
      </c>
      <c r="H924">
        <v>16.585608485464199</v>
      </c>
      <c r="I924">
        <v>78.665174081321993</v>
      </c>
      <c r="J924">
        <v>39743.4453779092</v>
      </c>
      <c r="K924">
        <v>0</v>
      </c>
      <c r="L924">
        <v>78.665174081321993</v>
      </c>
      <c r="M924">
        <v>0</v>
      </c>
    </row>
    <row r="925" spans="1:13" hidden="1" x14ac:dyDescent="0.25">
      <c r="A925" t="str">
        <f t="shared" si="14"/>
        <v>c</v>
      </c>
      <c r="B925">
        <v>32</v>
      </c>
      <c r="C925" t="s">
        <v>33</v>
      </c>
      <c r="D925">
        <v>4</v>
      </c>
      <c r="E925" t="s">
        <v>8</v>
      </c>
      <c r="F925">
        <v>114</v>
      </c>
      <c r="G925" s="26">
        <v>6.0828929253283001E-6</v>
      </c>
      <c r="H925">
        <v>0</v>
      </c>
      <c r="I925">
        <v>68.904104516353499</v>
      </c>
      <c r="J925">
        <v>0</v>
      </c>
      <c r="K925">
        <v>1.20664317543378E-2</v>
      </c>
      <c r="L925">
        <v>0</v>
      </c>
      <c r="M925">
        <v>0</v>
      </c>
    </row>
    <row r="926" spans="1:13" hidden="1" x14ac:dyDescent="0.25">
      <c r="A926" t="str">
        <f t="shared" si="14"/>
        <v>c</v>
      </c>
      <c r="B926">
        <v>32</v>
      </c>
      <c r="C926" t="s">
        <v>32</v>
      </c>
      <c r="D926">
        <v>4</v>
      </c>
      <c r="E926" t="s">
        <v>6</v>
      </c>
      <c r="F926">
        <v>1069</v>
      </c>
      <c r="G926">
        <v>0</v>
      </c>
      <c r="H926">
        <v>0</v>
      </c>
      <c r="I926">
        <v>279.094516275302</v>
      </c>
      <c r="J926">
        <v>0</v>
      </c>
      <c r="K926">
        <v>0</v>
      </c>
      <c r="L926">
        <v>0</v>
      </c>
      <c r="M926">
        <v>0</v>
      </c>
    </row>
    <row r="927" spans="1:13" hidden="1" x14ac:dyDescent="0.25">
      <c r="A927" t="str">
        <f t="shared" si="14"/>
        <v>c</v>
      </c>
      <c r="B927">
        <v>32</v>
      </c>
      <c r="C927" t="s">
        <v>32</v>
      </c>
      <c r="D927">
        <v>4</v>
      </c>
      <c r="E927" t="s">
        <v>13</v>
      </c>
      <c r="F927">
        <v>134</v>
      </c>
      <c r="G927">
        <v>0</v>
      </c>
      <c r="H927">
        <v>21.201668879194699</v>
      </c>
      <c r="I927">
        <v>60.881924387820597</v>
      </c>
      <c r="J927">
        <v>40637.3207439584</v>
      </c>
      <c r="K927">
        <v>0</v>
      </c>
      <c r="L927">
        <v>60.881924387820597</v>
      </c>
      <c r="M927">
        <v>0</v>
      </c>
    </row>
    <row r="928" spans="1:13" hidden="1" x14ac:dyDescent="0.25">
      <c r="A928" t="str">
        <f t="shared" si="14"/>
        <v>c</v>
      </c>
      <c r="B928">
        <v>32</v>
      </c>
      <c r="C928" t="s">
        <v>32</v>
      </c>
      <c r="D928">
        <v>4</v>
      </c>
      <c r="E928" t="s">
        <v>7</v>
      </c>
      <c r="F928">
        <v>5511</v>
      </c>
      <c r="G928">
        <v>57.093870432215098</v>
      </c>
      <c r="H928">
        <v>3176.8574477449702</v>
      </c>
      <c r="I928">
        <v>876.44445078780802</v>
      </c>
      <c r="J928">
        <v>7986026.6694964496</v>
      </c>
      <c r="K928">
        <v>46125.384940733398</v>
      </c>
      <c r="L928">
        <v>871.10240404535102</v>
      </c>
      <c r="M928">
        <v>5.3420467424571498</v>
      </c>
    </row>
    <row r="929" spans="1:13" hidden="1" x14ac:dyDescent="0.25">
      <c r="A929" t="str">
        <f t="shared" si="14"/>
        <v>c</v>
      </c>
      <c r="B929">
        <v>32</v>
      </c>
      <c r="C929" t="s">
        <v>32</v>
      </c>
      <c r="D929">
        <v>4</v>
      </c>
      <c r="E929" t="s">
        <v>8</v>
      </c>
      <c r="F929">
        <v>346</v>
      </c>
      <c r="G929">
        <v>2.9921672064934499E-2</v>
      </c>
      <c r="H929">
        <v>1.9738390984428301E-3</v>
      </c>
      <c r="I929">
        <v>61.454644622828603</v>
      </c>
      <c r="J929">
        <v>6.4218117049416197</v>
      </c>
      <c r="K929">
        <v>10.843880952145099</v>
      </c>
      <c r="L929">
        <v>0</v>
      </c>
      <c r="M929">
        <v>0</v>
      </c>
    </row>
    <row r="930" spans="1:13" hidden="1" x14ac:dyDescent="0.25">
      <c r="A930" t="str">
        <f t="shared" si="14"/>
        <v>c</v>
      </c>
      <c r="B930">
        <v>32</v>
      </c>
      <c r="C930" t="s">
        <v>31</v>
      </c>
      <c r="D930">
        <v>4</v>
      </c>
      <c r="E930" t="s">
        <v>6</v>
      </c>
      <c r="F930">
        <v>1197</v>
      </c>
      <c r="G930">
        <v>0</v>
      </c>
      <c r="H930">
        <v>0</v>
      </c>
      <c r="I930">
        <v>216.75840162353401</v>
      </c>
      <c r="J930">
        <v>0</v>
      </c>
      <c r="K930">
        <v>0</v>
      </c>
      <c r="L930">
        <v>0</v>
      </c>
      <c r="M930">
        <v>0</v>
      </c>
    </row>
    <row r="931" spans="1:13" hidden="1" x14ac:dyDescent="0.25">
      <c r="A931" t="str">
        <f t="shared" si="14"/>
        <v>c</v>
      </c>
      <c r="B931">
        <v>32</v>
      </c>
      <c r="C931" t="s">
        <v>31</v>
      </c>
      <c r="D931">
        <v>4</v>
      </c>
      <c r="E931" t="s">
        <v>13</v>
      </c>
      <c r="F931">
        <v>343</v>
      </c>
      <c r="G931">
        <v>0</v>
      </c>
      <c r="H931">
        <v>45.923624578448901</v>
      </c>
      <c r="I931">
        <v>45.667494676159997</v>
      </c>
      <c r="J931">
        <v>98029.298515420902</v>
      </c>
      <c r="K931">
        <v>0</v>
      </c>
      <c r="L931">
        <v>45.667494676159997</v>
      </c>
      <c r="M931">
        <v>0</v>
      </c>
    </row>
    <row r="932" spans="1:13" hidden="1" x14ac:dyDescent="0.25">
      <c r="A932" t="str">
        <f t="shared" si="14"/>
        <v>c</v>
      </c>
      <c r="B932">
        <v>32</v>
      </c>
      <c r="C932" t="s">
        <v>31</v>
      </c>
      <c r="D932">
        <v>4</v>
      </c>
      <c r="E932" t="s">
        <v>7</v>
      </c>
      <c r="F932">
        <v>6079</v>
      </c>
      <c r="G932">
        <v>38.888333987199303</v>
      </c>
      <c r="H932">
        <v>3493.7647958008201</v>
      </c>
      <c r="I932">
        <v>900.14647637971404</v>
      </c>
      <c r="J932">
        <v>10116994.188463099</v>
      </c>
      <c r="K932">
        <v>13610.9257656144</v>
      </c>
      <c r="L932">
        <v>898.45406772291801</v>
      </c>
      <c r="M932">
        <v>1.69240865679643</v>
      </c>
    </row>
    <row r="933" spans="1:13" hidden="1" x14ac:dyDescent="0.25">
      <c r="A933" t="str">
        <f t="shared" si="14"/>
        <v>c</v>
      </c>
      <c r="B933">
        <v>32</v>
      </c>
      <c r="C933" t="s">
        <v>31</v>
      </c>
      <c r="D933">
        <v>4</v>
      </c>
      <c r="E933" t="s">
        <v>8</v>
      </c>
      <c r="F933">
        <v>263</v>
      </c>
      <c r="G933">
        <v>3.9136414448644199E-2</v>
      </c>
      <c r="H933">
        <v>3.7451154032252898</v>
      </c>
      <c r="I933">
        <v>42.8890154591938</v>
      </c>
      <c r="J933">
        <v>14835.011438675399</v>
      </c>
      <c r="K933">
        <v>13.697756391634099</v>
      </c>
      <c r="L933">
        <v>0</v>
      </c>
      <c r="M933">
        <v>0</v>
      </c>
    </row>
    <row r="934" spans="1:13" hidden="1" x14ac:dyDescent="0.25">
      <c r="A934" t="str">
        <f t="shared" si="14"/>
        <v>c</v>
      </c>
      <c r="B934">
        <v>32</v>
      </c>
      <c r="C934" t="s">
        <v>30</v>
      </c>
      <c r="D934">
        <v>4</v>
      </c>
      <c r="E934" t="s">
        <v>6</v>
      </c>
      <c r="F934">
        <v>35</v>
      </c>
      <c r="G934">
        <v>0</v>
      </c>
      <c r="H934">
        <v>0</v>
      </c>
      <c r="I934">
        <v>10.9937949411138</v>
      </c>
      <c r="J934">
        <v>0</v>
      </c>
      <c r="K934">
        <v>0</v>
      </c>
      <c r="L934">
        <v>0</v>
      </c>
      <c r="M934">
        <v>0</v>
      </c>
    </row>
    <row r="935" spans="1:13" hidden="1" x14ac:dyDescent="0.25">
      <c r="A935" t="str">
        <f t="shared" si="14"/>
        <v>c</v>
      </c>
      <c r="B935">
        <v>32</v>
      </c>
      <c r="C935" t="s">
        <v>30</v>
      </c>
      <c r="D935">
        <v>4</v>
      </c>
      <c r="E935" t="s">
        <v>7</v>
      </c>
      <c r="F935">
        <v>497</v>
      </c>
      <c r="G935">
        <v>1.5223184653157E-2</v>
      </c>
      <c r="H935">
        <v>332.62273967254401</v>
      </c>
      <c r="I935">
        <v>61.540258007111198</v>
      </c>
      <c r="J935">
        <v>1289985.93534528</v>
      </c>
      <c r="K935">
        <v>7.5909826259985698</v>
      </c>
      <c r="L935">
        <v>61.480566268214098</v>
      </c>
      <c r="M935">
        <v>5.9691738897080598E-2</v>
      </c>
    </row>
    <row r="936" spans="1:13" hidden="1" x14ac:dyDescent="0.25">
      <c r="A936" t="str">
        <f t="shared" si="14"/>
        <v>c</v>
      </c>
      <c r="B936">
        <v>32</v>
      </c>
      <c r="C936" t="s">
        <v>30</v>
      </c>
      <c r="D936">
        <v>4</v>
      </c>
      <c r="E936" t="s">
        <v>8</v>
      </c>
      <c r="F936">
        <v>115</v>
      </c>
      <c r="G936">
        <v>4.7560129910999998E-4</v>
      </c>
      <c r="H936">
        <v>0</v>
      </c>
      <c r="I936">
        <v>17.131325232316701</v>
      </c>
      <c r="J936">
        <v>0</v>
      </c>
      <c r="K936">
        <v>0.166460454689</v>
      </c>
      <c r="L936">
        <v>0</v>
      </c>
      <c r="M936">
        <v>0</v>
      </c>
    </row>
    <row r="937" spans="1:13" hidden="1" x14ac:dyDescent="0.25">
      <c r="A937" t="str">
        <f t="shared" si="14"/>
        <v>d</v>
      </c>
      <c r="B937">
        <v>32</v>
      </c>
      <c r="C937" t="s">
        <v>16</v>
      </c>
      <c r="D937">
        <v>4</v>
      </c>
      <c r="E937" t="s">
        <v>6</v>
      </c>
      <c r="F937">
        <v>953</v>
      </c>
      <c r="G937">
        <v>0</v>
      </c>
      <c r="H937">
        <v>0</v>
      </c>
      <c r="I937">
        <v>280.24072880111498</v>
      </c>
      <c r="J937">
        <v>0</v>
      </c>
      <c r="K937">
        <v>0</v>
      </c>
      <c r="L937">
        <v>0</v>
      </c>
      <c r="M937">
        <v>0</v>
      </c>
    </row>
    <row r="938" spans="1:13" hidden="1" x14ac:dyDescent="0.25">
      <c r="A938" t="str">
        <f t="shared" si="14"/>
        <v>d</v>
      </c>
      <c r="B938">
        <v>32</v>
      </c>
      <c r="C938" t="s">
        <v>16</v>
      </c>
      <c r="D938">
        <v>4</v>
      </c>
      <c r="E938" t="s">
        <v>13</v>
      </c>
      <c r="F938">
        <v>851</v>
      </c>
      <c r="G938">
        <v>0</v>
      </c>
      <c r="H938">
        <v>59.9907922751798</v>
      </c>
      <c r="I938">
        <v>60.496098437198697</v>
      </c>
      <c r="J938">
        <v>96950.403758232307</v>
      </c>
      <c r="K938">
        <v>0</v>
      </c>
      <c r="L938">
        <v>60.496098437198697</v>
      </c>
      <c r="M938">
        <v>0</v>
      </c>
    </row>
    <row r="939" spans="1:13" hidden="1" x14ac:dyDescent="0.25">
      <c r="A939" t="str">
        <f t="shared" si="14"/>
        <v>d</v>
      </c>
      <c r="B939">
        <v>32</v>
      </c>
      <c r="C939" t="s">
        <v>16</v>
      </c>
      <c r="D939">
        <v>4</v>
      </c>
      <c r="E939" t="s">
        <v>7</v>
      </c>
      <c r="F939">
        <v>3332</v>
      </c>
      <c r="G939">
        <v>526.52638017135996</v>
      </c>
      <c r="H939">
        <v>2079.1056412181601</v>
      </c>
      <c r="I939">
        <v>510.84499136981401</v>
      </c>
      <c r="J939">
        <v>4692437.8005148601</v>
      </c>
      <c r="K939">
        <v>267665.28527232702</v>
      </c>
      <c r="L939">
        <v>467.851229281857</v>
      </c>
      <c r="M939">
        <v>42.9937620879574</v>
      </c>
    </row>
    <row r="940" spans="1:13" hidden="1" x14ac:dyDescent="0.25">
      <c r="A940" t="str">
        <f t="shared" si="14"/>
        <v>d</v>
      </c>
      <c r="B940">
        <v>32</v>
      </c>
      <c r="C940" t="s">
        <v>16</v>
      </c>
      <c r="D940">
        <v>4</v>
      </c>
      <c r="E940" t="s">
        <v>8</v>
      </c>
      <c r="F940">
        <v>335</v>
      </c>
      <c r="G940">
        <v>27.141901962430499</v>
      </c>
      <c r="H940">
        <v>1.00032867728639</v>
      </c>
      <c r="I940">
        <v>85.084572483368106</v>
      </c>
      <c r="J940">
        <v>3955.7155204045298</v>
      </c>
      <c r="K940">
        <v>9499.7775790447195</v>
      </c>
      <c r="L940">
        <v>0</v>
      </c>
      <c r="M940">
        <v>0</v>
      </c>
    </row>
    <row r="941" spans="1:13" hidden="1" x14ac:dyDescent="0.25">
      <c r="A941" t="str">
        <f t="shared" si="14"/>
        <v>d</v>
      </c>
      <c r="B941">
        <v>32</v>
      </c>
      <c r="C941" t="s">
        <v>15</v>
      </c>
      <c r="D941">
        <v>4</v>
      </c>
      <c r="E941" t="s">
        <v>6</v>
      </c>
      <c r="F941">
        <v>31</v>
      </c>
      <c r="G941">
        <v>0</v>
      </c>
      <c r="H941">
        <v>0</v>
      </c>
      <c r="I941">
        <v>2.1827280708654002</v>
      </c>
      <c r="J941">
        <v>0</v>
      </c>
      <c r="K941">
        <v>0</v>
      </c>
      <c r="L941">
        <v>0</v>
      </c>
      <c r="M941">
        <v>0</v>
      </c>
    </row>
    <row r="942" spans="1:13" hidden="1" x14ac:dyDescent="0.25">
      <c r="A942" t="str">
        <f t="shared" si="14"/>
        <v>d</v>
      </c>
      <c r="B942">
        <v>32</v>
      </c>
      <c r="C942" t="s">
        <v>15</v>
      </c>
      <c r="D942">
        <v>4</v>
      </c>
      <c r="E942" t="s">
        <v>13</v>
      </c>
      <c r="F942">
        <v>1</v>
      </c>
      <c r="G942">
        <v>0</v>
      </c>
      <c r="H942" s="26">
        <v>6.3359837983500002E-5</v>
      </c>
      <c r="I942">
        <v>3.1284903721299998E-3</v>
      </c>
      <c r="J942">
        <v>0.11879969621899999</v>
      </c>
      <c r="K942">
        <v>0</v>
      </c>
      <c r="L942">
        <v>3.1284903721299998E-3</v>
      </c>
      <c r="M942">
        <v>0</v>
      </c>
    </row>
    <row r="943" spans="1:13" hidden="1" x14ac:dyDescent="0.25">
      <c r="A943" t="str">
        <f t="shared" si="14"/>
        <v>d</v>
      </c>
      <c r="B943">
        <v>32</v>
      </c>
      <c r="C943" t="s">
        <v>15</v>
      </c>
      <c r="D943">
        <v>4</v>
      </c>
      <c r="E943" t="s">
        <v>7</v>
      </c>
      <c r="F943">
        <v>416</v>
      </c>
      <c r="G943" s="26">
        <v>8.7324465693100002E-7</v>
      </c>
      <c r="H943">
        <v>262.37525583166598</v>
      </c>
      <c r="I943">
        <v>30.541983420098799</v>
      </c>
      <c r="J943">
        <v>574495.73463796405</v>
      </c>
      <c r="K943">
        <v>8.5141354050799999E-4</v>
      </c>
      <c r="L943">
        <v>30.541532668720102</v>
      </c>
      <c r="M943">
        <v>4.5075137865800002E-4</v>
      </c>
    </row>
    <row r="944" spans="1:13" hidden="1" x14ac:dyDescent="0.25">
      <c r="A944" t="str">
        <f t="shared" si="14"/>
        <v>d</v>
      </c>
      <c r="B944">
        <v>32</v>
      </c>
      <c r="C944" t="s">
        <v>15</v>
      </c>
      <c r="D944">
        <v>4</v>
      </c>
      <c r="E944" t="s">
        <v>8</v>
      </c>
      <c r="F944">
        <v>26</v>
      </c>
      <c r="G944">
        <v>0</v>
      </c>
      <c r="H944">
        <v>0</v>
      </c>
      <c r="I944">
        <v>10.9297491240751</v>
      </c>
      <c r="J944">
        <v>0</v>
      </c>
      <c r="K944">
        <v>0</v>
      </c>
      <c r="L944">
        <v>0</v>
      </c>
      <c r="M944">
        <v>0</v>
      </c>
    </row>
    <row r="945" spans="1:13" hidden="1" x14ac:dyDescent="0.25">
      <c r="A945" t="str">
        <f t="shared" si="14"/>
        <v>d</v>
      </c>
      <c r="B945">
        <v>32</v>
      </c>
      <c r="C945" t="s">
        <v>22</v>
      </c>
      <c r="D945">
        <v>4</v>
      </c>
      <c r="E945" t="s">
        <v>6</v>
      </c>
      <c r="F945">
        <v>432</v>
      </c>
      <c r="G945">
        <v>0</v>
      </c>
      <c r="H945">
        <v>0</v>
      </c>
      <c r="I945">
        <v>38.132363954326301</v>
      </c>
      <c r="J945">
        <v>0</v>
      </c>
      <c r="K945">
        <v>0</v>
      </c>
      <c r="L945">
        <v>0</v>
      </c>
      <c r="M945">
        <v>0</v>
      </c>
    </row>
    <row r="946" spans="1:13" hidden="1" x14ac:dyDescent="0.25">
      <c r="A946" t="str">
        <f t="shared" si="14"/>
        <v>d</v>
      </c>
      <c r="B946">
        <v>32</v>
      </c>
      <c r="C946" t="s">
        <v>22</v>
      </c>
      <c r="D946">
        <v>4</v>
      </c>
      <c r="E946" t="s">
        <v>13</v>
      </c>
      <c r="F946">
        <v>2</v>
      </c>
      <c r="G946">
        <v>0</v>
      </c>
      <c r="H946" s="26">
        <v>6.8664073670839995E-8</v>
      </c>
      <c r="I946">
        <v>2.952198878752E-4</v>
      </c>
      <c r="J946">
        <v>1.7426941897681999E-4</v>
      </c>
      <c r="K946">
        <v>0</v>
      </c>
      <c r="L946">
        <v>2.952198878752E-4</v>
      </c>
      <c r="M946">
        <v>0</v>
      </c>
    </row>
    <row r="947" spans="1:13" hidden="1" x14ac:dyDescent="0.25">
      <c r="A947" t="str">
        <f t="shared" si="14"/>
        <v>d</v>
      </c>
      <c r="B947">
        <v>32</v>
      </c>
      <c r="C947" t="s">
        <v>22</v>
      </c>
      <c r="D947">
        <v>4</v>
      </c>
      <c r="E947" t="s">
        <v>7</v>
      </c>
      <c r="F947">
        <v>1428</v>
      </c>
      <c r="G947">
        <v>0.11518257488537401</v>
      </c>
      <c r="H947">
        <v>828.27238109724499</v>
      </c>
      <c r="I947">
        <v>63.779548165577602</v>
      </c>
      <c r="J947">
        <v>1919859.4557232601</v>
      </c>
      <c r="K947">
        <v>72.910569902375698</v>
      </c>
      <c r="L947">
        <v>63.709135548202603</v>
      </c>
      <c r="M947">
        <v>7.0412617374998293E-2</v>
      </c>
    </row>
    <row r="948" spans="1:13" hidden="1" x14ac:dyDescent="0.25">
      <c r="A948" t="str">
        <f t="shared" si="14"/>
        <v>d</v>
      </c>
      <c r="B948">
        <v>32</v>
      </c>
      <c r="C948" t="s">
        <v>22</v>
      </c>
      <c r="D948">
        <v>4</v>
      </c>
      <c r="E948" t="s">
        <v>8</v>
      </c>
      <c r="F948">
        <v>91</v>
      </c>
      <c r="G948">
        <v>9.4646605298943903E-3</v>
      </c>
      <c r="H948">
        <v>0</v>
      </c>
      <c r="I948">
        <v>10.1835634032981</v>
      </c>
      <c r="J948">
        <v>0</v>
      </c>
      <c r="K948">
        <v>5.9894397621414601</v>
      </c>
      <c r="L948">
        <v>0</v>
      </c>
      <c r="M948">
        <v>0</v>
      </c>
    </row>
    <row r="949" spans="1:13" hidden="1" x14ac:dyDescent="0.25">
      <c r="A949" t="str">
        <f t="shared" si="14"/>
        <v>e</v>
      </c>
      <c r="B949">
        <v>32</v>
      </c>
      <c r="C949" t="s">
        <v>43</v>
      </c>
      <c r="D949">
        <v>2</v>
      </c>
      <c r="E949" t="s">
        <v>6</v>
      </c>
      <c r="F949">
        <v>2</v>
      </c>
      <c r="G949">
        <v>0</v>
      </c>
      <c r="H949">
        <v>0</v>
      </c>
      <c r="I949">
        <v>0.11734116179199899</v>
      </c>
      <c r="J949">
        <v>0</v>
      </c>
      <c r="K949">
        <v>0</v>
      </c>
      <c r="L949">
        <v>0</v>
      </c>
      <c r="M949">
        <v>0</v>
      </c>
    </row>
    <row r="950" spans="1:13" hidden="1" x14ac:dyDescent="0.25">
      <c r="A950" t="str">
        <f t="shared" si="14"/>
        <v>e</v>
      </c>
      <c r="B950">
        <v>32</v>
      </c>
      <c r="C950" t="s">
        <v>43</v>
      </c>
      <c r="D950">
        <v>2</v>
      </c>
      <c r="E950" t="s">
        <v>8</v>
      </c>
      <c r="F950">
        <v>1</v>
      </c>
      <c r="G950">
        <v>0</v>
      </c>
      <c r="H950">
        <v>0</v>
      </c>
      <c r="I950">
        <v>0.36444969819099998</v>
      </c>
      <c r="J950">
        <v>0</v>
      </c>
      <c r="K950">
        <v>0</v>
      </c>
      <c r="L950">
        <v>0</v>
      </c>
      <c r="M950">
        <v>0</v>
      </c>
    </row>
    <row r="951" spans="1:13" hidden="1" x14ac:dyDescent="0.25">
      <c r="A951" t="str">
        <f t="shared" si="14"/>
        <v>e</v>
      </c>
      <c r="B951">
        <v>32</v>
      </c>
      <c r="C951" t="s">
        <v>43</v>
      </c>
      <c r="D951">
        <v>4</v>
      </c>
      <c r="E951" t="s">
        <v>6</v>
      </c>
      <c r="F951">
        <v>1215</v>
      </c>
      <c r="G951">
        <v>0</v>
      </c>
      <c r="H951">
        <v>0</v>
      </c>
      <c r="I951">
        <v>564.55470812290298</v>
      </c>
      <c r="J951">
        <v>0</v>
      </c>
      <c r="K951">
        <v>0</v>
      </c>
      <c r="L951">
        <v>0</v>
      </c>
      <c r="M951">
        <v>0</v>
      </c>
    </row>
    <row r="952" spans="1:13" hidden="1" x14ac:dyDescent="0.25">
      <c r="A952" t="str">
        <f t="shared" si="14"/>
        <v>e</v>
      </c>
      <c r="B952">
        <v>32</v>
      </c>
      <c r="C952" t="s">
        <v>43</v>
      </c>
      <c r="D952">
        <v>4</v>
      </c>
      <c r="E952" t="s">
        <v>13</v>
      </c>
      <c r="F952">
        <v>7</v>
      </c>
      <c r="G952">
        <v>0</v>
      </c>
      <c r="H952">
        <v>2.1500572446156101E-2</v>
      </c>
      <c r="I952">
        <v>1.67977329886259</v>
      </c>
      <c r="J952">
        <v>52.246401296475</v>
      </c>
      <c r="K952">
        <v>0</v>
      </c>
      <c r="L952">
        <v>1.67977329886259</v>
      </c>
      <c r="M952">
        <v>0</v>
      </c>
    </row>
    <row r="953" spans="1:13" hidden="1" x14ac:dyDescent="0.25">
      <c r="A953" t="str">
        <f t="shared" si="14"/>
        <v>e</v>
      </c>
      <c r="B953">
        <v>32</v>
      </c>
      <c r="C953" t="s">
        <v>43</v>
      </c>
      <c r="D953">
        <v>4</v>
      </c>
      <c r="E953" t="s">
        <v>7</v>
      </c>
      <c r="F953">
        <v>1603</v>
      </c>
      <c r="G953">
        <v>15.7859507499653</v>
      </c>
      <c r="H953">
        <v>1359.1457501468699</v>
      </c>
      <c r="I953">
        <v>145.177843819033</v>
      </c>
      <c r="J953">
        <v>2520409.2567416001</v>
      </c>
      <c r="K953">
        <v>15391.2461791019</v>
      </c>
      <c r="L953">
        <v>130.79319367755099</v>
      </c>
      <c r="M953">
        <v>14.384650141481799</v>
      </c>
    </row>
    <row r="954" spans="1:13" hidden="1" x14ac:dyDescent="0.25">
      <c r="A954" t="str">
        <f t="shared" si="14"/>
        <v>e</v>
      </c>
      <c r="B954">
        <v>32</v>
      </c>
      <c r="C954" t="s">
        <v>43</v>
      </c>
      <c r="D954">
        <v>4</v>
      </c>
      <c r="E954" t="s">
        <v>8</v>
      </c>
      <c r="F954">
        <v>1182</v>
      </c>
      <c r="G954">
        <v>4.3075898880156203</v>
      </c>
      <c r="H954">
        <v>137.67269060018501</v>
      </c>
      <c r="I954">
        <v>197.927673941303</v>
      </c>
      <c r="J954">
        <v>195477.40123656401</v>
      </c>
      <c r="K954">
        <v>1507.6564608024601</v>
      </c>
      <c r="L954">
        <v>0</v>
      </c>
      <c r="M954">
        <v>0</v>
      </c>
    </row>
    <row r="955" spans="1:13" hidden="1" x14ac:dyDescent="0.25">
      <c r="A955" t="str">
        <f t="shared" si="14"/>
        <v>b</v>
      </c>
      <c r="B955">
        <v>33</v>
      </c>
      <c r="C955" t="s">
        <v>34</v>
      </c>
      <c r="D955">
        <v>4</v>
      </c>
      <c r="E955" t="s">
        <v>6</v>
      </c>
      <c r="F955">
        <v>344</v>
      </c>
      <c r="G955">
        <v>0</v>
      </c>
      <c r="H955">
        <v>0</v>
      </c>
      <c r="I955">
        <v>89.388674835975905</v>
      </c>
      <c r="J955">
        <v>0</v>
      </c>
      <c r="K955">
        <v>0</v>
      </c>
      <c r="L955">
        <v>0</v>
      </c>
      <c r="M955">
        <v>0</v>
      </c>
    </row>
    <row r="956" spans="1:13" hidden="1" x14ac:dyDescent="0.25">
      <c r="A956" t="str">
        <f t="shared" si="14"/>
        <v>b</v>
      </c>
      <c r="B956">
        <v>33</v>
      </c>
      <c r="C956" t="s">
        <v>34</v>
      </c>
      <c r="D956">
        <v>4</v>
      </c>
      <c r="E956" t="s">
        <v>13</v>
      </c>
      <c r="F956">
        <v>98</v>
      </c>
      <c r="G956">
        <v>0</v>
      </c>
      <c r="H956">
        <v>9.0390354538558793</v>
      </c>
      <c r="I956">
        <v>23.126703275092801</v>
      </c>
      <c r="J956">
        <v>23408.401100057599</v>
      </c>
      <c r="K956">
        <v>0</v>
      </c>
      <c r="L956">
        <v>23.126703275092801</v>
      </c>
      <c r="M956">
        <v>0</v>
      </c>
    </row>
    <row r="957" spans="1:13" hidden="1" x14ac:dyDescent="0.25">
      <c r="A957" t="str">
        <f t="shared" si="14"/>
        <v>b</v>
      </c>
      <c r="B957">
        <v>33</v>
      </c>
      <c r="C957" t="s">
        <v>34</v>
      </c>
      <c r="D957">
        <v>4</v>
      </c>
      <c r="E957" t="s">
        <v>7</v>
      </c>
      <c r="F957">
        <v>1332</v>
      </c>
      <c r="G957">
        <v>54.387105927441098</v>
      </c>
      <c r="H957">
        <v>695.82082685022601</v>
      </c>
      <c r="I957">
        <v>350.47705332486601</v>
      </c>
      <c r="J957">
        <v>2031934.9574915201</v>
      </c>
      <c r="K957">
        <v>41736.163852532001</v>
      </c>
      <c r="L957">
        <v>339.26990388230001</v>
      </c>
      <c r="M957">
        <v>11.2071494425662</v>
      </c>
    </row>
    <row r="958" spans="1:13" hidden="1" x14ac:dyDescent="0.25">
      <c r="A958" t="str">
        <f t="shared" si="14"/>
        <v>b</v>
      </c>
      <c r="B958">
        <v>33</v>
      </c>
      <c r="C958" t="s">
        <v>34</v>
      </c>
      <c r="D958">
        <v>4</v>
      </c>
      <c r="E958" t="s">
        <v>8</v>
      </c>
      <c r="F958">
        <v>18</v>
      </c>
      <c r="G958">
        <v>0.78640282297335795</v>
      </c>
      <c r="H958">
        <v>0.99883417903600002</v>
      </c>
      <c r="I958">
        <v>5.6045218607871004</v>
      </c>
      <c r="J958">
        <v>2154.4853241800001</v>
      </c>
      <c r="K958">
        <v>275.24098804047497</v>
      </c>
      <c r="L958">
        <v>0</v>
      </c>
      <c r="M958">
        <v>0</v>
      </c>
    </row>
    <row r="959" spans="1:13" hidden="1" x14ac:dyDescent="0.25">
      <c r="A959" t="str">
        <f t="shared" si="14"/>
        <v>b</v>
      </c>
      <c r="B959">
        <v>33</v>
      </c>
      <c r="C959" t="s">
        <v>23</v>
      </c>
      <c r="D959">
        <v>4</v>
      </c>
      <c r="E959" t="s">
        <v>6</v>
      </c>
      <c r="F959">
        <v>598</v>
      </c>
      <c r="G959">
        <v>0</v>
      </c>
      <c r="H959">
        <v>0</v>
      </c>
      <c r="I959">
        <v>101.625260905072</v>
      </c>
      <c r="J959">
        <v>0</v>
      </c>
      <c r="K959">
        <v>0</v>
      </c>
      <c r="L959">
        <v>0</v>
      </c>
      <c r="M959">
        <v>0</v>
      </c>
    </row>
    <row r="960" spans="1:13" hidden="1" x14ac:dyDescent="0.25">
      <c r="A960" t="str">
        <f t="shared" si="14"/>
        <v>b</v>
      </c>
      <c r="B960">
        <v>33</v>
      </c>
      <c r="C960" t="s">
        <v>23</v>
      </c>
      <c r="D960">
        <v>4</v>
      </c>
      <c r="E960" t="s">
        <v>13</v>
      </c>
      <c r="F960">
        <v>203</v>
      </c>
      <c r="G960">
        <v>0</v>
      </c>
      <c r="H960">
        <v>38.535849111383101</v>
      </c>
      <c r="I960">
        <v>50.884831714190199</v>
      </c>
      <c r="J960">
        <v>87660.573450666197</v>
      </c>
      <c r="K960">
        <v>0</v>
      </c>
      <c r="L960">
        <v>50.884831714190199</v>
      </c>
      <c r="M960">
        <v>0</v>
      </c>
    </row>
    <row r="961" spans="1:13" hidden="1" x14ac:dyDescent="0.25">
      <c r="A961" t="str">
        <f t="shared" si="14"/>
        <v>b</v>
      </c>
      <c r="B961">
        <v>33</v>
      </c>
      <c r="C961" t="s">
        <v>23</v>
      </c>
      <c r="D961">
        <v>4</v>
      </c>
      <c r="E961" t="s">
        <v>7</v>
      </c>
      <c r="F961">
        <v>1878</v>
      </c>
      <c r="G961">
        <v>89.810977514401003</v>
      </c>
      <c r="H961">
        <v>1020.11817893202</v>
      </c>
      <c r="I961">
        <v>561.18973061818394</v>
      </c>
      <c r="J961">
        <v>3833837.1060094298</v>
      </c>
      <c r="K961">
        <v>27820.936336513299</v>
      </c>
      <c r="L961">
        <v>541.37548078915802</v>
      </c>
      <c r="M961">
        <v>19.814249829025002</v>
      </c>
    </row>
    <row r="962" spans="1:13" hidden="1" x14ac:dyDescent="0.25">
      <c r="A962" t="str">
        <f t="shared" si="14"/>
        <v>b</v>
      </c>
      <c r="B962">
        <v>33</v>
      </c>
      <c r="C962" t="s">
        <v>23</v>
      </c>
      <c r="D962">
        <v>4</v>
      </c>
      <c r="E962" t="s">
        <v>8</v>
      </c>
      <c r="F962">
        <v>195</v>
      </c>
      <c r="G962">
        <v>212.035942457408</v>
      </c>
      <c r="H962">
        <v>13.371281400266399</v>
      </c>
      <c r="I962">
        <v>59.996742653370497</v>
      </c>
      <c r="J962">
        <v>50912.745798944503</v>
      </c>
      <c r="K962">
        <v>74212.579860193102</v>
      </c>
      <c r="L962">
        <v>0</v>
      </c>
      <c r="M962">
        <v>0</v>
      </c>
    </row>
    <row r="963" spans="1:13" x14ac:dyDescent="0.25">
      <c r="B963">
        <v>33</v>
      </c>
      <c r="D963">
        <v>0</v>
      </c>
      <c r="E963" t="s">
        <v>8</v>
      </c>
      <c r="F963">
        <v>11</v>
      </c>
      <c r="G963">
        <v>0</v>
      </c>
      <c r="H963">
        <v>0</v>
      </c>
      <c r="I963">
        <v>7.4690769923336298</v>
      </c>
      <c r="J963">
        <v>0</v>
      </c>
      <c r="K963">
        <v>0</v>
      </c>
      <c r="L963">
        <v>0</v>
      </c>
      <c r="M963">
        <v>0</v>
      </c>
    </row>
    <row r="964" spans="1:13" hidden="1" x14ac:dyDescent="0.25">
      <c r="A964" t="str">
        <f t="shared" ref="A964:A1026" si="15">LEFT(C964,1)</f>
        <v>c</v>
      </c>
      <c r="B964">
        <v>33</v>
      </c>
      <c r="C964" t="s">
        <v>31</v>
      </c>
      <c r="D964">
        <v>4</v>
      </c>
      <c r="E964" t="s">
        <v>6</v>
      </c>
      <c r="F964">
        <v>302</v>
      </c>
      <c r="G964">
        <v>0</v>
      </c>
      <c r="H964">
        <v>0</v>
      </c>
      <c r="I964">
        <v>81.241587033191294</v>
      </c>
      <c r="J964">
        <v>0</v>
      </c>
      <c r="K964">
        <v>0</v>
      </c>
      <c r="L964">
        <v>0</v>
      </c>
      <c r="M964">
        <v>0</v>
      </c>
    </row>
    <row r="965" spans="1:13" hidden="1" x14ac:dyDescent="0.25">
      <c r="A965" t="str">
        <f t="shared" si="15"/>
        <v>c</v>
      </c>
      <c r="B965">
        <v>33</v>
      </c>
      <c r="C965" t="s">
        <v>31</v>
      </c>
      <c r="D965">
        <v>4</v>
      </c>
      <c r="E965" t="s">
        <v>7</v>
      </c>
      <c r="F965">
        <v>1527</v>
      </c>
      <c r="G965">
        <v>0</v>
      </c>
      <c r="H965">
        <v>784.76435131590097</v>
      </c>
      <c r="I965">
        <v>272.85529875494097</v>
      </c>
      <c r="J965">
        <v>3287596.02593594</v>
      </c>
      <c r="K965">
        <v>0</v>
      </c>
      <c r="L965">
        <v>272.85529875494097</v>
      </c>
      <c r="M965">
        <v>0</v>
      </c>
    </row>
    <row r="966" spans="1:13" hidden="1" x14ac:dyDescent="0.25">
      <c r="A966" t="str">
        <f t="shared" si="15"/>
        <v>c</v>
      </c>
      <c r="B966">
        <v>33</v>
      </c>
      <c r="C966" t="s">
        <v>31</v>
      </c>
      <c r="D966">
        <v>4</v>
      </c>
      <c r="E966" t="s">
        <v>8</v>
      </c>
      <c r="F966">
        <v>59</v>
      </c>
      <c r="G966">
        <v>0</v>
      </c>
      <c r="H966">
        <v>0.99881189546600002</v>
      </c>
      <c r="I966">
        <v>13.1550292687704</v>
      </c>
      <c r="J966">
        <v>2696.7921177600001</v>
      </c>
      <c r="K966">
        <v>0</v>
      </c>
      <c r="L966">
        <v>0</v>
      </c>
      <c r="M966">
        <v>0</v>
      </c>
    </row>
    <row r="967" spans="1:13" hidden="1" x14ac:dyDescent="0.25">
      <c r="A967" t="str">
        <f t="shared" si="15"/>
        <v>d</v>
      </c>
      <c r="B967">
        <v>33</v>
      </c>
      <c r="C967" t="s">
        <v>15</v>
      </c>
      <c r="D967">
        <v>4</v>
      </c>
      <c r="E967" t="s">
        <v>6</v>
      </c>
      <c r="F967">
        <v>83</v>
      </c>
      <c r="G967">
        <v>0</v>
      </c>
      <c r="H967">
        <v>0</v>
      </c>
      <c r="I967">
        <v>96.925032743378793</v>
      </c>
      <c r="J967">
        <v>0</v>
      </c>
      <c r="K967">
        <v>0</v>
      </c>
      <c r="L967">
        <v>0</v>
      </c>
      <c r="M967">
        <v>0</v>
      </c>
    </row>
    <row r="968" spans="1:13" hidden="1" x14ac:dyDescent="0.25">
      <c r="A968" t="str">
        <f t="shared" si="15"/>
        <v>d</v>
      </c>
      <c r="B968">
        <v>33</v>
      </c>
      <c r="C968" t="s">
        <v>15</v>
      </c>
      <c r="D968">
        <v>4</v>
      </c>
      <c r="E968" t="s">
        <v>13</v>
      </c>
      <c r="F968">
        <v>1</v>
      </c>
      <c r="G968">
        <v>0</v>
      </c>
      <c r="H968">
        <v>0.99885022809699997</v>
      </c>
      <c r="I968">
        <v>2.3585010146199998</v>
      </c>
      <c r="J968">
        <v>1678.0683832</v>
      </c>
      <c r="K968">
        <v>0</v>
      </c>
      <c r="L968">
        <v>2.3585010146199998</v>
      </c>
      <c r="M968">
        <v>0</v>
      </c>
    </row>
    <row r="969" spans="1:13" hidden="1" x14ac:dyDescent="0.25">
      <c r="A969" t="str">
        <f t="shared" si="15"/>
        <v>d</v>
      </c>
      <c r="B969">
        <v>33</v>
      </c>
      <c r="C969" t="s">
        <v>15</v>
      </c>
      <c r="D969">
        <v>4</v>
      </c>
      <c r="E969" t="s">
        <v>7</v>
      </c>
      <c r="F969">
        <v>264</v>
      </c>
      <c r="G969">
        <v>11.9839317308264</v>
      </c>
      <c r="H969">
        <v>169.292895869533</v>
      </c>
      <c r="I969">
        <v>31.517190465135499</v>
      </c>
      <c r="J969">
        <v>410448.521826479</v>
      </c>
      <c r="K969">
        <v>7585.8966351941099</v>
      </c>
      <c r="L969">
        <v>31.202256460384302</v>
      </c>
      <c r="M969">
        <v>0.31493400475120797</v>
      </c>
    </row>
    <row r="970" spans="1:13" hidden="1" x14ac:dyDescent="0.25">
      <c r="A970" t="str">
        <f t="shared" si="15"/>
        <v>d</v>
      </c>
      <c r="B970">
        <v>33</v>
      </c>
      <c r="C970" t="s">
        <v>15</v>
      </c>
      <c r="D970">
        <v>4</v>
      </c>
      <c r="E970" t="s">
        <v>8</v>
      </c>
      <c r="F970">
        <v>68</v>
      </c>
      <c r="G970">
        <v>17.7247310665452</v>
      </c>
      <c r="H970">
        <v>0</v>
      </c>
      <c r="I970">
        <v>33.044059662427003</v>
      </c>
      <c r="J970">
        <v>0</v>
      </c>
      <c r="K970">
        <v>8323.7306502937499</v>
      </c>
      <c r="L970">
        <v>0</v>
      </c>
      <c r="M970">
        <v>0</v>
      </c>
    </row>
    <row r="971" spans="1:13" hidden="1" x14ac:dyDescent="0.25">
      <c r="A971" t="str">
        <f t="shared" si="15"/>
        <v>f</v>
      </c>
      <c r="B971">
        <v>33</v>
      </c>
      <c r="C971" t="s">
        <v>27</v>
      </c>
      <c r="D971">
        <v>4</v>
      </c>
      <c r="E971" t="s">
        <v>6</v>
      </c>
      <c r="F971">
        <v>2</v>
      </c>
      <c r="G971">
        <v>0</v>
      </c>
      <c r="H971">
        <v>0</v>
      </c>
      <c r="I971">
        <v>13.06279346643</v>
      </c>
      <c r="J971">
        <v>0</v>
      </c>
      <c r="K971">
        <v>0</v>
      </c>
      <c r="L971">
        <v>0</v>
      </c>
      <c r="M971">
        <v>0</v>
      </c>
    </row>
    <row r="972" spans="1:13" hidden="1" x14ac:dyDescent="0.25">
      <c r="A972" t="str">
        <f t="shared" si="15"/>
        <v>g</v>
      </c>
      <c r="B972">
        <v>33</v>
      </c>
      <c r="C972" t="s">
        <v>26</v>
      </c>
      <c r="D972">
        <v>4</v>
      </c>
      <c r="E972" t="s">
        <v>6</v>
      </c>
      <c r="F972">
        <v>44</v>
      </c>
      <c r="G972">
        <v>0</v>
      </c>
      <c r="H972">
        <v>0</v>
      </c>
      <c r="I972">
        <v>6.4930942444770796</v>
      </c>
      <c r="J972">
        <v>0</v>
      </c>
      <c r="K972">
        <v>0</v>
      </c>
      <c r="L972">
        <v>0</v>
      </c>
      <c r="M972">
        <v>0</v>
      </c>
    </row>
    <row r="973" spans="1:13" hidden="1" x14ac:dyDescent="0.25">
      <c r="A973" t="str">
        <f t="shared" si="15"/>
        <v>g</v>
      </c>
      <c r="B973">
        <v>33</v>
      </c>
      <c r="C973" t="s">
        <v>26</v>
      </c>
      <c r="D973">
        <v>4</v>
      </c>
      <c r="E973" t="s">
        <v>13</v>
      </c>
      <c r="F973">
        <v>9</v>
      </c>
      <c r="G973">
        <v>0</v>
      </c>
      <c r="H973">
        <v>2.3045296346139801</v>
      </c>
      <c r="I973">
        <v>2.0282552698032399</v>
      </c>
      <c r="J973">
        <v>5307.3118943693598</v>
      </c>
      <c r="K973">
        <v>0</v>
      </c>
      <c r="L973">
        <v>2.0282552698032399</v>
      </c>
      <c r="M973">
        <v>0</v>
      </c>
    </row>
    <row r="974" spans="1:13" hidden="1" x14ac:dyDescent="0.25">
      <c r="A974" t="str">
        <f t="shared" si="15"/>
        <v>g</v>
      </c>
      <c r="B974">
        <v>33</v>
      </c>
      <c r="C974" t="s">
        <v>26</v>
      </c>
      <c r="D974">
        <v>4</v>
      </c>
      <c r="E974" t="s">
        <v>7</v>
      </c>
      <c r="F974">
        <v>42</v>
      </c>
      <c r="G974">
        <v>93.032890501879393</v>
      </c>
      <c r="H974">
        <v>0.95912145988977904</v>
      </c>
      <c r="I974">
        <v>16.150011002768199</v>
      </c>
      <c r="J974">
        <v>3189.3511339802099</v>
      </c>
      <c r="K974">
        <v>44835.950205372399</v>
      </c>
      <c r="L974">
        <v>3.60659626454003</v>
      </c>
      <c r="M974">
        <v>12.543414738228099</v>
      </c>
    </row>
    <row r="975" spans="1:13" hidden="1" x14ac:dyDescent="0.25">
      <c r="A975" t="str">
        <f t="shared" si="15"/>
        <v>b</v>
      </c>
      <c r="B975">
        <v>34</v>
      </c>
      <c r="C975" t="s">
        <v>23</v>
      </c>
      <c r="D975">
        <v>2</v>
      </c>
      <c r="E975" t="s">
        <v>6</v>
      </c>
      <c r="F975">
        <v>1</v>
      </c>
      <c r="G975">
        <v>0</v>
      </c>
      <c r="H975">
        <v>0</v>
      </c>
      <c r="I975">
        <v>0.60472932854000006</v>
      </c>
      <c r="J975">
        <v>0</v>
      </c>
      <c r="K975">
        <v>0</v>
      </c>
      <c r="L975">
        <v>0</v>
      </c>
      <c r="M975">
        <v>0</v>
      </c>
    </row>
    <row r="976" spans="1:13" hidden="1" x14ac:dyDescent="0.25">
      <c r="A976" t="str">
        <f t="shared" si="15"/>
        <v>b</v>
      </c>
      <c r="B976">
        <v>34</v>
      </c>
      <c r="C976" t="s">
        <v>23</v>
      </c>
      <c r="D976">
        <v>2</v>
      </c>
      <c r="E976" t="s">
        <v>7</v>
      </c>
      <c r="F976">
        <v>3</v>
      </c>
      <c r="G976">
        <v>0</v>
      </c>
      <c r="H976">
        <v>0.37764884017843903</v>
      </c>
      <c r="I976">
        <v>0.14948450367140001</v>
      </c>
      <c r="J976">
        <v>708.13844763514999</v>
      </c>
      <c r="K976">
        <v>0</v>
      </c>
      <c r="L976">
        <v>0.14948450367140001</v>
      </c>
      <c r="M976">
        <v>0</v>
      </c>
    </row>
    <row r="977" spans="1:13" hidden="1" x14ac:dyDescent="0.25">
      <c r="A977" t="str">
        <f t="shared" si="15"/>
        <v>b</v>
      </c>
      <c r="B977">
        <v>34</v>
      </c>
      <c r="C977" t="s">
        <v>23</v>
      </c>
      <c r="D977">
        <v>2</v>
      </c>
      <c r="E977" t="s">
        <v>8</v>
      </c>
      <c r="F977">
        <v>1</v>
      </c>
      <c r="G977">
        <v>0</v>
      </c>
      <c r="H977">
        <v>0</v>
      </c>
      <c r="I977">
        <v>0.116955584438</v>
      </c>
      <c r="J977">
        <v>0</v>
      </c>
      <c r="K977">
        <v>0</v>
      </c>
      <c r="L977">
        <v>0</v>
      </c>
      <c r="M977">
        <v>0</v>
      </c>
    </row>
    <row r="978" spans="1:13" hidden="1" x14ac:dyDescent="0.25">
      <c r="A978" t="str">
        <f t="shared" si="15"/>
        <v>c</v>
      </c>
      <c r="B978">
        <v>34</v>
      </c>
      <c r="C978" t="s">
        <v>31</v>
      </c>
      <c r="D978">
        <v>2</v>
      </c>
      <c r="E978" t="s">
        <v>6</v>
      </c>
      <c r="F978">
        <v>1</v>
      </c>
      <c r="G978">
        <v>0</v>
      </c>
      <c r="H978">
        <v>0</v>
      </c>
      <c r="I978">
        <v>5.8477617309600001E-2</v>
      </c>
      <c r="J978">
        <v>0</v>
      </c>
      <c r="K978">
        <v>0</v>
      </c>
      <c r="L978">
        <v>0</v>
      </c>
      <c r="M978">
        <v>0</v>
      </c>
    </row>
    <row r="979" spans="1:13" hidden="1" x14ac:dyDescent="0.25">
      <c r="A979" t="str">
        <f t="shared" si="15"/>
        <v>c</v>
      </c>
      <c r="B979">
        <v>34</v>
      </c>
      <c r="C979" t="s">
        <v>31</v>
      </c>
      <c r="D979">
        <v>2</v>
      </c>
      <c r="E979" t="s">
        <v>7</v>
      </c>
      <c r="F979">
        <v>10</v>
      </c>
      <c r="G979">
        <v>0</v>
      </c>
      <c r="H979">
        <v>6.2232284695879896</v>
      </c>
      <c r="I979">
        <v>3.2965651787938</v>
      </c>
      <c r="J979">
        <v>17096.998362578001</v>
      </c>
      <c r="K979">
        <v>0</v>
      </c>
      <c r="L979">
        <v>3.2965651787938</v>
      </c>
      <c r="M979">
        <v>0</v>
      </c>
    </row>
    <row r="980" spans="1:13" hidden="1" x14ac:dyDescent="0.25">
      <c r="A980" t="str">
        <f t="shared" si="15"/>
        <v>c</v>
      </c>
      <c r="B980">
        <v>34</v>
      </c>
      <c r="C980" t="s">
        <v>30</v>
      </c>
      <c r="D980">
        <v>2</v>
      </c>
      <c r="E980" t="s">
        <v>6</v>
      </c>
      <c r="F980">
        <v>7</v>
      </c>
      <c r="G980">
        <v>0</v>
      </c>
      <c r="H980">
        <v>0</v>
      </c>
      <c r="I980">
        <v>4.5476487424316403</v>
      </c>
      <c r="J980">
        <v>0</v>
      </c>
      <c r="K980">
        <v>0</v>
      </c>
      <c r="L980">
        <v>0</v>
      </c>
      <c r="M980">
        <v>0</v>
      </c>
    </row>
    <row r="981" spans="1:13" hidden="1" x14ac:dyDescent="0.25">
      <c r="A981" t="str">
        <f t="shared" si="15"/>
        <v>c</v>
      </c>
      <c r="B981">
        <v>34</v>
      </c>
      <c r="C981" t="s">
        <v>30</v>
      </c>
      <c r="D981">
        <v>2</v>
      </c>
      <c r="E981" t="s">
        <v>13</v>
      </c>
      <c r="F981">
        <v>3</v>
      </c>
      <c r="G981">
        <v>0</v>
      </c>
      <c r="H981">
        <v>2.2142657718499999E-2</v>
      </c>
      <c r="I981">
        <v>0.17253765940409899</v>
      </c>
      <c r="J981">
        <v>44.628042708780001</v>
      </c>
      <c r="K981">
        <v>0</v>
      </c>
      <c r="L981">
        <v>0.17253765940409899</v>
      </c>
      <c r="M981">
        <v>0</v>
      </c>
    </row>
    <row r="982" spans="1:13" hidden="1" x14ac:dyDescent="0.25">
      <c r="A982" t="str">
        <f t="shared" si="15"/>
        <v>c</v>
      </c>
      <c r="B982">
        <v>34</v>
      </c>
      <c r="C982" t="s">
        <v>30</v>
      </c>
      <c r="D982">
        <v>2</v>
      </c>
      <c r="E982" t="s">
        <v>7</v>
      </c>
      <c r="F982">
        <v>109</v>
      </c>
      <c r="G982">
        <v>0</v>
      </c>
      <c r="H982">
        <v>80.454005265893599</v>
      </c>
      <c r="I982">
        <v>22.033407731727799</v>
      </c>
      <c r="J982">
        <v>193691.71873845899</v>
      </c>
      <c r="K982">
        <v>0</v>
      </c>
      <c r="L982">
        <v>22.033407731727799</v>
      </c>
      <c r="M982">
        <v>0</v>
      </c>
    </row>
    <row r="983" spans="1:13" hidden="1" x14ac:dyDescent="0.25">
      <c r="A983" t="str">
        <f t="shared" si="15"/>
        <v>c</v>
      </c>
      <c r="B983">
        <v>34</v>
      </c>
      <c r="C983" t="s">
        <v>30</v>
      </c>
      <c r="D983">
        <v>2</v>
      </c>
      <c r="E983" t="s">
        <v>8</v>
      </c>
      <c r="F983">
        <v>4</v>
      </c>
      <c r="G983">
        <v>93.883775846700004</v>
      </c>
      <c r="H983">
        <v>0</v>
      </c>
      <c r="I983">
        <v>25.69063713744</v>
      </c>
      <c r="J983">
        <v>0</v>
      </c>
      <c r="K983">
        <v>32859.321546400002</v>
      </c>
      <c r="L983">
        <v>0</v>
      </c>
      <c r="M983">
        <v>0</v>
      </c>
    </row>
    <row r="984" spans="1:13" hidden="1" x14ac:dyDescent="0.25">
      <c r="A984" t="str">
        <f t="shared" si="15"/>
        <v>c</v>
      </c>
      <c r="B984">
        <v>34</v>
      </c>
      <c r="C984" t="s">
        <v>29</v>
      </c>
      <c r="D984">
        <v>2</v>
      </c>
      <c r="E984" t="s">
        <v>6</v>
      </c>
      <c r="F984">
        <v>5</v>
      </c>
      <c r="G984">
        <v>0</v>
      </c>
      <c r="H984">
        <v>0</v>
      </c>
      <c r="I984">
        <v>0.10368281984736</v>
      </c>
      <c r="J984">
        <v>0</v>
      </c>
      <c r="K984">
        <v>0</v>
      </c>
      <c r="L984">
        <v>0</v>
      </c>
      <c r="M984">
        <v>0</v>
      </c>
    </row>
    <row r="985" spans="1:13" hidden="1" x14ac:dyDescent="0.25">
      <c r="A985" t="str">
        <f t="shared" si="15"/>
        <v>c</v>
      </c>
      <c r="B985">
        <v>34</v>
      </c>
      <c r="C985" t="s">
        <v>29</v>
      </c>
      <c r="D985">
        <v>2</v>
      </c>
      <c r="E985" t="s">
        <v>13</v>
      </c>
      <c r="F985">
        <v>3</v>
      </c>
      <c r="G985">
        <v>0</v>
      </c>
      <c r="H985">
        <v>4.9937789745309997</v>
      </c>
      <c r="I985">
        <v>6.9541875494600003</v>
      </c>
      <c r="J985">
        <v>6993.2875391199996</v>
      </c>
      <c r="K985">
        <v>0</v>
      </c>
      <c r="L985">
        <v>6.9541875494600003</v>
      </c>
      <c r="M985">
        <v>0</v>
      </c>
    </row>
    <row r="986" spans="1:13" hidden="1" x14ac:dyDescent="0.25">
      <c r="A986" t="str">
        <f t="shared" si="15"/>
        <v>c</v>
      </c>
      <c r="B986">
        <v>34</v>
      </c>
      <c r="C986" t="s">
        <v>29</v>
      </c>
      <c r="D986">
        <v>2</v>
      </c>
      <c r="E986" t="s">
        <v>7</v>
      </c>
      <c r="F986">
        <v>32</v>
      </c>
      <c r="G986">
        <v>0</v>
      </c>
      <c r="H986">
        <v>31.960340662364999</v>
      </c>
      <c r="I986">
        <v>7.6678456607549998</v>
      </c>
      <c r="J986">
        <v>77556.766540159995</v>
      </c>
      <c r="K986">
        <v>0</v>
      </c>
      <c r="L986">
        <v>7.6678456607549998</v>
      </c>
      <c r="M986">
        <v>0</v>
      </c>
    </row>
    <row r="987" spans="1:13" hidden="1" x14ac:dyDescent="0.25">
      <c r="A987" t="str">
        <f t="shared" si="15"/>
        <v>d</v>
      </c>
      <c r="B987">
        <v>34</v>
      </c>
      <c r="C987" t="s">
        <v>16</v>
      </c>
      <c r="D987">
        <v>2</v>
      </c>
      <c r="E987" t="s">
        <v>6</v>
      </c>
      <c r="F987">
        <v>14</v>
      </c>
      <c r="G987">
        <v>0</v>
      </c>
      <c r="H987">
        <v>0</v>
      </c>
      <c r="I987">
        <v>5.3860266092244</v>
      </c>
      <c r="J987">
        <v>0</v>
      </c>
      <c r="K987">
        <v>0</v>
      </c>
      <c r="L987">
        <v>0</v>
      </c>
      <c r="M987">
        <v>0</v>
      </c>
    </row>
    <row r="988" spans="1:13" hidden="1" x14ac:dyDescent="0.25">
      <c r="A988" t="str">
        <f t="shared" si="15"/>
        <v>d</v>
      </c>
      <c r="B988">
        <v>34</v>
      </c>
      <c r="C988" t="s">
        <v>16</v>
      </c>
      <c r="D988">
        <v>2</v>
      </c>
      <c r="E988" t="s">
        <v>13</v>
      </c>
      <c r="F988">
        <v>1</v>
      </c>
      <c r="G988">
        <v>0</v>
      </c>
      <c r="H988">
        <v>2.1645560961200002E-3</v>
      </c>
      <c r="I988">
        <v>4.32022449626E-2</v>
      </c>
      <c r="J988">
        <v>2.3636952569699998</v>
      </c>
      <c r="K988">
        <v>0</v>
      </c>
      <c r="L988">
        <v>4.32022449626E-2</v>
      </c>
      <c r="M988">
        <v>0</v>
      </c>
    </row>
    <row r="989" spans="1:13" hidden="1" x14ac:dyDescent="0.25">
      <c r="A989" t="str">
        <f t="shared" si="15"/>
        <v>d</v>
      </c>
      <c r="B989">
        <v>34</v>
      </c>
      <c r="C989" t="s">
        <v>16</v>
      </c>
      <c r="D989">
        <v>2</v>
      </c>
      <c r="E989" t="s">
        <v>7</v>
      </c>
      <c r="F989">
        <v>16</v>
      </c>
      <c r="G989">
        <v>0</v>
      </c>
      <c r="H989">
        <v>6.1496527651480797</v>
      </c>
      <c r="I989">
        <v>2.1812982623961998</v>
      </c>
      <c r="J989">
        <v>21451.1056953138</v>
      </c>
      <c r="K989">
        <v>0</v>
      </c>
      <c r="L989">
        <v>2.1812982623961998</v>
      </c>
      <c r="M989">
        <v>0</v>
      </c>
    </row>
    <row r="990" spans="1:13" hidden="1" x14ac:dyDescent="0.25">
      <c r="A990" t="str">
        <f t="shared" si="15"/>
        <v>d</v>
      </c>
      <c r="B990">
        <v>34</v>
      </c>
      <c r="C990" t="s">
        <v>16</v>
      </c>
      <c r="D990">
        <v>2</v>
      </c>
      <c r="E990" t="s">
        <v>8</v>
      </c>
      <c r="F990">
        <v>1</v>
      </c>
      <c r="G990">
        <v>0</v>
      </c>
      <c r="H990">
        <v>0</v>
      </c>
      <c r="I990" s="26">
        <v>3.6867659095199999E-5</v>
      </c>
      <c r="J990">
        <v>0</v>
      </c>
      <c r="K990">
        <v>0</v>
      </c>
      <c r="L990">
        <v>0</v>
      </c>
      <c r="M990">
        <v>0</v>
      </c>
    </row>
    <row r="991" spans="1:13" hidden="1" x14ac:dyDescent="0.25">
      <c r="A991" t="str">
        <f t="shared" si="15"/>
        <v>d</v>
      </c>
      <c r="B991">
        <v>34</v>
      </c>
      <c r="C991" t="s">
        <v>15</v>
      </c>
      <c r="D991">
        <v>2</v>
      </c>
      <c r="E991" t="s">
        <v>6</v>
      </c>
      <c r="F991">
        <v>153</v>
      </c>
      <c r="G991">
        <v>0</v>
      </c>
      <c r="H991">
        <v>0</v>
      </c>
      <c r="I991">
        <v>63.938303979305502</v>
      </c>
      <c r="J991">
        <v>0</v>
      </c>
      <c r="K991">
        <v>0</v>
      </c>
      <c r="L991">
        <v>0</v>
      </c>
      <c r="M991">
        <v>0</v>
      </c>
    </row>
    <row r="992" spans="1:13" hidden="1" x14ac:dyDescent="0.25">
      <c r="A992" t="str">
        <f t="shared" si="15"/>
        <v>d</v>
      </c>
      <c r="B992">
        <v>34</v>
      </c>
      <c r="C992" t="s">
        <v>15</v>
      </c>
      <c r="D992">
        <v>2</v>
      </c>
      <c r="E992" t="s">
        <v>13</v>
      </c>
      <c r="F992">
        <v>179</v>
      </c>
      <c r="G992">
        <v>16.963321322634801</v>
      </c>
      <c r="H992">
        <v>114.636602353367</v>
      </c>
      <c r="I992">
        <v>93.672102512696895</v>
      </c>
      <c r="J992">
        <v>233849.67516757801</v>
      </c>
      <c r="K992">
        <v>6588.4789739321805</v>
      </c>
      <c r="L992">
        <v>93.323978024401299</v>
      </c>
      <c r="M992">
        <v>0.3481244882956</v>
      </c>
    </row>
    <row r="993" spans="1:13" hidden="1" x14ac:dyDescent="0.25">
      <c r="A993" t="str">
        <f t="shared" si="15"/>
        <v>d</v>
      </c>
      <c r="B993">
        <v>34</v>
      </c>
      <c r="C993" t="s">
        <v>15</v>
      </c>
      <c r="D993">
        <v>2</v>
      </c>
      <c r="E993" t="s">
        <v>7</v>
      </c>
      <c r="F993">
        <v>1797</v>
      </c>
      <c r="G993">
        <v>18.901415761335102</v>
      </c>
      <c r="H993">
        <v>1524.0108980166401</v>
      </c>
      <c r="I993">
        <v>292.47227673583302</v>
      </c>
      <c r="J993">
        <v>2773145.5345076201</v>
      </c>
      <c r="K993">
        <v>12961.593931227801</v>
      </c>
      <c r="L993">
        <v>290.33938075938698</v>
      </c>
      <c r="M993">
        <v>2.1328959764453002</v>
      </c>
    </row>
    <row r="994" spans="1:13" hidden="1" x14ac:dyDescent="0.25">
      <c r="A994" t="str">
        <f t="shared" si="15"/>
        <v>d</v>
      </c>
      <c r="B994">
        <v>34</v>
      </c>
      <c r="C994" t="s">
        <v>15</v>
      </c>
      <c r="D994">
        <v>2</v>
      </c>
      <c r="E994" t="s">
        <v>8</v>
      </c>
      <c r="F994">
        <v>51</v>
      </c>
      <c r="G994">
        <v>130.83359909280301</v>
      </c>
      <c r="H994">
        <v>16.767166724512201</v>
      </c>
      <c r="I994">
        <v>31.108705547956699</v>
      </c>
      <c r="J994">
        <v>32143.042392626601</v>
      </c>
      <c r="K994">
        <v>76600.3538229025</v>
      </c>
      <c r="L994">
        <v>0</v>
      </c>
      <c r="M994">
        <v>0</v>
      </c>
    </row>
    <row r="995" spans="1:13" hidden="1" x14ac:dyDescent="0.25">
      <c r="A995" t="str">
        <f t="shared" si="15"/>
        <v>d</v>
      </c>
      <c r="B995">
        <v>34</v>
      </c>
      <c r="C995" t="s">
        <v>22</v>
      </c>
      <c r="D995">
        <v>2</v>
      </c>
      <c r="E995" t="s">
        <v>6</v>
      </c>
      <c r="F995">
        <v>72</v>
      </c>
      <c r="G995">
        <v>0</v>
      </c>
      <c r="H995">
        <v>0</v>
      </c>
      <c r="I995">
        <v>24.8902348390084</v>
      </c>
      <c r="J995">
        <v>0</v>
      </c>
      <c r="K995">
        <v>0</v>
      </c>
      <c r="L995">
        <v>0</v>
      </c>
      <c r="M995">
        <v>0</v>
      </c>
    </row>
    <row r="996" spans="1:13" hidden="1" x14ac:dyDescent="0.25">
      <c r="A996" t="str">
        <f t="shared" si="15"/>
        <v>d</v>
      </c>
      <c r="B996">
        <v>34</v>
      </c>
      <c r="C996" t="s">
        <v>22</v>
      </c>
      <c r="D996">
        <v>2</v>
      </c>
      <c r="E996" t="s">
        <v>13</v>
      </c>
      <c r="F996">
        <v>337</v>
      </c>
      <c r="G996">
        <v>0.369556617315</v>
      </c>
      <c r="H996">
        <v>190.82919708745101</v>
      </c>
      <c r="I996">
        <v>54.300265278389098</v>
      </c>
      <c r="J996">
        <v>339443.888582938</v>
      </c>
      <c r="K996">
        <v>360.31770188099898</v>
      </c>
      <c r="L996">
        <v>54.194310196060997</v>
      </c>
      <c r="M996">
        <v>0.1059550823281</v>
      </c>
    </row>
    <row r="997" spans="1:13" hidden="1" x14ac:dyDescent="0.25">
      <c r="A997" t="str">
        <f t="shared" si="15"/>
        <v>d</v>
      </c>
      <c r="B997">
        <v>34</v>
      </c>
      <c r="C997" t="s">
        <v>22</v>
      </c>
      <c r="D997">
        <v>2</v>
      </c>
      <c r="E997" t="s">
        <v>7</v>
      </c>
      <c r="F997">
        <v>2529</v>
      </c>
      <c r="G997">
        <v>53.499405328050997</v>
      </c>
      <c r="H997">
        <v>2427.2947874352599</v>
      </c>
      <c r="I997">
        <v>420.91304521904999</v>
      </c>
      <c r="J997">
        <v>4588472.23278483</v>
      </c>
      <c r="K997">
        <v>21137.314367427</v>
      </c>
      <c r="L997">
        <v>414.46785684167901</v>
      </c>
      <c r="M997">
        <v>6.44518837737116</v>
      </c>
    </row>
    <row r="998" spans="1:13" hidden="1" x14ac:dyDescent="0.25">
      <c r="A998" t="str">
        <f t="shared" si="15"/>
        <v>d</v>
      </c>
      <c r="B998">
        <v>34</v>
      </c>
      <c r="C998" t="s">
        <v>22</v>
      </c>
      <c r="D998">
        <v>2</v>
      </c>
      <c r="E998" t="s">
        <v>8</v>
      </c>
      <c r="F998">
        <v>40</v>
      </c>
      <c r="G998">
        <v>7.9816629908900003</v>
      </c>
      <c r="H998">
        <v>1.3252063109129</v>
      </c>
      <c r="I998">
        <v>132.94620009223399</v>
      </c>
      <c r="J998">
        <v>1942.8061935147</v>
      </c>
      <c r="K998">
        <v>2889.4638261599998</v>
      </c>
      <c r="L998">
        <v>0</v>
      </c>
      <c r="M998">
        <v>0</v>
      </c>
    </row>
    <row r="999" spans="1:13" hidden="1" x14ac:dyDescent="0.25">
      <c r="A999" t="str">
        <f t="shared" si="15"/>
        <v>d</v>
      </c>
      <c r="B999">
        <v>34</v>
      </c>
      <c r="C999" t="s">
        <v>21</v>
      </c>
      <c r="D999">
        <v>2</v>
      </c>
      <c r="E999" t="s">
        <v>6</v>
      </c>
      <c r="F999">
        <v>5</v>
      </c>
      <c r="G999">
        <v>0</v>
      </c>
      <c r="H999">
        <v>0</v>
      </c>
      <c r="I999">
        <v>0.51559243657709997</v>
      </c>
      <c r="J999">
        <v>0</v>
      </c>
      <c r="K999">
        <v>0</v>
      </c>
      <c r="L999">
        <v>0</v>
      </c>
      <c r="M999">
        <v>0</v>
      </c>
    </row>
    <row r="1000" spans="1:13" hidden="1" x14ac:dyDescent="0.25">
      <c r="A1000" t="str">
        <f t="shared" si="15"/>
        <v>d</v>
      </c>
      <c r="B1000">
        <v>34</v>
      </c>
      <c r="C1000" t="s">
        <v>21</v>
      </c>
      <c r="D1000">
        <v>2</v>
      </c>
      <c r="E1000" t="s">
        <v>13</v>
      </c>
      <c r="F1000">
        <v>2</v>
      </c>
      <c r="G1000">
        <v>0</v>
      </c>
      <c r="H1000">
        <v>2.679614085691</v>
      </c>
      <c r="I1000">
        <v>0.23739922824199999</v>
      </c>
      <c r="J1000">
        <v>2054.807007636</v>
      </c>
      <c r="K1000">
        <v>0</v>
      </c>
      <c r="L1000">
        <v>0.23739922824199999</v>
      </c>
      <c r="M1000">
        <v>0</v>
      </c>
    </row>
    <row r="1001" spans="1:13" hidden="1" x14ac:dyDescent="0.25">
      <c r="A1001" t="str">
        <f t="shared" si="15"/>
        <v>d</v>
      </c>
      <c r="B1001">
        <v>34</v>
      </c>
      <c r="C1001" t="s">
        <v>21</v>
      </c>
      <c r="D1001">
        <v>2</v>
      </c>
      <c r="E1001" t="s">
        <v>7</v>
      </c>
      <c r="F1001">
        <v>642</v>
      </c>
      <c r="G1001">
        <v>0</v>
      </c>
      <c r="H1001">
        <v>680.88209555208596</v>
      </c>
      <c r="I1001">
        <v>106.67953652463299</v>
      </c>
      <c r="J1001">
        <v>1333666.8687883599</v>
      </c>
      <c r="K1001">
        <v>0</v>
      </c>
      <c r="L1001">
        <v>106.67953652463299</v>
      </c>
      <c r="M1001">
        <v>0</v>
      </c>
    </row>
    <row r="1002" spans="1:13" hidden="1" x14ac:dyDescent="0.25">
      <c r="A1002" t="str">
        <f t="shared" si="15"/>
        <v>d</v>
      </c>
      <c r="B1002">
        <v>34</v>
      </c>
      <c r="C1002" t="s">
        <v>21</v>
      </c>
      <c r="D1002">
        <v>2</v>
      </c>
      <c r="E1002" t="s">
        <v>8</v>
      </c>
      <c r="F1002">
        <v>4</v>
      </c>
      <c r="G1002">
        <v>9.9877827848000003</v>
      </c>
      <c r="H1002">
        <v>0</v>
      </c>
      <c r="I1002">
        <v>17.956350986949001</v>
      </c>
      <c r="J1002">
        <v>0</v>
      </c>
      <c r="K1002">
        <v>3495.7239746800001</v>
      </c>
      <c r="L1002">
        <v>0</v>
      </c>
      <c r="M1002">
        <v>0</v>
      </c>
    </row>
    <row r="1003" spans="1:13" hidden="1" x14ac:dyDescent="0.25">
      <c r="A1003" t="str">
        <f t="shared" si="15"/>
        <v>d</v>
      </c>
      <c r="B1003">
        <v>34</v>
      </c>
      <c r="C1003" t="s">
        <v>28</v>
      </c>
      <c r="D1003">
        <v>2</v>
      </c>
      <c r="E1003" t="s">
        <v>6</v>
      </c>
      <c r="F1003">
        <v>1</v>
      </c>
      <c r="G1003">
        <v>0</v>
      </c>
      <c r="H1003">
        <v>0</v>
      </c>
      <c r="I1003" s="26">
        <v>1.6337284539299999E-5</v>
      </c>
      <c r="J1003">
        <v>0</v>
      </c>
      <c r="K1003">
        <v>0</v>
      </c>
      <c r="L1003">
        <v>0</v>
      </c>
      <c r="M1003">
        <v>0</v>
      </c>
    </row>
    <row r="1004" spans="1:13" hidden="1" x14ac:dyDescent="0.25">
      <c r="A1004" t="str">
        <f t="shared" si="15"/>
        <v>d</v>
      </c>
      <c r="B1004">
        <v>34</v>
      </c>
      <c r="C1004" t="s">
        <v>28</v>
      </c>
      <c r="D1004">
        <v>2</v>
      </c>
      <c r="E1004" t="s">
        <v>7</v>
      </c>
      <c r="F1004">
        <v>30</v>
      </c>
      <c r="G1004">
        <v>0</v>
      </c>
      <c r="H1004">
        <v>48.929794199305903</v>
      </c>
      <c r="I1004">
        <v>2.9918662257728998</v>
      </c>
      <c r="J1004">
        <v>88697.082049830002</v>
      </c>
      <c r="K1004">
        <v>0</v>
      </c>
      <c r="L1004">
        <v>2.9918662257728998</v>
      </c>
      <c r="M1004">
        <v>0</v>
      </c>
    </row>
    <row r="1005" spans="1:13" hidden="1" x14ac:dyDescent="0.25">
      <c r="A1005" t="str">
        <f t="shared" si="15"/>
        <v>d</v>
      </c>
      <c r="B1005">
        <v>34</v>
      </c>
      <c r="C1005" t="s">
        <v>28</v>
      </c>
      <c r="D1005">
        <v>2</v>
      </c>
      <c r="E1005" t="s">
        <v>8</v>
      </c>
      <c r="F1005">
        <v>3</v>
      </c>
      <c r="G1005">
        <v>0</v>
      </c>
      <c r="H1005">
        <v>0</v>
      </c>
      <c r="I1005">
        <v>1.73817768062248</v>
      </c>
      <c r="J1005">
        <v>0</v>
      </c>
      <c r="K1005">
        <v>0</v>
      </c>
      <c r="L1005">
        <v>0</v>
      </c>
      <c r="M1005">
        <v>0</v>
      </c>
    </row>
    <row r="1006" spans="1:13" hidden="1" x14ac:dyDescent="0.25">
      <c r="A1006" t="str">
        <f t="shared" si="15"/>
        <v>e</v>
      </c>
      <c r="B1006">
        <v>34</v>
      </c>
      <c r="C1006" t="s">
        <v>35</v>
      </c>
      <c r="D1006">
        <v>2</v>
      </c>
      <c r="E1006" t="s">
        <v>6</v>
      </c>
      <c r="F1006">
        <v>87</v>
      </c>
      <c r="G1006">
        <v>0</v>
      </c>
      <c r="H1006">
        <v>0</v>
      </c>
      <c r="I1006">
        <v>100.453405476754</v>
      </c>
      <c r="J1006">
        <v>0</v>
      </c>
      <c r="K1006">
        <v>0</v>
      </c>
      <c r="L1006">
        <v>0</v>
      </c>
      <c r="M1006">
        <v>0</v>
      </c>
    </row>
    <row r="1007" spans="1:13" hidden="1" x14ac:dyDescent="0.25">
      <c r="A1007" t="str">
        <f t="shared" si="15"/>
        <v>e</v>
      </c>
      <c r="B1007">
        <v>34</v>
      </c>
      <c r="C1007" t="s">
        <v>35</v>
      </c>
      <c r="D1007">
        <v>2</v>
      </c>
      <c r="E1007" t="s">
        <v>13</v>
      </c>
      <c r="F1007">
        <v>85</v>
      </c>
      <c r="G1007">
        <v>0.15152773762177499</v>
      </c>
      <c r="H1007">
        <v>63.433671069503497</v>
      </c>
      <c r="I1007">
        <v>34.766280634050403</v>
      </c>
      <c r="J1007">
        <v>126429.858439897</v>
      </c>
      <c r="K1007">
        <v>137.61664863771799</v>
      </c>
      <c r="L1007">
        <v>34.524645931275103</v>
      </c>
      <c r="M1007">
        <v>0.241634702775337</v>
      </c>
    </row>
    <row r="1008" spans="1:13" hidden="1" x14ac:dyDescent="0.25">
      <c r="A1008" t="str">
        <f t="shared" si="15"/>
        <v>e</v>
      </c>
      <c r="B1008">
        <v>34</v>
      </c>
      <c r="C1008" t="s">
        <v>35</v>
      </c>
      <c r="D1008">
        <v>2</v>
      </c>
      <c r="E1008" t="s">
        <v>7</v>
      </c>
      <c r="F1008">
        <v>491</v>
      </c>
      <c r="G1008">
        <v>69.933694180899096</v>
      </c>
      <c r="H1008">
        <v>351.00389426040999</v>
      </c>
      <c r="I1008">
        <v>128.922487828535</v>
      </c>
      <c r="J1008">
        <v>802046.16068197601</v>
      </c>
      <c r="K1008">
        <v>24732.937092497701</v>
      </c>
      <c r="L1008">
        <v>114.767491099252</v>
      </c>
      <c r="M1008">
        <v>14.1549967292834</v>
      </c>
    </row>
    <row r="1009" spans="1:13" hidden="1" x14ac:dyDescent="0.25">
      <c r="A1009" t="str">
        <f t="shared" si="15"/>
        <v>e</v>
      </c>
      <c r="B1009">
        <v>34</v>
      </c>
      <c r="C1009" t="s">
        <v>35</v>
      </c>
      <c r="D1009">
        <v>2</v>
      </c>
      <c r="E1009" t="s">
        <v>8</v>
      </c>
      <c r="F1009">
        <v>67</v>
      </c>
      <c r="G1009">
        <v>6.3686198800999998</v>
      </c>
      <c r="H1009">
        <v>0.99875134617899997</v>
      </c>
      <c r="I1009">
        <v>153.89619536065399</v>
      </c>
      <c r="J1009">
        <v>3096.12917315</v>
      </c>
      <c r="K1009">
        <v>2229.0169580400002</v>
      </c>
      <c r="L1009">
        <v>0</v>
      </c>
      <c r="M1009">
        <v>0</v>
      </c>
    </row>
    <row r="1010" spans="1:13" hidden="1" x14ac:dyDescent="0.25">
      <c r="A1010" t="str">
        <f t="shared" si="15"/>
        <v>e</v>
      </c>
      <c r="B1010">
        <v>34</v>
      </c>
      <c r="C1010" t="s">
        <v>43</v>
      </c>
      <c r="D1010">
        <v>2</v>
      </c>
      <c r="E1010" t="s">
        <v>6</v>
      </c>
      <c r="F1010">
        <v>76</v>
      </c>
      <c r="G1010">
        <v>0</v>
      </c>
      <c r="H1010">
        <v>0</v>
      </c>
      <c r="I1010">
        <v>72.105261577915996</v>
      </c>
      <c r="J1010">
        <v>0</v>
      </c>
      <c r="K1010">
        <v>0</v>
      </c>
      <c r="L1010">
        <v>0</v>
      </c>
      <c r="M1010">
        <v>0</v>
      </c>
    </row>
    <row r="1011" spans="1:13" hidden="1" x14ac:dyDescent="0.25">
      <c r="A1011" t="str">
        <f t="shared" si="15"/>
        <v>e</v>
      </c>
      <c r="B1011">
        <v>34</v>
      </c>
      <c r="C1011" t="s">
        <v>43</v>
      </c>
      <c r="D1011">
        <v>2</v>
      </c>
      <c r="E1011" t="s">
        <v>13</v>
      </c>
      <c r="F1011">
        <v>44</v>
      </c>
      <c r="G1011">
        <v>2.9211603790838101</v>
      </c>
      <c r="H1011">
        <v>32.190467004860899</v>
      </c>
      <c r="I1011">
        <v>62.442709623568398</v>
      </c>
      <c r="J1011">
        <v>64496.485917685102</v>
      </c>
      <c r="K1011">
        <v>1849.09451908302</v>
      </c>
      <c r="L1011">
        <v>22.6887630814043</v>
      </c>
      <c r="M1011">
        <v>39.753946542164101</v>
      </c>
    </row>
    <row r="1012" spans="1:13" hidden="1" x14ac:dyDescent="0.25">
      <c r="A1012" t="str">
        <f t="shared" si="15"/>
        <v>e</v>
      </c>
      <c r="B1012">
        <v>34</v>
      </c>
      <c r="C1012" t="s">
        <v>43</v>
      </c>
      <c r="D1012">
        <v>2</v>
      </c>
      <c r="E1012" t="s">
        <v>7</v>
      </c>
      <c r="F1012">
        <v>784</v>
      </c>
      <c r="G1012">
        <v>2.7635263604100002</v>
      </c>
      <c r="H1012">
        <v>622.868972412772</v>
      </c>
      <c r="I1012">
        <v>135.072024203231</v>
      </c>
      <c r="J1012">
        <v>1138641.9618794799</v>
      </c>
      <c r="K1012">
        <v>1763.1298179400001</v>
      </c>
      <c r="L1012">
        <v>121.57584997743101</v>
      </c>
      <c r="M1012">
        <v>13.496174225800001</v>
      </c>
    </row>
    <row r="1013" spans="1:13" hidden="1" x14ac:dyDescent="0.25">
      <c r="A1013" t="str">
        <f t="shared" si="15"/>
        <v>e</v>
      </c>
      <c r="B1013">
        <v>34</v>
      </c>
      <c r="C1013" t="s">
        <v>43</v>
      </c>
      <c r="D1013">
        <v>2</v>
      </c>
      <c r="E1013" t="s">
        <v>8</v>
      </c>
      <c r="F1013">
        <v>9</v>
      </c>
      <c r="G1013">
        <v>93.883949283500002</v>
      </c>
      <c r="H1013">
        <v>0</v>
      </c>
      <c r="I1013">
        <v>14.6901040120558</v>
      </c>
      <c r="J1013">
        <v>0</v>
      </c>
      <c r="K1013">
        <v>32859.382249200004</v>
      </c>
      <c r="L1013">
        <v>0</v>
      </c>
      <c r="M1013">
        <v>0</v>
      </c>
    </row>
    <row r="1014" spans="1:13" hidden="1" x14ac:dyDescent="0.25">
      <c r="A1014" t="str">
        <f t="shared" si="15"/>
        <v>f</v>
      </c>
      <c r="B1014">
        <v>34</v>
      </c>
      <c r="C1014" t="s">
        <v>14</v>
      </c>
      <c r="D1014">
        <v>2</v>
      </c>
      <c r="E1014" t="s">
        <v>6</v>
      </c>
      <c r="F1014">
        <v>7</v>
      </c>
      <c r="G1014">
        <v>0</v>
      </c>
      <c r="H1014">
        <v>0</v>
      </c>
      <c r="I1014">
        <v>0.86763631783535999</v>
      </c>
      <c r="J1014">
        <v>0</v>
      </c>
      <c r="K1014">
        <v>0</v>
      </c>
      <c r="L1014">
        <v>0</v>
      </c>
      <c r="M1014">
        <v>0</v>
      </c>
    </row>
    <row r="1015" spans="1:13" hidden="1" x14ac:dyDescent="0.25">
      <c r="A1015" t="str">
        <f t="shared" si="15"/>
        <v>f</v>
      </c>
      <c r="B1015">
        <v>34</v>
      </c>
      <c r="C1015" t="s">
        <v>14</v>
      </c>
      <c r="D1015">
        <v>2</v>
      </c>
      <c r="E1015" t="s">
        <v>13</v>
      </c>
      <c r="F1015">
        <v>8</v>
      </c>
      <c r="G1015">
        <v>252.084897946175</v>
      </c>
      <c r="H1015">
        <v>2.0904040278173301</v>
      </c>
      <c r="I1015">
        <v>8.3567972951583993</v>
      </c>
      <c r="J1015">
        <v>4243.1992467218997</v>
      </c>
      <c r="K1015">
        <v>160357.87274116499</v>
      </c>
      <c r="L1015">
        <v>0.60025655302939995</v>
      </c>
      <c r="M1015">
        <v>7.7565407421290002</v>
      </c>
    </row>
    <row r="1016" spans="1:13" hidden="1" x14ac:dyDescent="0.25">
      <c r="A1016" t="str">
        <f t="shared" si="15"/>
        <v>f</v>
      </c>
      <c r="B1016">
        <v>34</v>
      </c>
      <c r="C1016" t="s">
        <v>14</v>
      </c>
      <c r="D1016">
        <v>2</v>
      </c>
      <c r="E1016" t="s">
        <v>7</v>
      </c>
      <c r="F1016">
        <v>161</v>
      </c>
      <c r="G1016">
        <v>363.88216990585101</v>
      </c>
      <c r="H1016">
        <v>660.59693894102304</v>
      </c>
      <c r="I1016">
        <v>35.980892787468299</v>
      </c>
      <c r="J1016">
        <v>711766.784668218</v>
      </c>
      <c r="K1016">
        <v>164960.136530969</v>
      </c>
      <c r="L1016">
        <v>29.433953237210901</v>
      </c>
      <c r="M1016">
        <v>6.5469395502573597</v>
      </c>
    </row>
    <row r="1017" spans="1:13" hidden="1" x14ac:dyDescent="0.25">
      <c r="A1017" t="str">
        <f t="shared" si="15"/>
        <v>f</v>
      </c>
      <c r="B1017">
        <v>34</v>
      </c>
      <c r="C1017" t="s">
        <v>14</v>
      </c>
      <c r="D1017">
        <v>2</v>
      </c>
      <c r="E1017" t="s">
        <v>8</v>
      </c>
      <c r="F1017">
        <v>14</v>
      </c>
      <c r="G1017">
        <v>59.926175939700002</v>
      </c>
      <c r="H1017">
        <v>0.99876485622699995</v>
      </c>
      <c r="I1017">
        <v>22.378365842561401</v>
      </c>
      <c r="J1017">
        <v>1003.75868051</v>
      </c>
      <c r="K1017">
        <v>37933.269369900001</v>
      </c>
      <c r="L1017">
        <v>0</v>
      </c>
      <c r="M1017">
        <v>0</v>
      </c>
    </row>
    <row r="1018" spans="1:13" hidden="1" x14ac:dyDescent="0.25">
      <c r="A1018" t="str">
        <f t="shared" si="15"/>
        <v>h</v>
      </c>
      <c r="B1018">
        <v>34</v>
      </c>
      <c r="C1018" t="s">
        <v>25</v>
      </c>
      <c r="D1018">
        <v>2</v>
      </c>
      <c r="E1018" t="s">
        <v>6</v>
      </c>
      <c r="F1018">
        <v>58</v>
      </c>
      <c r="G1018">
        <v>0</v>
      </c>
      <c r="H1018">
        <v>0</v>
      </c>
      <c r="I1018">
        <v>17.705956305311499</v>
      </c>
      <c r="J1018">
        <v>0</v>
      </c>
      <c r="K1018">
        <v>0</v>
      </c>
      <c r="L1018">
        <v>0</v>
      </c>
      <c r="M1018">
        <v>0</v>
      </c>
    </row>
    <row r="1019" spans="1:13" hidden="1" x14ac:dyDescent="0.25">
      <c r="A1019" t="str">
        <f t="shared" si="15"/>
        <v>h</v>
      </c>
      <c r="B1019">
        <v>34</v>
      </c>
      <c r="C1019" t="s">
        <v>25</v>
      </c>
      <c r="D1019">
        <v>2</v>
      </c>
      <c r="E1019" t="s">
        <v>13</v>
      </c>
      <c r="F1019">
        <v>343</v>
      </c>
      <c r="G1019">
        <v>145.88903340770901</v>
      </c>
      <c r="H1019">
        <v>335.050409557921</v>
      </c>
      <c r="I1019">
        <v>58.966446473753898</v>
      </c>
      <c r="J1019">
        <v>463151.20373796398</v>
      </c>
      <c r="K1019">
        <v>92201.280448993493</v>
      </c>
      <c r="L1019">
        <v>53.172006046308198</v>
      </c>
      <c r="M1019">
        <v>5.7944404274456804</v>
      </c>
    </row>
    <row r="1020" spans="1:13" hidden="1" x14ac:dyDescent="0.25">
      <c r="A1020" t="str">
        <f t="shared" si="15"/>
        <v>h</v>
      </c>
      <c r="B1020">
        <v>34</v>
      </c>
      <c r="C1020" t="s">
        <v>25</v>
      </c>
      <c r="D1020">
        <v>2</v>
      </c>
      <c r="E1020" t="s">
        <v>7</v>
      </c>
      <c r="F1020">
        <v>268</v>
      </c>
      <c r="G1020">
        <v>125.42612405282</v>
      </c>
      <c r="H1020">
        <v>254.73439343843401</v>
      </c>
      <c r="I1020">
        <v>39.016031896749602</v>
      </c>
      <c r="J1020">
        <v>376145.80969751498</v>
      </c>
      <c r="K1020">
        <v>79829.669831955995</v>
      </c>
      <c r="L1020">
        <v>36.021025056890799</v>
      </c>
      <c r="M1020">
        <v>2.9950068398587999</v>
      </c>
    </row>
    <row r="1021" spans="1:13" hidden="1" x14ac:dyDescent="0.25">
      <c r="A1021" t="str">
        <f t="shared" si="15"/>
        <v>h</v>
      </c>
      <c r="B1021">
        <v>34</v>
      </c>
      <c r="C1021" t="s">
        <v>25</v>
      </c>
      <c r="D1021">
        <v>2</v>
      </c>
      <c r="E1021" t="s">
        <v>8</v>
      </c>
      <c r="F1021">
        <v>25</v>
      </c>
      <c r="G1021">
        <v>1.9649551892499999</v>
      </c>
      <c r="H1021">
        <v>3.7058611842787101</v>
      </c>
      <c r="I1021">
        <v>19.4563116729454</v>
      </c>
      <c r="J1021">
        <v>6759.0789503803499</v>
      </c>
      <c r="K1021">
        <v>687.73431623700003</v>
      </c>
      <c r="L1021">
        <v>0</v>
      </c>
      <c r="M1021">
        <v>0</v>
      </c>
    </row>
    <row r="1022" spans="1:13" hidden="1" x14ac:dyDescent="0.25">
      <c r="A1022" t="str">
        <f t="shared" si="15"/>
        <v>h</v>
      </c>
      <c r="B1022">
        <v>34</v>
      </c>
      <c r="C1022" t="s">
        <v>41</v>
      </c>
      <c r="D1022">
        <v>2</v>
      </c>
      <c r="E1022" t="s">
        <v>6</v>
      </c>
      <c r="F1022">
        <v>5</v>
      </c>
      <c r="G1022">
        <v>0</v>
      </c>
      <c r="H1022">
        <v>0</v>
      </c>
      <c r="I1022">
        <v>4.4785417075150002</v>
      </c>
      <c r="J1022">
        <v>0</v>
      </c>
      <c r="K1022">
        <v>0</v>
      </c>
      <c r="L1022">
        <v>0</v>
      </c>
      <c r="M1022">
        <v>0</v>
      </c>
    </row>
    <row r="1023" spans="1:13" hidden="1" x14ac:dyDescent="0.25">
      <c r="A1023" t="str">
        <f t="shared" si="15"/>
        <v>h</v>
      </c>
      <c r="B1023">
        <v>34</v>
      </c>
      <c r="C1023" t="s">
        <v>41</v>
      </c>
      <c r="D1023">
        <v>2</v>
      </c>
      <c r="E1023" t="s">
        <v>13</v>
      </c>
      <c r="F1023">
        <v>6</v>
      </c>
      <c r="G1023">
        <v>0</v>
      </c>
      <c r="H1023">
        <v>2.5225759425060001</v>
      </c>
      <c r="I1023">
        <v>5.0676626203268</v>
      </c>
      <c r="J1023">
        <v>3871.7683270492998</v>
      </c>
      <c r="K1023">
        <v>0</v>
      </c>
      <c r="L1023">
        <v>5.0676626203268</v>
      </c>
      <c r="M1023">
        <v>0</v>
      </c>
    </row>
    <row r="1024" spans="1:13" hidden="1" x14ac:dyDescent="0.25">
      <c r="A1024" t="str">
        <f t="shared" si="15"/>
        <v>h</v>
      </c>
      <c r="B1024">
        <v>34</v>
      </c>
      <c r="C1024" t="s">
        <v>41</v>
      </c>
      <c r="D1024">
        <v>2</v>
      </c>
      <c r="E1024" t="s">
        <v>7</v>
      </c>
      <c r="F1024">
        <v>16</v>
      </c>
      <c r="G1024">
        <v>0</v>
      </c>
      <c r="H1024">
        <v>11.1044406298456</v>
      </c>
      <c r="I1024">
        <v>23.7468247630874</v>
      </c>
      <c r="J1024">
        <v>12182.960993213601</v>
      </c>
      <c r="K1024">
        <v>0</v>
      </c>
      <c r="L1024">
        <v>23.7468247630874</v>
      </c>
      <c r="M1024">
        <v>0</v>
      </c>
    </row>
    <row r="1025" spans="1:13" hidden="1" x14ac:dyDescent="0.25">
      <c r="A1025" t="str">
        <f t="shared" si="15"/>
        <v>h</v>
      </c>
      <c r="B1025">
        <v>34</v>
      </c>
      <c r="C1025" t="s">
        <v>41</v>
      </c>
      <c r="D1025">
        <v>2</v>
      </c>
      <c r="E1025" t="s">
        <v>8</v>
      </c>
      <c r="F1025">
        <v>2</v>
      </c>
      <c r="G1025">
        <v>0</v>
      </c>
      <c r="H1025">
        <v>0</v>
      </c>
      <c r="I1025">
        <v>2.0716999531039999</v>
      </c>
      <c r="J1025">
        <v>0</v>
      </c>
      <c r="K1025">
        <v>0</v>
      </c>
      <c r="L1025">
        <v>0</v>
      </c>
      <c r="M1025">
        <v>0</v>
      </c>
    </row>
    <row r="1026" spans="1:13" hidden="1" x14ac:dyDescent="0.25">
      <c r="A1026" t="str">
        <f t="shared" si="15"/>
        <v>a</v>
      </c>
      <c r="B1026">
        <v>35</v>
      </c>
      <c r="C1026" t="s">
        <v>18</v>
      </c>
      <c r="D1026">
        <v>4</v>
      </c>
      <c r="E1026" t="s">
        <v>6</v>
      </c>
      <c r="F1026">
        <v>1651</v>
      </c>
      <c r="G1026">
        <v>0</v>
      </c>
      <c r="H1026">
        <v>0</v>
      </c>
      <c r="I1026">
        <v>1343.53525509837</v>
      </c>
      <c r="J1026">
        <v>0</v>
      </c>
      <c r="K1026">
        <v>0</v>
      </c>
      <c r="L1026">
        <v>0</v>
      </c>
      <c r="M1026">
        <v>0</v>
      </c>
    </row>
    <row r="1027" spans="1:13" hidden="1" x14ac:dyDescent="0.25">
      <c r="A1027" t="str">
        <f t="shared" ref="A1027:A1090" si="16">LEFT(C1027,1)</f>
        <v>a</v>
      </c>
      <c r="B1027">
        <v>35</v>
      </c>
      <c r="C1027" t="s">
        <v>18</v>
      </c>
      <c r="D1027">
        <v>4</v>
      </c>
      <c r="E1027" t="s">
        <v>13</v>
      </c>
      <c r="F1027">
        <v>189</v>
      </c>
      <c r="G1027">
        <v>0</v>
      </c>
      <c r="H1027">
        <v>28.324599254470101</v>
      </c>
      <c r="I1027">
        <v>97.164583270868306</v>
      </c>
      <c r="J1027">
        <v>62077.392211986</v>
      </c>
      <c r="K1027">
        <v>0</v>
      </c>
      <c r="L1027">
        <v>97.164583270868306</v>
      </c>
      <c r="M1027">
        <v>0</v>
      </c>
    </row>
    <row r="1028" spans="1:13" hidden="1" x14ac:dyDescent="0.25">
      <c r="A1028" t="str">
        <f t="shared" si="16"/>
        <v>a</v>
      </c>
      <c r="B1028">
        <v>35</v>
      </c>
      <c r="C1028" t="s">
        <v>18</v>
      </c>
      <c r="D1028">
        <v>4</v>
      </c>
      <c r="E1028" t="s">
        <v>7</v>
      </c>
      <c r="F1028">
        <v>1641</v>
      </c>
      <c r="G1028">
        <v>59.355634290642101</v>
      </c>
      <c r="H1028">
        <v>759.42265535883803</v>
      </c>
      <c r="I1028">
        <v>1221.4972259789699</v>
      </c>
      <c r="J1028">
        <v>3819710.22482767</v>
      </c>
      <c r="K1028">
        <v>35229.918310774599</v>
      </c>
      <c r="L1028">
        <v>1201.98085998385</v>
      </c>
      <c r="M1028">
        <v>19.516365995116399</v>
      </c>
    </row>
    <row r="1029" spans="1:13" hidden="1" x14ac:dyDescent="0.25">
      <c r="A1029" t="str">
        <f t="shared" si="16"/>
        <v>a</v>
      </c>
      <c r="B1029">
        <v>35</v>
      </c>
      <c r="C1029" t="s">
        <v>18</v>
      </c>
      <c r="D1029">
        <v>4</v>
      </c>
      <c r="E1029" t="s">
        <v>8</v>
      </c>
      <c r="F1029">
        <v>296</v>
      </c>
      <c r="G1029">
        <v>0</v>
      </c>
      <c r="H1029">
        <v>6.6065445742176196</v>
      </c>
      <c r="I1029">
        <v>127.944998553549</v>
      </c>
      <c r="J1029">
        <v>33951.3465428571</v>
      </c>
      <c r="K1029">
        <v>0</v>
      </c>
      <c r="L1029">
        <v>0</v>
      </c>
      <c r="M1029">
        <v>0</v>
      </c>
    </row>
    <row r="1030" spans="1:13" hidden="1" x14ac:dyDescent="0.25">
      <c r="A1030" t="str">
        <f t="shared" si="16"/>
        <v>a</v>
      </c>
      <c r="B1030">
        <v>35</v>
      </c>
      <c r="C1030" t="s">
        <v>17</v>
      </c>
      <c r="D1030">
        <v>4</v>
      </c>
      <c r="E1030" t="s">
        <v>6</v>
      </c>
      <c r="F1030">
        <v>132</v>
      </c>
      <c r="G1030">
        <v>0</v>
      </c>
      <c r="H1030">
        <v>0</v>
      </c>
      <c r="I1030">
        <v>56.730569514677498</v>
      </c>
      <c r="J1030">
        <v>0</v>
      </c>
      <c r="K1030">
        <v>0</v>
      </c>
      <c r="L1030">
        <v>0</v>
      </c>
      <c r="M1030">
        <v>0</v>
      </c>
    </row>
    <row r="1031" spans="1:13" hidden="1" x14ac:dyDescent="0.25">
      <c r="A1031" t="str">
        <f t="shared" si="16"/>
        <v>a</v>
      </c>
      <c r="B1031">
        <v>35</v>
      </c>
      <c r="C1031" t="s">
        <v>17</v>
      </c>
      <c r="D1031">
        <v>4</v>
      </c>
      <c r="E1031" t="s">
        <v>13</v>
      </c>
      <c r="F1031">
        <v>10</v>
      </c>
      <c r="G1031">
        <v>0</v>
      </c>
      <c r="H1031">
        <v>0.23316270816339801</v>
      </c>
      <c r="I1031">
        <v>0.80817324832848603</v>
      </c>
      <c r="J1031">
        <v>493.18173320036101</v>
      </c>
      <c r="K1031">
        <v>0</v>
      </c>
      <c r="L1031">
        <v>0.80817324832848603</v>
      </c>
      <c r="M1031">
        <v>0</v>
      </c>
    </row>
    <row r="1032" spans="1:13" hidden="1" x14ac:dyDescent="0.25">
      <c r="A1032" t="str">
        <f t="shared" si="16"/>
        <v>a</v>
      </c>
      <c r="B1032">
        <v>35</v>
      </c>
      <c r="C1032" t="s">
        <v>17</v>
      </c>
      <c r="D1032">
        <v>4</v>
      </c>
      <c r="E1032" t="s">
        <v>7</v>
      </c>
      <c r="F1032">
        <v>190</v>
      </c>
      <c r="G1032" s="26">
        <v>7.0161697101456095E-7</v>
      </c>
      <c r="H1032">
        <v>105.576219892762</v>
      </c>
      <c r="I1032">
        <v>82.685850599130703</v>
      </c>
      <c r="J1032">
        <v>423922.624642045</v>
      </c>
      <c r="K1032">
        <v>6.8209536126846596E-4</v>
      </c>
      <c r="L1032">
        <v>82.685226404043803</v>
      </c>
      <c r="M1032">
        <v>6.2419508694809903E-4</v>
      </c>
    </row>
    <row r="1033" spans="1:13" hidden="1" x14ac:dyDescent="0.25">
      <c r="A1033" t="str">
        <f t="shared" si="16"/>
        <v>a</v>
      </c>
      <c r="B1033">
        <v>35</v>
      </c>
      <c r="C1033" t="s">
        <v>17</v>
      </c>
      <c r="D1033">
        <v>4</v>
      </c>
      <c r="E1033" t="s">
        <v>8</v>
      </c>
      <c r="F1033">
        <v>8</v>
      </c>
      <c r="G1033">
        <v>0</v>
      </c>
      <c r="H1033">
        <v>0</v>
      </c>
      <c r="I1033">
        <v>0.10921056842383101</v>
      </c>
      <c r="J1033">
        <v>0</v>
      </c>
      <c r="K1033">
        <v>0</v>
      </c>
      <c r="L1033">
        <v>0</v>
      </c>
      <c r="M1033">
        <v>0</v>
      </c>
    </row>
    <row r="1034" spans="1:13" hidden="1" x14ac:dyDescent="0.25">
      <c r="A1034" t="str">
        <f t="shared" si="16"/>
        <v>a</v>
      </c>
      <c r="B1034">
        <v>35</v>
      </c>
      <c r="C1034" t="s">
        <v>40</v>
      </c>
      <c r="D1034">
        <v>4</v>
      </c>
      <c r="E1034" t="s">
        <v>6</v>
      </c>
      <c r="F1034">
        <v>6</v>
      </c>
      <c r="G1034">
        <v>0</v>
      </c>
      <c r="H1034">
        <v>0</v>
      </c>
      <c r="I1034">
        <v>4.76499558256155E-2</v>
      </c>
      <c r="J1034">
        <v>0</v>
      </c>
      <c r="K1034">
        <v>0</v>
      </c>
      <c r="L1034">
        <v>0</v>
      </c>
      <c r="M1034">
        <v>0</v>
      </c>
    </row>
    <row r="1035" spans="1:13" hidden="1" x14ac:dyDescent="0.25">
      <c r="A1035" t="str">
        <f t="shared" si="16"/>
        <v>a</v>
      </c>
      <c r="B1035">
        <v>35</v>
      </c>
      <c r="C1035" t="s">
        <v>40</v>
      </c>
      <c r="D1035">
        <v>4</v>
      </c>
      <c r="E1035" t="s">
        <v>7</v>
      </c>
      <c r="F1035">
        <v>35</v>
      </c>
      <c r="G1035">
        <v>0</v>
      </c>
      <c r="H1035">
        <v>1.35734963909437</v>
      </c>
      <c r="I1035">
        <v>19.4734098441985</v>
      </c>
      <c r="J1035">
        <v>8970.0818865860601</v>
      </c>
      <c r="K1035">
        <v>0</v>
      </c>
      <c r="L1035">
        <v>19.4734098441985</v>
      </c>
      <c r="M1035">
        <v>0</v>
      </c>
    </row>
    <row r="1036" spans="1:13" hidden="1" x14ac:dyDescent="0.25">
      <c r="A1036" t="str">
        <f t="shared" si="16"/>
        <v>c</v>
      </c>
      <c r="B1036">
        <v>35</v>
      </c>
      <c r="C1036" t="s">
        <v>33</v>
      </c>
      <c r="D1036">
        <v>4</v>
      </c>
      <c r="E1036" t="s">
        <v>6</v>
      </c>
      <c r="F1036">
        <v>297</v>
      </c>
      <c r="G1036">
        <v>0</v>
      </c>
      <c r="H1036">
        <v>0</v>
      </c>
      <c r="I1036">
        <v>327.89408960670897</v>
      </c>
      <c r="J1036">
        <v>0</v>
      </c>
      <c r="K1036">
        <v>0</v>
      </c>
      <c r="L1036">
        <v>0</v>
      </c>
      <c r="M1036">
        <v>0</v>
      </c>
    </row>
    <row r="1037" spans="1:13" hidden="1" x14ac:dyDescent="0.25">
      <c r="A1037" t="str">
        <f t="shared" si="16"/>
        <v>c</v>
      </c>
      <c r="B1037">
        <v>35</v>
      </c>
      <c r="C1037" t="s">
        <v>33</v>
      </c>
      <c r="D1037">
        <v>4</v>
      </c>
      <c r="E1037" t="s">
        <v>13</v>
      </c>
      <c r="F1037">
        <v>4</v>
      </c>
      <c r="G1037">
        <v>0</v>
      </c>
      <c r="H1037">
        <v>0.15682165594244901</v>
      </c>
      <c r="I1037">
        <v>0.80735773729404303</v>
      </c>
      <c r="J1037">
        <v>189.12691905742099</v>
      </c>
      <c r="K1037">
        <v>0</v>
      </c>
      <c r="L1037">
        <v>0.80735773729404303</v>
      </c>
      <c r="M1037">
        <v>0</v>
      </c>
    </row>
    <row r="1038" spans="1:13" hidden="1" x14ac:dyDescent="0.25">
      <c r="A1038" t="str">
        <f t="shared" si="16"/>
        <v>c</v>
      </c>
      <c r="B1038">
        <v>35</v>
      </c>
      <c r="C1038" t="s">
        <v>33</v>
      </c>
      <c r="D1038">
        <v>4</v>
      </c>
      <c r="E1038" t="s">
        <v>7</v>
      </c>
      <c r="F1038">
        <v>24</v>
      </c>
      <c r="G1038">
        <v>0</v>
      </c>
      <c r="H1038">
        <v>2.9253550743640702</v>
      </c>
      <c r="I1038">
        <v>8.1231194488644505</v>
      </c>
      <c r="J1038">
        <v>8870.0564586827695</v>
      </c>
      <c r="K1038">
        <v>0</v>
      </c>
      <c r="L1038">
        <v>8.1231194488644505</v>
      </c>
      <c r="M1038">
        <v>0</v>
      </c>
    </row>
    <row r="1039" spans="1:13" hidden="1" x14ac:dyDescent="0.25">
      <c r="A1039" t="str">
        <f t="shared" si="16"/>
        <v>c</v>
      </c>
      <c r="B1039">
        <v>35</v>
      </c>
      <c r="C1039" t="s">
        <v>33</v>
      </c>
      <c r="D1039">
        <v>4</v>
      </c>
      <c r="E1039" t="s">
        <v>8</v>
      </c>
      <c r="F1039">
        <v>17</v>
      </c>
      <c r="G1039">
        <v>0</v>
      </c>
      <c r="H1039">
        <v>0</v>
      </c>
      <c r="I1039">
        <v>18.800835943017301</v>
      </c>
      <c r="J1039">
        <v>0</v>
      </c>
      <c r="K1039">
        <v>0</v>
      </c>
      <c r="L1039">
        <v>0</v>
      </c>
      <c r="M1039">
        <v>0</v>
      </c>
    </row>
    <row r="1040" spans="1:13" hidden="1" x14ac:dyDescent="0.25">
      <c r="A1040" t="str">
        <f t="shared" si="16"/>
        <v>c</v>
      </c>
      <c r="B1040">
        <v>35</v>
      </c>
      <c r="C1040" t="s">
        <v>32</v>
      </c>
      <c r="D1040">
        <v>4</v>
      </c>
      <c r="E1040" t="s">
        <v>6</v>
      </c>
      <c r="F1040">
        <v>744</v>
      </c>
      <c r="G1040">
        <v>0</v>
      </c>
      <c r="H1040">
        <v>0</v>
      </c>
      <c r="I1040">
        <v>201.209930855023</v>
      </c>
      <c r="J1040">
        <v>0</v>
      </c>
      <c r="K1040">
        <v>0</v>
      </c>
      <c r="L1040">
        <v>0</v>
      </c>
      <c r="M1040">
        <v>0</v>
      </c>
    </row>
    <row r="1041" spans="1:13" hidden="1" x14ac:dyDescent="0.25">
      <c r="A1041" t="str">
        <f t="shared" si="16"/>
        <v>c</v>
      </c>
      <c r="B1041">
        <v>35</v>
      </c>
      <c r="C1041" t="s">
        <v>32</v>
      </c>
      <c r="D1041">
        <v>4</v>
      </c>
      <c r="E1041" t="s">
        <v>13</v>
      </c>
      <c r="F1041">
        <v>321</v>
      </c>
      <c r="G1041">
        <v>0</v>
      </c>
      <c r="H1041">
        <v>77.929600368793601</v>
      </c>
      <c r="I1041">
        <v>91.452847822238397</v>
      </c>
      <c r="J1041">
        <v>185156.81531607901</v>
      </c>
      <c r="K1041">
        <v>0</v>
      </c>
      <c r="L1041">
        <v>91.452847822238397</v>
      </c>
      <c r="M1041">
        <v>0</v>
      </c>
    </row>
    <row r="1042" spans="1:13" hidden="1" x14ac:dyDescent="0.25">
      <c r="A1042" t="str">
        <f t="shared" si="16"/>
        <v>c</v>
      </c>
      <c r="B1042">
        <v>35</v>
      </c>
      <c r="C1042" t="s">
        <v>32</v>
      </c>
      <c r="D1042">
        <v>4</v>
      </c>
      <c r="E1042" t="s">
        <v>7</v>
      </c>
      <c r="F1042">
        <v>2535</v>
      </c>
      <c r="G1042">
        <v>46.876211354835597</v>
      </c>
      <c r="H1042">
        <v>1240.8604061669</v>
      </c>
      <c r="I1042">
        <v>639.07471801198699</v>
      </c>
      <c r="J1042">
        <v>4388518.8354122397</v>
      </c>
      <c r="K1042">
        <v>32239.0703789871</v>
      </c>
      <c r="L1042">
        <v>634.55352230352105</v>
      </c>
      <c r="M1042">
        <v>4.5211957084661396</v>
      </c>
    </row>
    <row r="1043" spans="1:13" hidden="1" x14ac:dyDescent="0.25">
      <c r="A1043" t="str">
        <f t="shared" si="16"/>
        <v>c</v>
      </c>
      <c r="B1043">
        <v>35</v>
      </c>
      <c r="C1043" t="s">
        <v>32</v>
      </c>
      <c r="D1043">
        <v>4</v>
      </c>
      <c r="E1043" t="s">
        <v>8</v>
      </c>
      <c r="F1043">
        <v>110</v>
      </c>
      <c r="G1043">
        <v>4.9854235891429198E-2</v>
      </c>
      <c r="H1043">
        <v>4.9862386113126798</v>
      </c>
      <c r="I1043">
        <v>22.416338309842502</v>
      </c>
      <c r="J1043">
        <v>17970.424652884802</v>
      </c>
      <c r="K1043">
        <v>18.187921710976202</v>
      </c>
      <c r="L1043">
        <v>0</v>
      </c>
      <c r="M1043">
        <v>0</v>
      </c>
    </row>
    <row r="1044" spans="1:13" hidden="1" x14ac:dyDescent="0.25">
      <c r="A1044" t="str">
        <f t="shared" si="16"/>
        <v>e</v>
      </c>
      <c r="B1044">
        <v>35</v>
      </c>
      <c r="C1044" t="s">
        <v>43</v>
      </c>
      <c r="D1044">
        <v>4</v>
      </c>
      <c r="E1044" t="s">
        <v>6</v>
      </c>
      <c r="F1044">
        <v>630</v>
      </c>
      <c r="G1044">
        <v>0</v>
      </c>
      <c r="H1044">
        <v>0</v>
      </c>
      <c r="I1044">
        <v>489.41146870942202</v>
      </c>
      <c r="J1044">
        <v>0</v>
      </c>
      <c r="K1044">
        <v>0</v>
      </c>
      <c r="L1044">
        <v>0</v>
      </c>
      <c r="M1044">
        <v>0</v>
      </c>
    </row>
    <row r="1045" spans="1:13" hidden="1" x14ac:dyDescent="0.25">
      <c r="A1045" t="str">
        <f t="shared" si="16"/>
        <v>e</v>
      </c>
      <c r="B1045">
        <v>35</v>
      </c>
      <c r="C1045" t="s">
        <v>43</v>
      </c>
      <c r="D1045">
        <v>4</v>
      </c>
      <c r="E1045" t="s">
        <v>7</v>
      </c>
      <c r="F1045">
        <v>872</v>
      </c>
      <c r="G1045">
        <v>0.75536809210574596</v>
      </c>
      <c r="H1045">
        <v>218.293173002229</v>
      </c>
      <c r="I1045">
        <v>58.283938111889697</v>
      </c>
      <c r="J1045">
        <v>745770.47376659198</v>
      </c>
      <c r="K1045">
        <v>736.48388980288701</v>
      </c>
      <c r="L1045">
        <v>57.0826077866802</v>
      </c>
      <c r="M1045">
        <v>1.20133032520949</v>
      </c>
    </row>
    <row r="1046" spans="1:13" hidden="1" x14ac:dyDescent="0.25">
      <c r="A1046" t="str">
        <f t="shared" si="16"/>
        <v>e</v>
      </c>
      <c r="B1046">
        <v>35</v>
      </c>
      <c r="C1046" t="s">
        <v>43</v>
      </c>
      <c r="D1046">
        <v>4</v>
      </c>
      <c r="E1046" t="s">
        <v>8</v>
      </c>
      <c r="F1046">
        <v>136</v>
      </c>
      <c r="G1046">
        <v>1.0787187716533499E-4</v>
      </c>
      <c r="H1046">
        <v>1.21416399611183</v>
      </c>
      <c r="I1046">
        <v>32.242118367250299</v>
      </c>
      <c r="J1046">
        <v>4178.7751141658</v>
      </c>
      <c r="K1046">
        <v>3.7755157007717297E-2</v>
      </c>
      <c r="L1046">
        <v>0</v>
      </c>
      <c r="M1046">
        <v>0</v>
      </c>
    </row>
    <row r="1047" spans="1:13" hidden="1" x14ac:dyDescent="0.25">
      <c r="A1047" t="str">
        <f t="shared" si="16"/>
        <v>g</v>
      </c>
      <c r="B1047">
        <v>35</v>
      </c>
      <c r="C1047" t="s">
        <v>38</v>
      </c>
      <c r="D1047">
        <v>4</v>
      </c>
      <c r="E1047" t="s">
        <v>6</v>
      </c>
      <c r="F1047">
        <v>13</v>
      </c>
      <c r="G1047">
        <v>0</v>
      </c>
      <c r="H1047">
        <v>0</v>
      </c>
      <c r="I1047">
        <v>3.4603854696668601</v>
      </c>
      <c r="J1047">
        <v>0</v>
      </c>
      <c r="K1047">
        <v>0</v>
      </c>
      <c r="L1047">
        <v>0</v>
      </c>
      <c r="M1047">
        <v>0</v>
      </c>
    </row>
    <row r="1048" spans="1:13" hidden="1" x14ac:dyDescent="0.25">
      <c r="A1048" t="str">
        <f t="shared" si="16"/>
        <v>g</v>
      </c>
      <c r="B1048">
        <v>35</v>
      </c>
      <c r="C1048" t="s">
        <v>38</v>
      </c>
      <c r="D1048">
        <v>4</v>
      </c>
      <c r="E1048" t="s">
        <v>13</v>
      </c>
      <c r="F1048">
        <v>7</v>
      </c>
      <c r="G1048">
        <v>0</v>
      </c>
      <c r="H1048">
        <v>2.1222106278870599E-3</v>
      </c>
      <c r="I1048">
        <v>4.2226563090957799E-2</v>
      </c>
      <c r="J1048">
        <v>4.8482243310176898</v>
      </c>
      <c r="K1048">
        <v>0</v>
      </c>
      <c r="L1048">
        <v>4.2226563090957799E-2</v>
      </c>
      <c r="M1048">
        <v>0</v>
      </c>
    </row>
    <row r="1049" spans="1:13" hidden="1" x14ac:dyDescent="0.25">
      <c r="A1049" t="str">
        <f t="shared" si="16"/>
        <v>g</v>
      </c>
      <c r="B1049">
        <v>35</v>
      </c>
      <c r="C1049" t="s">
        <v>38</v>
      </c>
      <c r="D1049">
        <v>4</v>
      </c>
      <c r="E1049" t="s">
        <v>7</v>
      </c>
      <c r="F1049">
        <v>9</v>
      </c>
      <c r="G1049">
        <v>48.038216695622701</v>
      </c>
      <c r="H1049">
        <v>9.9440703275999989E-4</v>
      </c>
      <c r="I1049">
        <v>3.3085823073025802</v>
      </c>
      <c r="J1049">
        <v>1.29471795665</v>
      </c>
      <c r="K1049">
        <v>27310.709106458999</v>
      </c>
      <c r="L1049">
        <v>2.21042062215E-2</v>
      </c>
      <c r="M1049">
        <v>3.2864781010810802</v>
      </c>
    </row>
    <row r="1050" spans="1:13" hidden="1" x14ac:dyDescent="0.25">
      <c r="A1050" t="str">
        <f t="shared" si="16"/>
        <v>g</v>
      </c>
      <c r="B1050">
        <v>35</v>
      </c>
      <c r="C1050" t="s">
        <v>38</v>
      </c>
      <c r="D1050">
        <v>4</v>
      </c>
      <c r="E1050" t="s">
        <v>8</v>
      </c>
      <c r="F1050">
        <v>2</v>
      </c>
      <c r="G1050">
        <v>5.3080003728823804E-4</v>
      </c>
      <c r="H1050">
        <v>0</v>
      </c>
      <c r="I1050">
        <v>2.2231459772139701E-3</v>
      </c>
      <c r="J1050">
        <v>0</v>
      </c>
      <c r="K1050">
        <v>0.19909657539002101</v>
      </c>
      <c r="L1050">
        <v>0</v>
      </c>
      <c r="M1050">
        <v>0</v>
      </c>
    </row>
    <row r="1051" spans="1:13" hidden="1" x14ac:dyDescent="0.25">
      <c r="A1051" t="str">
        <f t="shared" si="16"/>
        <v>a</v>
      </c>
      <c r="B1051">
        <v>36</v>
      </c>
      <c r="C1051" t="s">
        <v>19</v>
      </c>
      <c r="D1051">
        <v>3</v>
      </c>
      <c r="E1051" t="s">
        <v>6</v>
      </c>
      <c r="F1051">
        <v>254</v>
      </c>
      <c r="G1051">
        <v>0</v>
      </c>
      <c r="H1051">
        <v>0</v>
      </c>
      <c r="I1051">
        <v>396.04299929069799</v>
      </c>
      <c r="J1051">
        <v>0</v>
      </c>
      <c r="K1051">
        <v>0</v>
      </c>
      <c r="L1051">
        <v>0</v>
      </c>
      <c r="M1051">
        <v>0</v>
      </c>
    </row>
    <row r="1052" spans="1:13" hidden="1" x14ac:dyDescent="0.25">
      <c r="A1052" t="str">
        <f t="shared" si="16"/>
        <v>a</v>
      </c>
      <c r="B1052">
        <v>36</v>
      </c>
      <c r="C1052" t="s">
        <v>19</v>
      </c>
      <c r="D1052">
        <v>3</v>
      </c>
      <c r="E1052" t="s">
        <v>13</v>
      </c>
      <c r="F1052">
        <v>8</v>
      </c>
      <c r="G1052">
        <v>0</v>
      </c>
      <c r="H1052">
        <v>5.3414526847978303</v>
      </c>
      <c r="I1052">
        <v>35.396156405445502</v>
      </c>
      <c r="J1052">
        <v>9077.7029280630104</v>
      </c>
      <c r="K1052">
        <v>0</v>
      </c>
      <c r="L1052">
        <v>35.396156405445502</v>
      </c>
      <c r="M1052">
        <v>0</v>
      </c>
    </row>
    <row r="1053" spans="1:13" hidden="1" x14ac:dyDescent="0.25">
      <c r="A1053" t="str">
        <f t="shared" si="16"/>
        <v>a</v>
      </c>
      <c r="B1053">
        <v>36</v>
      </c>
      <c r="C1053" t="s">
        <v>19</v>
      </c>
      <c r="D1053">
        <v>3</v>
      </c>
      <c r="E1053" t="s">
        <v>7</v>
      </c>
      <c r="F1053">
        <v>125</v>
      </c>
      <c r="G1053">
        <v>75.578366396870905</v>
      </c>
      <c r="H1053">
        <v>107.47508840243999</v>
      </c>
      <c r="I1053">
        <v>187.56591276241701</v>
      </c>
      <c r="J1053">
        <v>177124.70071886099</v>
      </c>
      <c r="K1053">
        <v>32709.274816912999</v>
      </c>
      <c r="L1053">
        <v>163.13919682814799</v>
      </c>
      <c r="M1053">
        <v>24.426715934269001</v>
      </c>
    </row>
    <row r="1054" spans="1:13" hidden="1" x14ac:dyDescent="0.25">
      <c r="A1054" t="str">
        <f t="shared" si="16"/>
        <v>a</v>
      </c>
      <c r="B1054">
        <v>36</v>
      </c>
      <c r="C1054" t="s">
        <v>19</v>
      </c>
      <c r="D1054">
        <v>3</v>
      </c>
      <c r="E1054" t="s">
        <v>8</v>
      </c>
      <c r="F1054">
        <v>22</v>
      </c>
      <c r="G1054">
        <v>33.840564933499998</v>
      </c>
      <c r="H1054">
        <v>5.34892221183772E-2</v>
      </c>
      <c r="I1054">
        <v>118.40618078640099</v>
      </c>
      <c r="J1054">
        <v>109.812952493342</v>
      </c>
      <c r="K1054">
        <v>11844.1977267</v>
      </c>
      <c r="L1054">
        <v>0</v>
      </c>
      <c r="M1054">
        <v>0</v>
      </c>
    </row>
    <row r="1055" spans="1:13" hidden="1" x14ac:dyDescent="0.25">
      <c r="A1055" t="str">
        <f t="shared" si="16"/>
        <v>a</v>
      </c>
      <c r="B1055">
        <v>36</v>
      </c>
      <c r="C1055" t="s">
        <v>18</v>
      </c>
      <c r="D1055">
        <v>3</v>
      </c>
      <c r="E1055" t="s">
        <v>6</v>
      </c>
      <c r="F1055">
        <v>162</v>
      </c>
      <c r="G1055">
        <v>0</v>
      </c>
      <c r="H1055">
        <v>0</v>
      </c>
      <c r="I1055">
        <v>248.62826848735801</v>
      </c>
      <c r="J1055">
        <v>0</v>
      </c>
      <c r="K1055">
        <v>0</v>
      </c>
      <c r="L1055">
        <v>0</v>
      </c>
      <c r="M1055">
        <v>0</v>
      </c>
    </row>
    <row r="1056" spans="1:13" hidden="1" x14ac:dyDescent="0.25">
      <c r="A1056" t="str">
        <f t="shared" si="16"/>
        <v>a</v>
      </c>
      <c r="B1056">
        <v>36</v>
      </c>
      <c r="C1056" t="s">
        <v>18</v>
      </c>
      <c r="D1056">
        <v>3</v>
      </c>
      <c r="E1056" t="s">
        <v>13</v>
      </c>
      <c r="F1056">
        <v>12</v>
      </c>
      <c r="G1056">
        <v>10.696172270980099</v>
      </c>
      <c r="H1056">
        <v>9.5642559116775008</v>
      </c>
      <c r="I1056">
        <v>24.659882337813201</v>
      </c>
      <c r="J1056">
        <v>10390.319739535</v>
      </c>
      <c r="K1056">
        <v>4624.9184797300904</v>
      </c>
      <c r="L1056">
        <v>20.322156570264902</v>
      </c>
      <c r="M1056">
        <v>4.3377257675482301</v>
      </c>
    </row>
    <row r="1057" spans="1:13" hidden="1" x14ac:dyDescent="0.25">
      <c r="A1057" t="str">
        <f t="shared" si="16"/>
        <v>a</v>
      </c>
      <c r="B1057">
        <v>36</v>
      </c>
      <c r="C1057" t="s">
        <v>18</v>
      </c>
      <c r="D1057">
        <v>3</v>
      </c>
      <c r="E1057" t="s">
        <v>7</v>
      </c>
      <c r="F1057">
        <v>108</v>
      </c>
      <c r="G1057">
        <v>84.995598152632994</v>
      </c>
      <c r="H1057">
        <v>86.753902882316297</v>
      </c>
      <c r="I1057">
        <v>168.462546695106</v>
      </c>
      <c r="J1057">
        <v>155004.471552612</v>
      </c>
      <c r="K1057">
        <v>65564.422699773</v>
      </c>
      <c r="L1057">
        <v>124.979662230381</v>
      </c>
      <c r="M1057">
        <v>43.4828844647257</v>
      </c>
    </row>
    <row r="1058" spans="1:13" hidden="1" x14ac:dyDescent="0.25">
      <c r="A1058" t="str">
        <f t="shared" si="16"/>
        <v>a</v>
      </c>
      <c r="B1058">
        <v>36</v>
      </c>
      <c r="C1058" t="s">
        <v>18</v>
      </c>
      <c r="D1058">
        <v>3</v>
      </c>
      <c r="E1058" t="s">
        <v>8</v>
      </c>
      <c r="F1058">
        <v>16</v>
      </c>
      <c r="G1058">
        <v>0</v>
      </c>
      <c r="H1058">
        <v>6.5863642664690499E-3</v>
      </c>
      <c r="I1058">
        <v>4.0367163774774397</v>
      </c>
      <c r="J1058">
        <v>10.6844681525816</v>
      </c>
      <c r="K1058">
        <v>0</v>
      </c>
      <c r="L1058">
        <v>0</v>
      </c>
      <c r="M1058">
        <v>0</v>
      </c>
    </row>
    <row r="1059" spans="1:13" hidden="1" x14ac:dyDescent="0.25">
      <c r="A1059" t="str">
        <f t="shared" si="16"/>
        <v>a</v>
      </c>
      <c r="B1059">
        <v>36</v>
      </c>
      <c r="C1059" t="s">
        <v>17</v>
      </c>
      <c r="D1059">
        <v>3</v>
      </c>
      <c r="E1059" t="s">
        <v>6</v>
      </c>
      <c r="F1059">
        <v>115</v>
      </c>
      <c r="G1059">
        <v>0</v>
      </c>
      <c r="H1059">
        <v>0</v>
      </c>
      <c r="I1059">
        <v>148.77689210476899</v>
      </c>
      <c r="J1059">
        <v>0</v>
      </c>
      <c r="K1059">
        <v>0</v>
      </c>
      <c r="L1059">
        <v>0</v>
      </c>
      <c r="M1059">
        <v>0</v>
      </c>
    </row>
    <row r="1060" spans="1:13" hidden="1" x14ac:dyDescent="0.25">
      <c r="A1060" t="str">
        <f t="shared" si="16"/>
        <v>a</v>
      </c>
      <c r="B1060">
        <v>36</v>
      </c>
      <c r="C1060" t="s">
        <v>17</v>
      </c>
      <c r="D1060">
        <v>3</v>
      </c>
      <c r="E1060" t="s">
        <v>13</v>
      </c>
      <c r="F1060">
        <v>15</v>
      </c>
      <c r="G1060">
        <v>0</v>
      </c>
      <c r="H1060">
        <v>13.5932255296223</v>
      </c>
      <c r="I1060">
        <v>139.66782866563301</v>
      </c>
      <c r="J1060">
        <v>22224.874036061599</v>
      </c>
      <c r="K1060">
        <v>0</v>
      </c>
      <c r="L1060">
        <v>139.66782866563301</v>
      </c>
      <c r="M1060">
        <v>0</v>
      </c>
    </row>
    <row r="1061" spans="1:13" hidden="1" x14ac:dyDescent="0.25">
      <c r="A1061" t="str">
        <f t="shared" si="16"/>
        <v>a</v>
      </c>
      <c r="B1061">
        <v>36</v>
      </c>
      <c r="C1061" t="s">
        <v>17</v>
      </c>
      <c r="D1061">
        <v>3</v>
      </c>
      <c r="E1061" t="s">
        <v>7</v>
      </c>
      <c r="F1061">
        <v>135</v>
      </c>
      <c r="G1061">
        <v>5.9944226205908597</v>
      </c>
      <c r="H1061">
        <v>134.813185269358</v>
      </c>
      <c r="I1061">
        <v>157.29617872349701</v>
      </c>
      <c r="J1061">
        <v>286021.74461371702</v>
      </c>
      <c r="K1061">
        <v>3565.9623714545</v>
      </c>
      <c r="L1061">
        <v>139.16812033044599</v>
      </c>
      <c r="M1061">
        <v>18.128058393052001</v>
      </c>
    </row>
    <row r="1062" spans="1:13" hidden="1" x14ac:dyDescent="0.25">
      <c r="A1062" t="str">
        <f t="shared" si="16"/>
        <v>a</v>
      </c>
      <c r="B1062">
        <v>36</v>
      </c>
      <c r="C1062" t="s">
        <v>17</v>
      </c>
      <c r="D1062">
        <v>3</v>
      </c>
      <c r="E1062" t="s">
        <v>8</v>
      </c>
      <c r="F1062">
        <v>16</v>
      </c>
      <c r="G1062">
        <v>0</v>
      </c>
      <c r="H1062">
        <v>2.9439085755273302</v>
      </c>
      <c r="I1062">
        <v>15.2196676386436</v>
      </c>
      <c r="J1062">
        <v>3933.3223698532602</v>
      </c>
      <c r="K1062">
        <v>0</v>
      </c>
      <c r="L1062">
        <v>0</v>
      </c>
      <c r="M1062">
        <v>0</v>
      </c>
    </row>
    <row r="1063" spans="1:13" hidden="1" x14ac:dyDescent="0.25">
      <c r="A1063" t="str">
        <f t="shared" si="16"/>
        <v>a</v>
      </c>
      <c r="B1063">
        <v>36</v>
      </c>
      <c r="C1063" t="s">
        <v>40</v>
      </c>
      <c r="D1063">
        <v>3</v>
      </c>
      <c r="E1063" t="s">
        <v>6</v>
      </c>
      <c r="F1063">
        <v>21</v>
      </c>
      <c r="G1063">
        <v>0</v>
      </c>
      <c r="H1063">
        <v>0</v>
      </c>
      <c r="I1063">
        <v>23.810381763278201</v>
      </c>
      <c r="J1063">
        <v>0</v>
      </c>
      <c r="K1063">
        <v>0</v>
      </c>
      <c r="L1063">
        <v>0</v>
      </c>
      <c r="M1063">
        <v>0</v>
      </c>
    </row>
    <row r="1064" spans="1:13" hidden="1" x14ac:dyDescent="0.25">
      <c r="A1064" t="str">
        <f t="shared" si="16"/>
        <v>a</v>
      </c>
      <c r="B1064">
        <v>36</v>
      </c>
      <c r="C1064" t="s">
        <v>40</v>
      </c>
      <c r="D1064">
        <v>3</v>
      </c>
      <c r="E1064" t="s">
        <v>13</v>
      </c>
      <c r="F1064">
        <v>1</v>
      </c>
      <c r="G1064">
        <v>0</v>
      </c>
      <c r="H1064">
        <v>0.99792865694400001</v>
      </c>
      <c r="I1064">
        <v>7.2828015072300003</v>
      </c>
      <c r="J1064">
        <v>762.41749390500001</v>
      </c>
      <c r="K1064">
        <v>0</v>
      </c>
      <c r="L1064">
        <v>7.2828015072300003</v>
      </c>
      <c r="M1064">
        <v>0</v>
      </c>
    </row>
    <row r="1065" spans="1:13" hidden="1" x14ac:dyDescent="0.25">
      <c r="A1065" t="str">
        <f t="shared" si="16"/>
        <v>a</v>
      </c>
      <c r="B1065">
        <v>36</v>
      </c>
      <c r="C1065" t="s">
        <v>40</v>
      </c>
      <c r="D1065">
        <v>3</v>
      </c>
      <c r="E1065" t="s">
        <v>7</v>
      </c>
      <c r="F1065">
        <v>26</v>
      </c>
      <c r="G1065">
        <v>3.9916777985660001</v>
      </c>
      <c r="H1065">
        <v>28.046173334393998</v>
      </c>
      <c r="I1065">
        <v>32.937723112511598</v>
      </c>
      <c r="J1065">
        <v>53913.083159989998</v>
      </c>
      <c r="K1065">
        <v>2526.7320464919999</v>
      </c>
      <c r="L1065">
        <v>24.1076497615337</v>
      </c>
      <c r="M1065">
        <v>8.8300733509778997</v>
      </c>
    </row>
    <row r="1066" spans="1:13" hidden="1" x14ac:dyDescent="0.25">
      <c r="A1066" t="str">
        <f t="shared" si="16"/>
        <v>a</v>
      </c>
      <c r="B1066">
        <v>36</v>
      </c>
      <c r="C1066" t="s">
        <v>40</v>
      </c>
      <c r="D1066">
        <v>3</v>
      </c>
      <c r="E1066" t="s">
        <v>8</v>
      </c>
      <c r="F1066">
        <v>4</v>
      </c>
      <c r="G1066">
        <v>0</v>
      </c>
      <c r="H1066">
        <v>5.7551093696199998E-2</v>
      </c>
      <c r="I1066">
        <v>0.19660280233921201</v>
      </c>
      <c r="J1066">
        <v>61.694772442400001</v>
      </c>
      <c r="K1066">
        <v>0</v>
      </c>
      <c r="L1066">
        <v>0</v>
      </c>
      <c r="M1066">
        <v>0</v>
      </c>
    </row>
    <row r="1067" spans="1:13" hidden="1" x14ac:dyDescent="0.25">
      <c r="A1067" t="str">
        <f t="shared" si="16"/>
        <v>a</v>
      </c>
      <c r="B1067">
        <v>36</v>
      </c>
      <c r="C1067" t="s">
        <v>24</v>
      </c>
      <c r="D1067">
        <v>3</v>
      </c>
      <c r="E1067" t="s">
        <v>6</v>
      </c>
      <c r="F1067">
        <v>16</v>
      </c>
      <c r="G1067">
        <v>0</v>
      </c>
      <c r="H1067">
        <v>0</v>
      </c>
      <c r="I1067">
        <v>24.903998342805401</v>
      </c>
      <c r="J1067">
        <v>0</v>
      </c>
      <c r="K1067">
        <v>0</v>
      </c>
      <c r="L1067">
        <v>0</v>
      </c>
      <c r="M1067">
        <v>0</v>
      </c>
    </row>
    <row r="1068" spans="1:13" hidden="1" x14ac:dyDescent="0.25">
      <c r="A1068" t="str">
        <f t="shared" si="16"/>
        <v>a</v>
      </c>
      <c r="B1068">
        <v>36</v>
      </c>
      <c r="C1068" t="s">
        <v>24</v>
      </c>
      <c r="D1068">
        <v>3</v>
      </c>
      <c r="E1068" t="s">
        <v>13</v>
      </c>
      <c r="F1068">
        <v>4</v>
      </c>
      <c r="G1068">
        <v>0</v>
      </c>
      <c r="H1068">
        <v>2.3580413741243902</v>
      </c>
      <c r="I1068">
        <v>3.9408362742283898</v>
      </c>
      <c r="J1068">
        <v>2847.87316797322</v>
      </c>
      <c r="K1068">
        <v>0</v>
      </c>
      <c r="L1068">
        <v>3.9408362742283898</v>
      </c>
      <c r="M1068">
        <v>0</v>
      </c>
    </row>
    <row r="1069" spans="1:13" hidden="1" x14ac:dyDescent="0.25">
      <c r="A1069" t="str">
        <f t="shared" si="16"/>
        <v>a</v>
      </c>
      <c r="B1069">
        <v>36</v>
      </c>
      <c r="C1069" t="s">
        <v>24</v>
      </c>
      <c r="D1069">
        <v>3</v>
      </c>
      <c r="E1069" t="s">
        <v>7</v>
      </c>
      <c r="F1069">
        <v>6</v>
      </c>
      <c r="G1069">
        <v>0</v>
      </c>
      <c r="H1069">
        <v>6.8602284044550004</v>
      </c>
      <c r="I1069">
        <v>7.7169205949609996</v>
      </c>
      <c r="J1069">
        <v>13126.26575151</v>
      </c>
      <c r="K1069">
        <v>0</v>
      </c>
      <c r="L1069">
        <v>7.7169205949609996</v>
      </c>
      <c r="M1069">
        <v>0</v>
      </c>
    </row>
    <row r="1070" spans="1:13" hidden="1" x14ac:dyDescent="0.25">
      <c r="A1070" t="str">
        <f t="shared" si="16"/>
        <v>a</v>
      </c>
      <c r="B1070">
        <v>36</v>
      </c>
      <c r="C1070" t="s">
        <v>24</v>
      </c>
      <c r="D1070">
        <v>3</v>
      </c>
      <c r="E1070" t="s">
        <v>8</v>
      </c>
      <c r="F1070">
        <v>2</v>
      </c>
      <c r="G1070">
        <v>0</v>
      </c>
      <c r="H1070">
        <v>0</v>
      </c>
      <c r="I1070">
        <v>0.3476174994738</v>
      </c>
      <c r="J1070">
        <v>0</v>
      </c>
      <c r="K1070">
        <v>0</v>
      </c>
      <c r="L1070">
        <v>0</v>
      </c>
      <c r="M1070">
        <v>0</v>
      </c>
    </row>
    <row r="1071" spans="1:13" hidden="1" x14ac:dyDescent="0.25">
      <c r="A1071" t="str">
        <f t="shared" si="16"/>
        <v>b</v>
      </c>
      <c r="B1071">
        <v>36</v>
      </c>
      <c r="C1071" t="s">
        <v>39</v>
      </c>
      <c r="D1071">
        <v>3</v>
      </c>
      <c r="E1071" t="s">
        <v>6</v>
      </c>
      <c r="F1071">
        <v>28</v>
      </c>
      <c r="G1071">
        <v>0</v>
      </c>
      <c r="H1071">
        <v>0</v>
      </c>
      <c r="I1071">
        <v>46.998624315059899</v>
      </c>
      <c r="J1071">
        <v>0</v>
      </c>
      <c r="K1071">
        <v>0</v>
      </c>
      <c r="L1071">
        <v>0</v>
      </c>
      <c r="M1071">
        <v>0</v>
      </c>
    </row>
    <row r="1072" spans="1:13" hidden="1" x14ac:dyDescent="0.25">
      <c r="A1072" t="str">
        <f t="shared" si="16"/>
        <v>b</v>
      </c>
      <c r="B1072">
        <v>36</v>
      </c>
      <c r="C1072" t="s">
        <v>39</v>
      </c>
      <c r="D1072">
        <v>3</v>
      </c>
      <c r="E1072" t="s">
        <v>7</v>
      </c>
      <c r="F1072">
        <v>42</v>
      </c>
      <c r="G1072">
        <v>9.9793770914329993</v>
      </c>
      <c r="H1072">
        <v>38.297190559130001</v>
      </c>
      <c r="I1072">
        <v>54.6846465205927</v>
      </c>
      <c r="J1072">
        <v>71583.896259122994</v>
      </c>
      <c r="K1072">
        <v>4718.2570515629995</v>
      </c>
      <c r="L1072">
        <v>39.645619078255699</v>
      </c>
      <c r="M1072">
        <v>15.0390274423369</v>
      </c>
    </row>
    <row r="1073" spans="1:13" hidden="1" x14ac:dyDescent="0.25">
      <c r="A1073" t="str">
        <f t="shared" si="16"/>
        <v>b</v>
      </c>
      <c r="B1073">
        <v>36</v>
      </c>
      <c r="C1073" t="s">
        <v>39</v>
      </c>
      <c r="D1073">
        <v>3</v>
      </c>
      <c r="E1073" t="s">
        <v>8</v>
      </c>
      <c r="F1073">
        <v>8</v>
      </c>
      <c r="G1073">
        <v>2.9937478572999998</v>
      </c>
      <c r="H1073">
        <v>0</v>
      </c>
      <c r="I1073">
        <v>15.6222603808343</v>
      </c>
      <c r="J1073">
        <v>0</v>
      </c>
      <c r="K1073">
        <v>1047.81175005</v>
      </c>
      <c r="L1073">
        <v>0</v>
      </c>
      <c r="M1073">
        <v>0</v>
      </c>
    </row>
    <row r="1074" spans="1:13" hidden="1" x14ac:dyDescent="0.25">
      <c r="A1074" t="str">
        <f t="shared" si="16"/>
        <v>b</v>
      </c>
      <c r="B1074">
        <v>36</v>
      </c>
      <c r="C1074" t="s">
        <v>36</v>
      </c>
      <c r="D1074">
        <v>3</v>
      </c>
      <c r="E1074" t="s">
        <v>6</v>
      </c>
      <c r="F1074">
        <v>10</v>
      </c>
      <c r="G1074">
        <v>0</v>
      </c>
      <c r="H1074">
        <v>0</v>
      </c>
      <c r="I1074">
        <v>5.7129639312491198</v>
      </c>
      <c r="J1074">
        <v>0</v>
      </c>
      <c r="K1074">
        <v>0</v>
      </c>
      <c r="L1074">
        <v>0</v>
      </c>
      <c r="M1074">
        <v>0</v>
      </c>
    </row>
    <row r="1075" spans="1:13" hidden="1" x14ac:dyDescent="0.25">
      <c r="A1075" t="str">
        <f t="shared" si="16"/>
        <v>b</v>
      </c>
      <c r="B1075">
        <v>36</v>
      </c>
      <c r="C1075" t="s">
        <v>36</v>
      </c>
      <c r="D1075">
        <v>3</v>
      </c>
      <c r="E1075" t="s">
        <v>13</v>
      </c>
      <c r="F1075">
        <v>2</v>
      </c>
      <c r="G1075">
        <v>0</v>
      </c>
      <c r="H1075">
        <v>1.9958615016929999</v>
      </c>
      <c r="I1075">
        <v>2.34529134575999</v>
      </c>
      <c r="J1075">
        <v>1954.946412002</v>
      </c>
      <c r="K1075">
        <v>0</v>
      </c>
      <c r="L1075">
        <v>2.34529134575999</v>
      </c>
      <c r="M1075">
        <v>0</v>
      </c>
    </row>
    <row r="1076" spans="1:13" hidden="1" x14ac:dyDescent="0.25">
      <c r="A1076" t="str">
        <f t="shared" si="16"/>
        <v>b</v>
      </c>
      <c r="B1076">
        <v>36</v>
      </c>
      <c r="C1076" t="s">
        <v>36</v>
      </c>
      <c r="D1076">
        <v>3</v>
      </c>
      <c r="E1076" t="s">
        <v>7</v>
      </c>
      <c r="F1076">
        <v>11</v>
      </c>
      <c r="G1076">
        <v>4.5780300710819999</v>
      </c>
      <c r="H1076">
        <v>6.2751181642240201</v>
      </c>
      <c r="I1076">
        <v>9.5907648900432996</v>
      </c>
      <c r="J1076">
        <v>11521.168070825201</v>
      </c>
      <c r="K1076">
        <v>2897.8930349969</v>
      </c>
      <c r="L1076">
        <v>8.1462674945132996</v>
      </c>
      <c r="M1076">
        <v>1.44449739553</v>
      </c>
    </row>
    <row r="1077" spans="1:13" hidden="1" x14ac:dyDescent="0.25">
      <c r="A1077" t="str">
        <f t="shared" si="16"/>
        <v>b</v>
      </c>
      <c r="B1077">
        <v>36</v>
      </c>
      <c r="C1077" t="s">
        <v>36</v>
      </c>
      <c r="D1077">
        <v>3</v>
      </c>
      <c r="E1077" t="s">
        <v>8</v>
      </c>
      <c r="F1077">
        <v>1</v>
      </c>
      <c r="G1077">
        <v>0</v>
      </c>
      <c r="H1077">
        <v>0</v>
      </c>
      <c r="I1077" s="26">
        <v>6.7523732038200006E-5</v>
      </c>
      <c r="J1077">
        <v>0</v>
      </c>
      <c r="K1077">
        <v>0</v>
      </c>
      <c r="L1077">
        <v>0</v>
      </c>
      <c r="M1077">
        <v>0</v>
      </c>
    </row>
    <row r="1078" spans="1:13" hidden="1" x14ac:dyDescent="0.25">
      <c r="A1078" t="str">
        <f t="shared" si="16"/>
        <v>b</v>
      </c>
      <c r="B1078">
        <v>36</v>
      </c>
      <c r="C1078" t="s">
        <v>34</v>
      </c>
      <c r="D1078">
        <v>3</v>
      </c>
      <c r="E1078" t="s">
        <v>6</v>
      </c>
      <c r="F1078">
        <v>19</v>
      </c>
      <c r="G1078">
        <v>0</v>
      </c>
      <c r="H1078">
        <v>0</v>
      </c>
      <c r="I1078">
        <v>17.254875846499999</v>
      </c>
      <c r="J1078">
        <v>0</v>
      </c>
      <c r="K1078">
        <v>0</v>
      </c>
      <c r="L1078">
        <v>0</v>
      </c>
      <c r="M1078">
        <v>0</v>
      </c>
    </row>
    <row r="1079" spans="1:13" hidden="1" x14ac:dyDescent="0.25">
      <c r="A1079" t="str">
        <f t="shared" si="16"/>
        <v>b</v>
      </c>
      <c r="B1079">
        <v>36</v>
      </c>
      <c r="C1079" t="s">
        <v>34</v>
      </c>
      <c r="D1079">
        <v>3</v>
      </c>
      <c r="E1079" t="s">
        <v>13</v>
      </c>
      <c r="F1079">
        <v>1</v>
      </c>
      <c r="G1079">
        <v>0</v>
      </c>
      <c r="H1079">
        <v>0.99793645077100002</v>
      </c>
      <c r="I1079">
        <v>1.4295775175400001</v>
      </c>
      <c r="J1079">
        <v>646.66282009999998</v>
      </c>
      <c r="K1079">
        <v>0</v>
      </c>
      <c r="L1079">
        <v>1.4295775175400001</v>
      </c>
      <c r="M1079">
        <v>0</v>
      </c>
    </row>
    <row r="1080" spans="1:13" hidden="1" x14ac:dyDescent="0.25">
      <c r="A1080" t="str">
        <f t="shared" si="16"/>
        <v>b</v>
      </c>
      <c r="B1080">
        <v>36</v>
      </c>
      <c r="C1080" t="s">
        <v>34</v>
      </c>
      <c r="D1080">
        <v>3</v>
      </c>
      <c r="E1080" t="s">
        <v>7</v>
      </c>
      <c r="F1080">
        <v>44</v>
      </c>
      <c r="G1080">
        <v>0.97783529339931696</v>
      </c>
      <c r="H1080">
        <v>36.785966789519698</v>
      </c>
      <c r="I1080">
        <v>24.612418197365798</v>
      </c>
      <c r="J1080">
        <v>65342.468366450099</v>
      </c>
      <c r="K1080">
        <v>618.96974072149101</v>
      </c>
      <c r="L1080">
        <v>20.676345008558702</v>
      </c>
      <c r="M1080">
        <v>3.9360731888071401</v>
      </c>
    </row>
    <row r="1081" spans="1:13" hidden="1" x14ac:dyDescent="0.25">
      <c r="A1081" t="str">
        <f t="shared" si="16"/>
        <v>b</v>
      </c>
      <c r="B1081">
        <v>36</v>
      </c>
      <c r="C1081" t="s">
        <v>34</v>
      </c>
      <c r="D1081">
        <v>3</v>
      </c>
      <c r="E1081" t="s">
        <v>8</v>
      </c>
      <c r="F1081">
        <v>4</v>
      </c>
      <c r="G1081">
        <v>0</v>
      </c>
      <c r="H1081">
        <v>0</v>
      </c>
      <c r="I1081">
        <v>3.4140970964039998</v>
      </c>
      <c r="J1081">
        <v>0</v>
      </c>
      <c r="K1081">
        <v>0</v>
      </c>
      <c r="L1081">
        <v>0</v>
      </c>
      <c r="M1081">
        <v>0</v>
      </c>
    </row>
    <row r="1082" spans="1:13" hidden="1" x14ac:dyDescent="0.25">
      <c r="A1082" t="str">
        <f t="shared" si="16"/>
        <v>b</v>
      </c>
      <c r="B1082">
        <v>36</v>
      </c>
      <c r="C1082" t="s">
        <v>23</v>
      </c>
      <c r="D1082">
        <v>3</v>
      </c>
      <c r="E1082" t="s">
        <v>7</v>
      </c>
      <c r="F1082">
        <v>2</v>
      </c>
      <c r="G1082">
        <v>0</v>
      </c>
      <c r="H1082">
        <v>0.9506078886307</v>
      </c>
      <c r="I1082">
        <v>0.51546937135969995</v>
      </c>
      <c r="J1082">
        <v>1815.9237133792001</v>
      </c>
      <c r="K1082">
        <v>0</v>
      </c>
      <c r="L1082">
        <v>0.51546937135969995</v>
      </c>
      <c r="M1082">
        <v>0</v>
      </c>
    </row>
    <row r="1083" spans="1:13" hidden="1" x14ac:dyDescent="0.25">
      <c r="A1083" t="str">
        <f t="shared" si="16"/>
        <v>b</v>
      </c>
      <c r="B1083">
        <v>36</v>
      </c>
      <c r="C1083" t="s">
        <v>23</v>
      </c>
      <c r="D1083">
        <v>3</v>
      </c>
      <c r="E1083" t="s">
        <v>8</v>
      </c>
      <c r="F1083">
        <v>1</v>
      </c>
      <c r="G1083">
        <v>0</v>
      </c>
      <c r="H1083">
        <v>0</v>
      </c>
      <c r="I1083" s="26">
        <v>3.2859455004599999E-6</v>
      </c>
      <c r="J1083">
        <v>0</v>
      </c>
      <c r="K1083">
        <v>0</v>
      </c>
      <c r="L1083">
        <v>0</v>
      </c>
      <c r="M1083">
        <v>0</v>
      </c>
    </row>
    <row r="1084" spans="1:13" hidden="1" x14ac:dyDescent="0.25">
      <c r="A1084" t="str">
        <f t="shared" si="16"/>
        <v>h</v>
      </c>
      <c r="B1084">
        <v>36</v>
      </c>
      <c r="C1084" t="s">
        <v>41</v>
      </c>
      <c r="D1084">
        <v>3</v>
      </c>
      <c r="E1084" t="s">
        <v>6</v>
      </c>
      <c r="F1084">
        <v>4</v>
      </c>
      <c r="G1084">
        <v>0</v>
      </c>
      <c r="H1084">
        <v>0</v>
      </c>
      <c r="I1084">
        <v>0.73920285356169901</v>
      </c>
      <c r="J1084">
        <v>0</v>
      </c>
      <c r="K1084">
        <v>0</v>
      </c>
      <c r="L1084">
        <v>0</v>
      </c>
      <c r="M1084">
        <v>0</v>
      </c>
    </row>
    <row r="1085" spans="1:13" hidden="1" x14ac:dyDescent="0.25">
      <c r="A1085" t="str">
        <f t="shared" si="16"/>
        <v>h</v>
      </c>
      <c r="B1085">
        <v>36</v>
      </c>
      <c r="C1085" t="s">
        <v>41</v>
      </c>
      <c r="D1085">
        <v>3</v>
      </c>
      <c r="E1085" t="s">
        <v>13</v>
      </c>
      <c r="F1085">
        <v>3</v>
      </c>
      <c r="G1085">
        <v>0</v>
      </c>
      <c r="H1085">
        <v>0.99793563714184597</v>
      </c>
      <c r="I1085">
        <v>0.36801953136203203</v>
      </c>
      <c r="J1085">
        <v>1515.8641387052701</v>
      </c>
      <c r="K1085">
        <v>0</v>
      </c>
      <c r="L1085">
        <v>0.36801953136203203</v>
      </c>
      <c r="M1085">
        <v>0</v>
      </c>
    </row>
    <row r="1086" spans="1:13" hidden="1" x14ac:dyDescent="0.25">
      <c r="A1086" t="str">
        <f t="shared" si="16"/>
        <v>h</v>
      </c>
      <c r="B1086">
        <v>36</v>
      </c>
      <c r="C1086" t="s">
        <v>41</v>
      </c>
      <c r="D1086">
        <v>3</v>
      </c>
      <c r="E1086" t="s">
        <v>7</v>
      </c>
      <c r="F1086">
        <v>39</v>
      </c>
      <c r="G1086">
        <v>27.943639618955999</v>
      </c>
      <c r="H1086">
        <v>35.007188714979797</v>
      </c>
      <c r="I1086">
        <v>14.609501113924299</v>
      </c>
      <c r="J1086">
        <v>56423.758800235599</v>
      </c>
      <c r="K1086">
        <v>12039.926846258</v>
      </c>
      <c r="L1086">
        <v>5.18343173722233</v>
      </c>
      <c r="M1086">
        <v>9.4260693767019994</v>
      </c>
    </row>
    <row r="1087" spans="1:13" hidden="1" x14ac:dyDescent="0.25">
      <c r="A1087" t="str">
        <f t="shared" si="16"/>
        <v>h</v>
      </c>
      <c r="B1087">
        <v>36</v>
      </c>
      <c r="C1087" t="s">
        <v>41</v>
      </c>
      <c r="D1087">
        <v>3</v>
      </c>
      <c r="E1087" t="s">
        <v>8</v>
      </c>
      <c r="F1087">
        <v>18</v>
      </c>
      <c r="G1087">
        <v>0</v>
      </c>
      <c r="H1087">
        <v>30.936152984008999</v>
      </c>
      <c r="I1087">
        <v>3.4386483627423998</v>
      </c>
      <c r="J1087">
        <v>30331.050640795998</v>
      </c>
      <c r="K1087">
        <v>0</v>
      </c>
      <c r="L1087">
        <v>0</v>
      </c>
      <c r="M1087">
        <v>0</v>
      </c>
    </row>
    <row r="1088" spans="1:13" hidden="1" x14ac:dyDescent="0.25">
      <c r="A1088" t="str">
        <f t="shared" si="16"/>
        <v>d</v>
      </c>
      <c r="B1088">
        <v>37</v>
      </c>
      <c r="C1088" t="s">
        <v>15</v>
      </c>
      <c r="D1088">
        <v>2</v>
      </c>
      <c r="E1088" t="s">
        <v>6</v>
      </c>
      <c r="F1088">
        <v>43</v>
      </c>
      <c r="G1088">
        <v>0</v>
      </c>
      <c r="H1088">
        <v>0</v>
      </c>
      <c r="I1088">
        <v>6.9324767618359902</v>
      </c>
      <c r="J1088">
        <v>0</v>
      </c>
      <c r="K1088">
        <v>0</v>
      </c>
      <c r="L1088">
        <v>0</v>
      </c>
      <c r="M1088">
        <v>0</v>
      </c>
    </row>
    <row r="1089" spans="1:13" hidden="1" x14ac:dyDescent="0.25">
      <c r="A1089" t="str">
        <f t="shared" si="16"/>
        <v>d</v>
      </c>
      <c r="B1089">
        <v>37</v>
      </c>
      <c r="C1089" t="s">
        <v>15</v>
      </c>
      <c r="D1089">
        <v>2</v>
      </c>
      <c r="E1089" t="s">
        <v>13</v>
      </c>
      <c r="F1089">
        <v>66</v>
      </c>
      <c r="G1089">
        <v>0.138480578493515</v>
      </c>
      <c r="H1089">
        <v>54.836747561396798</v>
      </c>
      <c r="I1089">
        <v>22.5629857161301</v>
      </c>
      <c r="J1089">
        <v>98147.584880748007</v>
      </c>
      <c r="K1089">
        <v>133.86896960328701</v>
      </c>
      <c r="L1089">
        <v>22.294536736880399</v>
      </c>
      <c r="M1089">
        <v>0.26844897924970001</v>
      </c>
    </row>
    <row r="1090" spans="1:13" hidden="1" x14ac:dyDescent="0.25">
      <c r="A1090" t="str">
        <f t="shared" si="16"/>
        <v>d</v>
      </c>
      <c r="B1090">
        <v>37</v>
      </c>
      <c r="C1090" t="s">
        <v>15</v>
      </c>
      <c r="D1090">
        <v>2</v>
      </c>
      <c r="E1090" t="s">
        <v>7</v>
      </c>
      <c r="F1090">
        <v>1300</v>
      </c>
      <c r="G1090">
        <v>21.028653230520799</v>
      </c>
      <c r="H1090">
        <v>1482.73214871856</v>
      </c>
      <c r="I1090">
        <v>265.15194673393103</v>
      </c>
      <c r="J1090">
        <v>3486893.28198318</v>
      </c>
      <c r="K1090">
        <v>13311.137494852001</v>
      </c>
      <c r="L1090">
        <v>263.34078332812601</v>
      </c>
      <c r="M1090">
        <v>1.8111634058056001</v>
      </c>
    </row>
    <row r="1091" spans="1:13" hidden="1" x14ac:dyDescent="0.25">
      <c r="A1091" t="str">
        <f t="shared" ref="A1091:A1154" si="17">LEFT(C1091,1)</f>
        <v>d</v>
      </c>
      <c r="B1091">
        <v>37</v>
      </c>
      <c r="C1091" t="s">
        <v>15</v>
      </c>
      <c r="D1091">
        <v>2</v>
      </c>
      <c r="E1091" t="s">
        <v>8</v>
      </c>
      <c r="F1091">
        <v>46</v>
      </c>
      <c r="G1091">
        <v>401.10403605409999</v>
      </c>
      <c r="H1091">
        <v>0</v>
      </c>
      <c r="I1091">
        <v>75.129455237356396</v>
      </c>
      <c r="J1091">
        <v>0</v>
      </c>
      <c r="K1091">
        <v>152148.22321359999</v>
      </c>
      <c r="L1091">
        <v>0</v>
      </c>
      <c r="M1091">
        <v>0</v>
      </c>
    </row>
    <row r="1092" spans="1:13" hidden="1" x14ac:dyDescent="0.25">
      <c r="A1092" t="str">
        <f t="shared" si="17"/>
        <v>d</v>
      </c>
      <c r="B1092">
        <v>37</v>
      </c>
      <c r="C1092" t="s">
        <v>22</v>
      </c>
      <c r="D1092">
        <v>2</v>
      </c>
      <c r="E1092" t="s">
        <v>6</v>
      </c>
      <c r="F1092">
        <v>6</v>
      </c>
      <c r="G1092">
        <v>0</v>
      </c>
      <c r="H1092">
        <v>0</v>
      </c>
      <c r="I1092">
        <v>0.28867829775277598</v>
      </c>
      <c r="J1092">
        <v>0</v>
      </c>
      <c r="K1092">
        <v>0</v>
      </c>
      <c r="L1092">
        <v>0</v>
      </c>
      <c r="M1092">
        <v>0</v>
      </c>
    </row>
    <row r="1093" spans="1:13" hidden="1" x14ac:dyDescent="0.25">
      <c r="A1093" t="str">
        <f t="shared" si="17"/>
        <v>d</v>
      </c>
      <c r="B1093">
        <v>37</v>
      </c>
      <c r="C1093" t="s">
        <v>22</v>
      </c>
      <c r="D1093">
        <v>2</v>
      </c>
      <c r="E1093" t="s">
        <v>13</v>
      </c>
      <c r="F1093">
        <v>20</v>
      </c>
      <c r="G1093">
        <v>4.8557243336799999E-4</v>
      </c>
      <c r="H1093">
        <v>35.9102477790642</v>
      </c>
      <c r="I1093">
        <v>8.6065895720084704</v>
      </c>
      <c r="J1093">
        <v>46311.778822376597</v>
      </c>
      <c r="K1093">
        <v>0.16995035167899999</v>
      </c>
      <c r="L1093">
        <v>8.6045772575624504</v>
      </c>
      <c r="M1093">
        <v>2.0123144460199999E-3</v>
      </c>
    </row>
    <row r="1094" spans="1:13" hidden="1" x14ac:dyDescent="0.25">
      <c r="A1094" t="str">
        <f t="shared" si="17"/>
        <v>d</v>
      </c>
      <c r="B1094">
        <v>37</v>
      </c>
      <c r="C1094" t="s">
        <v>22</v>
      </c>
      <c r="D1094">
        <v>2</v>
      </c>
      <c r="E1094" t="s">
        <v>7</v>
      </c>
      <c r="F1094">
        <v>46</v>
      </c>
      <c r="G1094">
        <v>9.8483033514299994</v>
      </c>
      <c r="H1094">
        <v>53.8809738755156</v>
      </c>
      <c r="I1094">
        <v>10.889521408763301</v>
      </c>
      <c r="J1094">
        <v>98378.8041443517</v>
      </c>
      <c r="K1094">
        <v>3446.9061729999999</v>
      </c>
      <c r="L1094">
        <v>10.602938991186299</v>
      </c>
      <c r="M1094">
        <v>0.28658241757699998</v>
      </c>
    </row>
    <row r="1095" spans="1:13" hidden="1" x14ac:dyDescent="0.25">
      <c r="A1095" t="str">
        <f t="shared" si="17"/>
        <v>d</v>
      </c>
      <c r="B1095">
        <v>37</v>
      </c>
      <c r="C1095" t="s">
        <v>22</v>
      </c>
      <c r="D1095">
        <v>2</v>
      </c>
      <c r="E1095" t="s">
        <v>8</v>
      </c>
      <c r="F1095">
        <v>6</v>
      </c>
      <c r="G1095">
        <v>0</v>
      </c>
      <c r="H1095">
        <v>0</v>
      </c>
      <c r="I1095">
        <v>1.5447758152130699</v>
      </c>
      <c r="J1095">
        <v>0</v>
      </c>
      <c r="K1095">
        <v>0</v>
      </c>
      <c r="L1095">
        <v>0</v>
      </c>
      <c r="M1095">
        <v>0</v>
      </c>
    </row>
    <row r="1096" spans="1:13" hidden="1" x14ac:dyDescent="0.25">
      <c r="A1096" t="str">
        <f t="shared" si="17"/>
        <v>d</v>
      </c>
      <c r="B1096">
        <v>37</v>
      </c>
      <c r="C1096" t="s">
        <v>21</v>
      </c>
      <c r="D1096">
        <v>2</v>
      </c>
      <c r="E1096" t="s">
        <v>6</v>
      </c>
      <c r="F1096">
        <v>162</v>
      </c>
      <c r="G1096">
        <v>0</v>
      </c>
      <c r="H1096">
        <v>0</v>
      </c>
      <c r="I1096">
        <v>39.287460040556702</v>
      </c>
      <c r="J1096">
        <v>0</v>
      </c>
      <c r="K1096">
        <v>0</v>
      </c>
      <c r="L1096">
        <v>0</v>
      </c>
      <c r="M1096">
        <v>0</v>
      </c>
    </row>
    <row r="1097" spans="1:13" hidden="1" x14ac:dyDescent="0.25">
      <c r="A1097" t="str">
        <f t="shared" si="17"/>
        <v>d</v>
      </c>
      <c r="B1097">
        <v>37</v>
      </c>
      <c r="C1097" t="s">
        <v>21</v>
      </c>
      <c r="D1097">
        <v>2</v>
      </c>
      <c r="E1097" t="s">
        <v>13</v>
      </c>
      <c r="F1097">
        <v>200</v>
      </c>
      <c r="G1097">
        <v>271.88907983115399</v>
      </c>
      <c r="H1097">
        <v>190.626369644801</v>
      </c>
      <c r="I1097">
        <v>90.650113510543704</v>
      </c>
      <c r="J1097">
        <v>365383.53113608703</v>
      </c>
      <c r="K1097">
        <v>96643.531586818499</v>
      </c>
      <c r="L1097">
        <v>82.286349840377596</v>
      </c>
      <c r="M1097">
        <v>8.3637636701662004</v>
      </c>
    </row>
    <row r="1098" spans="1:13" hidden="1" x14ac:dyDescent="0.25">
      <c r="A1098" t="str">
        <f t="shared" si="17"/>
        <v>d</v>
      </c>
      <c r="B1098">
        <v>37</v>
      </c>
      <c r="C1098" t="s">
        <v>21</v>
      </c>
      <c r="D1098">
        <v>2</v>
      </c>
      <c r="E1098" t="s">
        <v>7</v>
      </c>
      <c r="F1098">
        <v>3428</v>
      </c>
      <c r="G1098">
        <v>294.46583709753901</v>
      </c>
      <c r="H1098">
        <v>3826.0784106713299</v>
      </c>
      <c r="I1098">
        <v>576.29464250549802</v>
      </c>
      <c r="J1098">
        <v>7873616.5053910501</v>
      </c>
      <c r="K1098">
        <v>186403.56665805701</v>
      </c>
      <c r="L1098">
        <v>567.614299613463</v>
      </c>
      <c r="M1098">
        <v>8.6803428920344903</v>
      </c>
    </row>
    <row r="1099" spans="1:13" hidden="1" x14ac:dyDescent="0.25">
      <c r="A1099" t="str">
        <f t="shared" si="17"/>
        <v>d</v>
      </c>
      <c r="B1099">
        <v>37</v>
      </c>
      <c r="C1099" t="s">
        <v>21</v>
      </c>
      <c r="D1099">
        <v>2</v>
      </c>
      <c r="E1099" t="s">
        <v>8</v>
      </c>
      <c r="F1099">
        <v>127</v>
      </c>
      <c r="G1099">
        <v>541.86670079931696</v>
      </c>
      <c r="H1099">
        <v>31.475819404907799</v>
      </c>
      <c r="I1099">
        <v>200.826872299971</v>
      </c>
      <c r="J1099">
        <v>62890.659678848002</v>
      </c>
      <c r="K1099">
        <v>189653.950739539</v>
      </c>
      <c r="L1099">
        <v>0</v>
      </c>
      <c r="M1099">
        <v>0</v>
      </c>
    </row>
    <row r="1100" spans="1:13" hidden="1" x14ac:dyDescent="0.25">
      <c r="A1100" t="str">
        <f t="shared" si="17"/>
        <v>d</v>
      </c>
      <c r="B1100">
        <v>37</v>
      </c>
      <c r="C1100" t="s">
        <v>28</v>
      </c>
      <c r="D1100">
        <v>2</v>
      </c>
      <c r="E1100" t="s">
        <v>6</v>
      </c>
      <c r="F1100">
        <v>9</v>
      </c>
      <c r="G1100">
        <v>0</v>
      </c>
      <c r="H1100">
        <v>0</v>
      </c>
      <c r="I1100">
        <v>0.83456714457092995</v>
      </c>
      <c r="J1100">
        <v>0</v>
      </c>
      <c r="K1100">
        <v>0</v>
      </c>
      <c r="L1100">
        <v>0</v>
      </c>
      <c r="M1100">
        <v>0</v>
      </c>
    </row>
    <row r="1101" spans="1:13" hidden="1" x14ac:dyDescent="0.25">
      <c r="A1101" t="str">
        <f t="shared" si="17"/>
        <v>d</v>
      </c>
      <c r="B1101">
        <v>37</v>
      </c>
      <c r="C1101" t="s">
        <v>28</v>
      </c>
      <c r="D1101">
        <v>2</v>
      </c>
      <c r="E1101" t="s">
        <v>13</v>
      </c>
      <c r="F1101">
        <v>4</v>
      </c>
      <c r="G1101">
        <v>2.9966082728499899</v>
      </c>
      <c r="H1101">
        <v>1.9972655702690001</v>
      </c>
      <c r="I1101">
        <v>0.97179039045768001</v>
      </c>
      <c r="J1101">
        <v>7030.2900056600001</v>
      </c>
      <c r="K1101">
        <v>1896.8530367123101</v>
      </c>
      <c r="L1101">
        <v>0.85531745090099998</v>
      </c>
      <c r="M1101">
        <v>0.11647293955667901</v>
      </c>
    </row>
    <row r="1102" spans="1:13" hidden="1" x14ac:dyDescent="0.25">
      <c r="A1102" t="str">
        <f t="shared" si="17"/>
        <v>d</v>
      </c>
      <c r="B1102">
        <v>37</v>
      </c>
      <c r="C1102" t="s">
        <v>28</v>
      </c>
      <c r="D1102">
        <v>2</v>
      </c>
      <c r="E1102" t="s">
        <v>7</v>
      </c>
      <c r="F1102">
        <v>16</v>
      </c>
      <c r="G1102">
        <v>0</v>
      </c>
      <c r="H1102">
        <v>11.9455488356624</v>
      </c>
      <c r="I1102">
        <v>2.8157302275495599</v>
      </c>
      <c r="J1102">
        <v>22181.1496305988</v>
      </c>
      <c r="K1102">
        <v>0</v>
      </c>
      <c r="L1102">
        <v>2.8157302275495599</v>
      </c>
      <c r="M1102">
        <v>0</v>
      </c>
    </row>
    <row r="1103" spans="1:13" hidden="1" x14ac:dyDescent="0.25">
      <c r="A1103" t="str">
        <f t="shared" si="17"/>
        <v>d</v>
      </c>
      <c r="B1103">
        <v>37</v>
      </c>
      <c r="C1103" t="s">
        <v>28</v>
      </c>
      <c r="D1103">
        <v>2</v>
      </c>
      <c r="E1103" t="s">
        <v>8</v>
      </c>
      <c r="F1103">
        <v>1</v>
      </c>
      <c r="G1103">
        <v>0</v>
      </c>
      <c r="H1103">
        <v>0</v>
      </c>
      <c r="I1103">
        <v>0.31872677854999998</v>
      </c>
      <c r="J1103">
        <v>0</v>
      </c>
      <c r="K1103">
        <v>0</v>
      </c>
      <c r="L1103">
        <v>0</v>
      </c>
      <c r="M1103">
        <v>0</v>
      </c>
    </row>
    <row r="1104" spans="1:13" hidden="1" x14ac:dyDescent="0.25">
      <c r="A1104" t="str">
        <f t="shared" si="17"/>
        <v>e</v>
      </c>
      <c r="B1104">
        <v>37</v>
      </c>
      <c r="C1104" t="s">
        <v>35</v>
      </c>
      <c r="D1104">
        <v>2</v>
      </c>
      <c r="E1104" t="s">
        <v>6</v>
      </c>
      <c r="F1104">
        <v>6</v>
      </c>
      <c r="G1104">
        <v>0</v>
      </c>
      <c r="H1104">
        <v>0</v>
      </c>
      <c r="I1104">
        <v>2.4115250906508401E-2</v>
      </c>
      <c r="J1104">
        <v>0</v>
      </c>
      <c r="K1104">
        <v>0</v>
      </c>
      <c r="L1104">
        <v>0</v>
      </c>
      <c r="M1104">
        <v>0</v>
      </c>
    </row>
    <row r="1105" spans="1:13" hidden="1" x14ac:dyDescent="0.25">
      <c r="A1105" t="str">
        <f t="shared" si="17"/>
        <v>e</v>
      </c>
      <c r="B1105">
        <v>37</v>
      </c>
      <c r="C1105" t="s">
        <v>35</v>
      </c>
      <c r="D1105">
        <v>2</v>
      </c>
      <c r="E1105" t="s">
        <v>13</v>
      </c>
      <c r="F1105">
        <v>14</v>
      </c>
      <c r="G1105">
        <v>0</v>
      </c>
      <c r="H1105">
        <v>5.8419645552230097</v>
      </c>
      <c r="I1105">
        <v>1.88322483828211</v>
      </c>
      <c r="J1105">
        <v>8772.0907073715607</v>
      </c>
      <c r="K1105">
        <v>0</v>
      </c>
      <c r="L1105">
        <v>1.88322483828211</v>
      </c>
      <c r="M1105">
        <v>0</v>
      </c>
    </row>
    <row r="1106" spans="1:13" hidden="1" x14ac:dyDescent="0.25">
      <c r="A1106" t="str">
        <f t="shared" si="17"/>
        <v>e</v>
      </c>
      <c r="B1106">
        <v>37</v>
      </c>
      <c r="C1106" t="s">
        <v>35</v>
      </c>
      <c r="D1106">
        <v>2</v>
      </c>
      <c r="E1106" t="s">
        <v>7</v>
      </c>
      <c r="F1106">
        <v>44</v>
      </c>
      <c r="G1106" s="26">
        <v>8.6080023620799994E-5</v>
      </c>
      <c r="H1106">
        <v>39.836221818145297</v>
      </c>
      <c r="I1106">
        <v>6.84610157460191</v>
      </c>
      <c r="J1106">
        <v>60002.6249571191</v>
      </c>
      <c r="K1106">
        <v>7.3047689992399994E-2</v>
      </c>
      <c r="L1106">
        <v>6.8426909465775703</v>
      </c>
      <c r="M1106">
        <v>3.4106280243399998E-3</v>
      </c>
    </row>
    <row r="1107" spans="1:13" hidden="1" x14ac:dyDescent="0.25">
      <c r="A1107" t="str">
        <f t="shared" si="17"/>
        <v>e</v>
      </c>
      <c r="B1107">
        <v>37</v>
      </c>
      <c r="C1107" t="s">
        <v>35</v>
      </c>
      <c r="D1107">
        <v>2</v>
      </c>
      <c r="E1107" t="s">
        <v>8</v>
      </c>
      <c r="F1107">
        <v>4</v>
      </c>
      <c r="G1107">
        <v>0</v>
      </c>
      <c r="H1107">
        <v>0</v>
      </c>
      <c r="I1107">
        <v>3.29349572749237</v>
      </c>
      <c r="J1107">
        <v>0</v>
      </c>
      <c r="K1107">
        <v>0</v>
      </c>
      <c r="L1107">
        <v>0</v>
      </c>
      <c r="M1107">
        <v>0</v>
      </c>
    </row>
    <row r="1108" spans="1:13" hidden="1" x14ac:dyDescent="0.25">
      <c r="A1108" t="str">
        <f t="shared" si="17"/>
        <v>e</v>
      </c>
      <c r="B1108">
        <v>37</v>
      </c>
      <c r="C1108" t="s">
        <v>43</v>
      </c>
      <c r="D1108">
        <v>2</v>
      </c>
      <c r="E1108" t="s">
        <v>6</v>
      </c>
      <c r="F1108">
        <v>38</v>
      </c>
      <c r="G1108">
        <v>0</v>
      </c>
      <c r="H1108">
        <v>0</v>
      </c>
      <c r="I1108">
        <v>6.3750101263024304</v>
      </c>
      <c r="J1108">
        <v>0</v>
      </c>
      <c r="K1108">
        <v>0</v>
      </c>
      <c r="L1108">
        <v>0</v>
      </c>
      <c r="M1108">
        <v>0</v>
      </c>
    </row>
    <row r="1109" spans="1:13" hidden="1" x14ac:dyDescent="0.25">
      <c r="A1109" t="str">
        <f t="shared" si="17"/>
        <v>e</v>
      </c>
      <c r="B1109">
        <v>37</v>
      </c>
      <c r="C1109" t="s">
        <v>43</v>
      </c>
      <c r="D1109">
        <v>2</v>
      </c>
      <c r="E1109" t="s">
        <v>13</v>
      </c>
      <c r="F1109">
        <v>85</v>
      </c>
      <c r="G1109" s="26">
        <v>1.6609935400500001E-8</v>
      </c>
      <c r="H1109">
        <v>76.6622158230265</v>
      </c>
      <c r="I1109">
        <v>22.315888489744999</v>
      </c>
      <c r="J1109">
        <v>133519.06642674</v>
      </c>
      <c r="K1109" s="26">
        <v>1.0514089108500001E-5</v>
      </c>
      <c r="L1109">
        <v>22.315868636223598</v>
      </c>
      <c r="M1109" s="26">
        <v>1.98535213771E-5</v>
      </c>
    </row>
    <row r="1110" spans="1:13" hidden="1" x14ac:dyDescent="0.25">
      <c r="A1110" t="str">
        <f t="shared" si="17"/>
        <v>e</v>
      </c>
      <c r="B1110">
        <v>37</v>
      </c>
      <c r="C1110" t="s">
        <v>43</v>
      </c>
      <c r="D1110">
        <v>2</v>
      </c>
      <c r="E1110" t="s">
        <v>7</v>
      </c>
      <c r="F1110">
        <v>702</v>
      </c>
      <c r="G1110">
        <v>0</v>
      </c>
      <c r="H1110">
        <v>770.92955354950902</v>
      </c>
      <c r="I1110">
        <v>110.79798305137</v>
      </c>
      <c r="J1110">
        <v>1274190.04230765</v>
      </c>
      <c r="K1110">
        <v>0</v>
      </c>
      <c r="L1110">
        <v>110.79798305137</v>
      </c>
      <c r="M1110">
        <v>0</v>
      </c>
    </row>
    <row r="1111" spans="1:13" hidden="1" x14ac:dyDescent="0.25">
      <c r="A1111" t="str">
        <f t="shared" si="17"/>
        <v>e</v>
      </c>
      <c r="B1111">
        <v>37</v>
      </c>
      <c r="C1111" t="s">
        <v>43</v>
      </c>
      <c r="D1111">
        <v>2</v>
      </c>
      <c r="E1111" t="s">
        <v>8</v>
      </c>
      <c r="F1111">
        <v>28</v>
      </c>
      <c r="G1111">
        <v>0</v>
      </c>
      <c r="H1111">
        <v>0</v>
      </c>
      <c r="I1111">
        <v>47.308262260673203</v>
      </c>
      <c r="J1111">
        <v>0</v>
      </c>
      <c r="K1111">
        <v>0</v>
      </c>
      <c r="L1111">
        <v>0</v>
      </c>
      <c r="M1111">
        <v>0</v>
      </c>
    </row>
    <row r="1112" spans="1:13" hidden="1" x14ac:dyDescent="0.25">
      <c r="A1112" t="str">
        <f t="shared" si="17"/>
        <v>e</v>
      </c>
      <c r="B1112">
        <v>37</v>
      </c>
      <c r="C1112" t="s">
        <v>20</v>
      </c>
      <c r="D1112">
        <v>2</v>
      </c>
      <c r="E1112" t="s">
        <v>6</v>
      </c>
      <c r="F1112">
        <v>10</v>
      </c>
      <c r="G1112">
        <v>0</v>
      </c>
      <c r="H1112">
        <v>0</v>
      </c>
      <c r="I1112">
        <v>0.58183084471644997</v>
      </c>
      <c r="J1112">
        <v>0</v>
      </c>
      <c r="K1112">
        <v>0</v>
      </c>
      <c r="L1112">
        <v>0</v>
      </c>
      <c r="M1112">
        <v>0</v>
      </c>
    </row>
    <row r="1113" spans="1:13" hidden="1" x14ac:dyDescent="0.25">
      <c r="A1113" t="str">
        <f t="shared" si="17"/>
        <v>e</v>
      </c>
      <c r="B1113">
        <v>37</v>
      </c>
      <c r="C1113" t="s">
        <v>20</v>
      </c>
      <c r="D1113">
        <v>2</v>
      </c>
      <c r="E1113" t="s">
        <v>13</v>
      </c>
      <c r="F1113">
        <v>7</v>
      </c>
      <c r="G1113">
        <v>0</v>
      </c>
      <c r="H1113">
        <v>2.3513515579219502</v>
      </c>
      <c r="I1113">
        <v>0.81649266419441202</v>
      </c>
      <c r="J1113">
        <v>5835.4700207737496</v>
      </c>
      <c r="K1113">
        <v>0</v>
      </c>
      <c r="L1113">
        <v>0.81649266419441202</v>
      </c>
      <c r="M1113">
        <v>0</v>
      </c>
    </row>
    <row r="1114" spans="1:13" hidden="1" x14ac:dyDescent="0.25">
      <c r="A1114" t="str">
        <f t="shared" si="17"/>
        <v>e</v>
      </c>
      <c r="B1114">
        <v>37</v>
      </c>
      <c r="C1114" t="s">
        <v>20</v>
      </c>
      <c r="D1114">
        <v>2</v>
      </c>
      <c r="E1114" t="s">
        <v>7</v>
      </c>
      <c r="F1114">
        <v>152</v>
      </c>
      <c r="G1114">
        <v>0</v>
      </c>
      <c r="H1114">
        <v>134.27126014929399</v>
      </c>
      <c r="I1114">
        <v>22.596629473416399</v>
      </c>
      <c r="J1114">
        <v>301508.27543889498</v>
      </c>
      <c r="K1114">
        <v>0</v>
      </c>
      <c r="L1114">
        <v>22.596629473416399</v>
      </c>
      <c r="M1114">
        <v>0</v>
      </c>
    </row>
    <row r="1115" spans="1:13" hidden="1" x14ac:dyDescent="0.25">
      <c r="A1115" t="str">
        <f t="shared" si="17"/>
        <v>e</v>
      </c>
      <c r="B1115">
        <v>37</v>
      </c>
      <c r="C1115" t="s">
        <v>20</v>
      </c>
      <c r="D1115">
        <v>2</v>
      </c>
      <c r="E1115" t="s">
        <v>8</v>
      </c>
      <c r="F1115">
        <v>3</v>
      </c>
      <c r="G1115">
        <v>0</v>
      </c>
      <c r="H1115">
        <v>2.3586873097374901E-2</v>
      </c>
      <c r="I1115">
        <v>0.25503135267920202</v>
      </c>
      <c r="J1115">
        <v>44.049814641422003</v>
      </c>
      <c r="K1115">
        <v>0</v>
      </c>
      <c r="L1115">
        <v>0</v>
      </c>
      <c r="M1115">
        <v>0</v>
      </c>
    </row>
    <row r="1116" spans="1:13" hidden="1" x14ac:dyDescent="0.25">
      <c r="A1116" t="str">
        <f t="shared" si="17"/>
        <v>f</v>
      </c>
      <c r="B1116">
        <v>37</v>
      </c>
      <c r="C1116" t="s">
        <v>14</v>
      </c>
      <c r="D1116">
        <v>2</v>
      </c>
      <c r="E1116" t="s">
        <v>6</v>
      </c>
      <c r="F1116">
        <v>48</v>
      </c>
      <c r="G1116">
        <v>0</v>
      </c>
      <c r="H1116">
        <v>0</v>
      </c>
      <c r="I1116">
        <v>12.6789322187255</v>
      </c>
      <c r="J1116">
        <v>0</v>
      </c>
      <c r="K1116">
        <v>0</v>
      </c>
      <c r="L1116">
        <v>0</v>
      </c>
      <c r="M1116">
        <v>0</v>
      </c>
    </row>
    <row r="1117" spans="1:13" hidden="1" x14ac:dyDescent="0.25">
      <c r="A1117" t="str">
        <f t="shared" si="17"/>
        <v>f</v>
      </c>
      <c r="B1117">
        <v>37</v>
      </c>
      <c r="C1117" t="s">
        <v>14</v>
      </c>
      <c r="D1117">
        <v>2</v>
      </c>
      <c r="E1117" t="s">
        <v>13</v>
      </c>
      <c r="F1117">
        <v>86</v>
      </c>
      <c r="G1117">
        <v>1.39910089720543</v>
      </c>
      <c r="H1117">
        <v>126.618283176492</v>
      </c>
      <c r="I1117">
        <v>15.670156600095501</v>
      </c>
      <c r="J1117">
        <v>99359.981093181195</v>
      </c>
      <c r="K1117">
        <v>961.45109621913195</v>
      </c>
      <c r="L1117">
        <v>15.215324562847</v>
      </c>
      <c r="M1117">
        <v>0.45483203724857701</v>
      </c>
    </row>
    <row r="1118" spans="1:13" hidden="1" x14ac:dyDescent="0.25">
      <c r="A1118" t="str">
        <f t="shared" si="17"/>
        <v>f</v>
      </c>
      <c r="B1118">
        <v>37</v>
      </c>
      <c r="C1118" t="s">
        <v>14</v>
      </c>
      <c r="D1118">
        <v>2</v>
      </c>
      <c r="E1118" t="s">
        <v>7</v>
      </c>
      <c r="F1118">
        <v>478</v>
      </c>
      <c r="G1118">
        <v>25.912113541024599</v>
      </c>
      <c r="H1118">
        <v>3042.6397378636102</v>
      </c>
      <c r="I1118">
        <v>146.072604964378</v>
      </c>
      <c r="J1118">
        <v>3304226.53528604</v>
      </c>
      <c r="K1118">
        <v>16402.367869821301</v>
      </c>
      <c r="L1118">
        <v>144.17800472673599</v>
      </c>
      <c r="M1118">
        <v>1.8946002376422899</v>
      </c>
    </row>
    <row r="1119" spans="1:13" hidden="1" x14ac:dyDescent="0.25">
      <c r="A1119" t="str">
        <f t="shared" si="17"/>
        <v>f</v>
      </c>
      <c r="B1119">
        <v>37</v>
      </c>
      <c r="C1119" t="s">
        <v>14</v>
      </c>
      <c r="D1119">
        <v>2</v>
      </c>
      <c r="E1119" t="s">
        <v>8</v>
      </c>
      <c r="F1119">
        <v>29</v>
      </c>
      <c r="G1119">
        <v>0</v>
      </c>
      <c r="H1119">
        <v>52.803031015657901</v>
      </c>
      <c r="I1119">
        <v>20.086702323300699</v>
      </c>
      <c r="J1119">
        <v>54665.134795559898</v>
      </c>
      <c r="K1119">
        <v>0</v>
      </c>
      <c r="L1119">
        <v>0</v>
      </c>
      <c r="M1119">
        <v>0</v>
      </c>
    </row>
    <row r="1120" spans="1:13" hidden="1" x14ac:dyDescent="0.25">
      <c r="A1120" t="str">
        <f t="shared" si="17"/>
        <v>f</v>
      </c>
      <c r="B1120">
        <v>37</v>
      </c>
      <c r="C1120" t="s">
        <v>27</v>
      </c>
      <c r="D1120">
        <v>2</v>
      </c>
      <c r="E1120" t="s">
        <v>6</v>
      </c>
      <c r="F1120">
        <v>11</v>
      </c>
      <c r="G1120">
        <v>0</v>
      </c>
      <c r="H1120">
        <v>0</v>
      </c>
      <c r="I1120">
        <v>44.080096087601703</v>
      </c>
      <c r="J1120">
        <v>0</v>
      </c>
      <c r="K1120">
        <v>0</v>
      </c>
      <c r="L1120">
        <v>0</v>
      </c>
      <c r="M1120">
        <v>0</v>
      </c>
    </row>
    <row r="1121" spans="1:13" hidden="1" x14ac:dyDescent="0.25">
      <c r="A1121" t="str">
        <f t="shared" si="17"/>
        <v>f</v>
      </c>
      <c r="B1121">
        <v>37</v>
      </c>
      <c r="C1121" t="s">
        <v>27</v>
      </c>
      <c r="D1121">
        <v>2</v>
      </c>
      <c r="E1121" t="s">
        <v>13</v>
      </c>
      <c r="F1121">
        <v>2</v>
      </c>
      <c r="G1121">
        <v>0</v>
      </c>
      <c r="H1121" s="26">
        <v>4.90521342751E-6</v>
      </c>
      <c r="I1121">
        <v>8.0064846318800005E-4</v>
      </c>
      <c r="J1121">
        <v>9.1252398157279993E-3</v>
      </c>
      <c r="K1121">
        <v>0</v>
      </c>
      <c r="L1121">
        <v>8.0064846318800005E-4</v>
      </c>
      <c r="M1121">
        <v>0</v>
      </c>
    </row>
    <row r="1122" spans="1:13" hidden="1" x14ac:dyDescent="0.25">
      <c r="A1122" t="str">
        <f t="shared" si="17"/>
        <v>f</v>
      </c>
      <c r="B1122">
        <v>37</v>
      </c>
      <c r="C1122" t="s">
        <v>27</v>
      </c>
      <c r="D1122">
        <v>2</v>
      </c>
      <c r="E1122" t="s">
        <v>7</v>
      </c>
      <c r="F1122">
        <v>1</v>
      </c>
      <c r="G1122">
        <v>0</v>
      </c>
      <c r="H1122" s="26">
        <v>1.2694123846500001E-6</v>
      </c>
      <c r="I1122">
        <v>3.5889092441100001E-4</v>
      </c>
      <c r="J1122">
        <v>2.3154081896100001E-3</v>
      </c>
      <c r="K1122">
        <v>0</v>
      </c>
      <c r="L1122">
        <v>3.5889092441100001E-4</v>
      </c>
      <c r="M1122">
        <v>0</v>
      </c>
    </row>
    <row r="1123" spans="1:13" hidden="1" x14ac:dyDescent="0.25">
      <c r="A1123" t="str">
        <f t="shared" si="17"/>
        <v>g</v>
      </c>
      <c r="B1123">
        <v>37</v>
      </c>
      <c r="C1123" t="s">
        <v>38</v>
      </c>
      <c r="D1123">
        <v>2</v>
      </c>
      <c r="E1123" t="s">
        <v>6</v>
      </c>
      <c r="F1123">
        <v>49</v>
      </c>
      <c r="G1123">
        <v>0</v>
      </c>
      <c r="H1123">
        <v>0</v>
      </c>
      <c r="I1123">
        <v>51.739294826927299</v>
      </c>
      <c r="J1123">
        <v>0</v>
      </c>
      <c r="K1123">
        <v>0</v>
      </c>
      <c r="L1123">
        <v>0</v>
      </c>
      <c r="M1123">
        <v>0</v>
      </c>
    </row>
    <row r="1124" spans="1:13" hidden="1" x14ac:dyDescent="0.25">
      <c r="A1124" t="str">
        <f t="shared" si="17"/>
        <v>g</v>
      </c>
      <c r="B1124">
        <v>37</v>
      </c>
      <c r="C1124" t="s">
        <v>38</v>
      </c>
      <c r="D1124">
        <v>2</v>
      </c>
      <c r="E1124" t="s">
        <v>13</v>
      </c>
      <c r="F1124">
        <v>1</v>
      </c>
      <c r="G1124">
        <v>35.6996729444</v>
      </c>
      <c r="H1124">
        <v>0</v>
      </c>
      <c r="I1124">
        <v>3.2273741572499999</v>
      </c>
      <c r="J1124">
        <v>0</v>
      </c>
      <c r="K1124">
        <v>13351.677681200001</v>
      </c>
      <c r="L1124">
        <v>0</v>
      </c>
      <c r="M1124">
        <v>3.2273741572499999</v>
      </c>
    </row>
    <row r="1125" spans="1:13" hidden="1" x14ac:dyDescent="0.25">
      <c r="A1125" t="str">
        <f t="shared" si="17"/>
        <v>g</v>
      </c>
      <c r="B1125">
        <v>37</v>
      </c>
      <c r="C1125" t="s">
        <v>38</v>
      </c>
      <c r="D1125">
        <v>2</v>
      </c>
      <c r="E1125" t="s">
        <v>7</v>
      </c>
      <c r="F1125">
        <v>156</v>
      </c>
      <c r="G1125">
        <v>0</v>
      </c>
      <c r="H1125">
        <v>209.08740457029899</v>
      </c>
      <c r="I1125">
        <v>10.9351009887289</v>
      </c>
      <c r="J1125">
        <v>389758.503472618</v>
      </c>
      <c r="K1125">
        <v>0</v>
      </c>
      <c r="L1125">
        <v>10.9351009887289</v>
      </c>
      <c r="M1125">
        <v>0</v>
      </c>
    </row>
    <row r="1126" spans="1:13" hidden="1" x14ac:dyDescent="0.25">
      <c r="A1126" t="str">
        <f t="shared" si="17"/>
        <v>g</v>
      </c>
      <c r="B1126">
        <v>37</v>
      </c>
      <c r="C1126" t="s">
        <v>38</v>
      </c>
      <c r="D1126">
        <v>2</v>
      </c>
      <c r="E1126" t="s">
        <v>8</v>
      </c>
      <c r="F1126">
        <v>26</v>
      </c>
      <c r="G1126">
        <v>0</v>
      </c>
      <c r="H1126">
        <v>2.99616477472</v>
      </c>
      <c r="I1126">
        <v>14.9480976943927</v>
      </c>
      <c r="J1126">
        <v>3769.6881770800001</v>
      </c>
      <c r="K1126">
        <v>0</v>
      </c>
      <c r="L1126">
        <v>0</v>
      </c>
      <c r="M1126">
        <v>0</v>
      </c>
    </row>
    <row r="1127" spans="1:13" hidden="1" x14ac:dyDescent="0.25">
      <c r="A1127" t="str">
        <f t="shared" si="17"/>
        <v>g</v>
      </c>
      <c r="B1127">
        <v>37</v>
      </c>
      <c r="C1127" t="s">
        <v>12</v>
      </c>
      <c r="D1127">
        <v>2</v>
      </c>
      <c r="E1127" t="s">
        <v>6</v>
      </c>
      <c r="F1127">
        <v>48</v>
      </c>
      <c r="G1127">
        <v>0</v>
      </c>
      <c r="H1127">
        <v>0</v>
      </c>
      <c r="I1127">
        <v>12.237296964978199</v>
      </c>
      <c r="J1127">
        <v>0</v>
      </c>
      <c r="K1127">
        <v>0</v>
      </c>
      <c r="L1127">
        <v>0</v>
      </c>
      <c r="M1127">
        <v>0</v>
      </c>
    </row>
    <row r="1128" spans="1:13" hidden="1" x14ac:dyDescent="0.25">
      <c r="A1128" t="str">
        <f t="shared" si="17"/>
        <v>g</v>
      </c>
      <c r="B1128">
        <v>37</v>
      </c>
      <c r="C1128" t="s">
        <v>12</v>
      </c>
      <c r="D1128">
        <v>2</v>
      </c>
      <c r="E1128" t="s">
        <v>13</v>
      </c>
      <c r="F1128">
        <v>48</v>
      </c>
      <c r="G1128">
        <v>470.8441517489</v>
      </c>
      <c r="H1128">
        <v>7.0501187773937204</v>
      </c>
      <c r="I1128">
        <v>37.043000647078898</v>
      </c>
      <c r="J1128">
        <v>11789.8194865695</v>
      </c>
      <c r="K1128">
        <v>307738.18889277597</v>
      </c>
      <c r="L1128">
        <v>1.84028052066352</v>
      </c>
      <c r="M1128">
        <v>35.202720126415301</v>
      </c>
    </row>
    <row r="1129" spans="1:13" hidden="1" x14ac:dyDescent="0.25">
      <c r="A1129" t="str">
        <f t="shared" si="17"/>
        <v>g</v>
      </c>
      <c r="B1129">
        <v>37</v>
      </c>
      <c r="C1129" t="s">
        <v>12</v>
      </c>
      <c r="D1129">
        <v>2</v>
      </c>
      <c r="E1129" t="s">
        <v>7</v>
      </c>
      <c r="F1129">
        <v>420</v>
      </c>
      <c r="G1129">
        <v>236.52859284608601</v>
      </c>
      <c r="H1129">
        <v>798.969534230965</v>
      </c>
      <c r="I1129">
        <v>43.9064362934919</v>
      </c>
      <c r="J1129">
        <v>871334.79423872603</v>
      </c>
      <c r="K1129">
        <v>149960.147505197</v>
      </c>
      <c r="L1129">
        <v>34.288600363078203</v>
      </c>
      <c r="M1129">
        <v>9.6178359304136993</v>
      </c>
    </row>
    <row r="1130" spans="1:13" hidden="1" x14ac:dyDescent="0.25">
      <c r="A1130" t="str">
        <f t="shared" si="17"/>
        <v>g</v>
      </c>
      <c r="B1130">
        <v>37</v>
      </c>
      <c r="C1130" t="s">
        <v>12</v>
      </c>
      <c r="D1130">
        <v>2</v>
      </c>
      <c r="E1130" t="s">
        <v>8</v>
      </c>
      <c r="F1130">
        <v>30</v>
      </c>
      <c r="G1130">
        <v>17.976698010429999</v>
      </c>
      <c r="H1130">
        <v>5.80677535171644</v>
      </c>
      <c r="I1130">
        <v>28.435187363213998</v>
      </c>
      <c r="J1130">
        <v>10702.696639510201</v>
      </c>
      <c r="K1130">
        <v>13087.062874539901</v>
      </c>
      <c r="L1130">
        <v>0</v>
      </c>
      <c r="M1130">
        <v>0</v>
      </c>
    </row>
    <row r="1131" spans="1:13" hidden="1" x14ac:dyDescent="0.25">
      <c r="A1131" t="str">
        <f t="shared" si="17"/>
        <v>g</v>
      </c>
      <c r="B1131">
        <v>37</v>
      </c>
      <c r="C1131" t="s">
        <v>26</v>
      </c>
      <c r="D1131">
        <v>2</v>
      </c>
      <c r="E1131" t="s">
        <v>6</v>
      </c>
      <c r="F1131">
        <v>161</v>
      </c>
      <c r="G1131">
        <v>0</v>
      </c>
      <c r="H1131">
        <v>0</v>
      </c>
      <c r="I1131">
        <v>367.79346324961199</v>
      </c>
      <c r="J1131">
        <v>0</v>
      </c>
      <c r="K1131">
        <v>0</v>
      </c>
      <c r="L1131">
        <v>0</v>
      </c>
      <c r="M1131">
        <v>0</v>
      </c>
    </row>
    <row r="1132" spans="1:13" hidden="1" x14ac:dyDescent="0.25">
      <c r="A1132" t="str">
        <f t="shared" si="17"/>
        <v>g</v>
      </c>
      <c r="B1132">
        <v>37</v>
      </c>
      <c r="C1132" t="s">
        <v>26</v>
      </c>
      <c r="D1132">
        <v>2</v>
      </c>
      <c r="E1132" t="s">
        <v>13</v>
      </c>
      <c r="F1132">
        <v>2</v>
      </c>
      <c r="G1132">
        <v>5.6301612593600003E-2</v>
      </c>
      <c r="H1132">
        <v>0</v>
      </c>
      <c r="I1132">
        <v>0.16915574753500001</v>
      </c>
      <c r="J1132">
        <v>0</v>
      </c>
      <c r="K1132">
        <v>20.354762278899901</v>
      </c>
      <c r="L1132">
        <v>0</v>
      </c>
      <c r="M1132">
        <v>0.16915574753500001</v>
      </c>
    </row>
    <row r="1133" spans="1:13" hidden="1" x14ac:dyDescent="0.25">
      <c r="A1133" t="str">
        <f t="shared" si="17"/>
        <v>g</v>
      </c>
      <c r="B1133">
        <v>37</v>
      </c>
      <c r="C1133" t="s">
        <v>26</v>
      </c>
      <c r="D1133">
        <v>2</v>
      </c>
      <c r="E1133" t="s">
        <v>7</v>
      </c>
      <c r="F1133">
        <v>84</v>
      </c>
      <c r="G1133">
        <v>1393.41801723457</v>
      </c>
      <c r="H1133">
        <v>1351.45918929556</v>
      </c>
      <c r="I1133">
        <v>89.383636430220093</v>
      </c>
      <c r="J1133">
        <v>1438856.05247952</v>
      </c>
      <c r="K1133">
        <v>815814.513686319</v>
      </c>
      <c r="L1133">
        <v>57.621291144207099</v>
      </c>
      <c r="M1133">
        <v>31.762345286013002</v>
      </c>
    </row>
    <row r="1134" spans="1:13" hidden="1" x14ac:dyDescent="0.25">
      <c r="A1134" t="str">
        <f t="shared" si="17"/>
        <v>g</v>
      </c>
      <c r="B1134">
        <v>37</v>
      </c>
      <c r="C1134" t="s">
        <v>26</v>
      </c>
      <c r="D1134">
        <v>2</v>
      </c>
      <c r="E1134" t="s">
        <v>8</v>
      </c>
      <c r="F1134">
        <v>57</v>
      </c>
      <c r="G1134">
        <v>0</v>
      </c>
      <c r="H1134">
        <v>0</v>
      </c>
      <c r="I1134">
        <v>39.550040757288599</v>
      </c>
      <c r="J1134">
        <v>0</v>
      </c>
      <c r="K1134">
        <v>0</v>
      </c>
      <c r="L1134">
        <v>0</v>
      </c>
      <c r="M1134">
        <v>0</v>
      </c>
    </row>
    <row r="1135" spans="1:13" hidden="1" x14ac:dyDescent="0.25">
      <c r="A1135" t="str">
        <f t="shared" si="17"/>
        <v>g</v>
      </c>
      <c r="B1135">
        <v>37</v>
      </c>
      <c r="C1135" t="s">
        <v>48</v>
      </c>
      <c r="D1135">
        <v>2</v>
      </c>
      <c r="E1135" t="s">
        <v>6</v>
      </c>
      <c r="F1135">
        <v>11</v>
      </c>
      <c r="G1135">
        <v>0</v>
      </c>
      <c r="H1135">
        <v>0</v>
      </c>
      <c r="I1135">
        <v>6.7253078982752896</v>
      </c>
      <c r="J1135">
        <v>0</v>
      </c>
      <c r="K1135">
        <v>0</v>
      </c>
      <c r="L1135">
        <v>0</v>
      </c>
      <c r="M1135">
        <v>0</v>
      </c>
    </row>
    <row r="1136" spans="1:13" hidden="1" x14ac:dyDescent="0.25">
      <c r="A1136" t="str">
        <f t="shared" si="17"/>
        <v>g</v>
      </c>
      <c r="B1136">
        <v>37</v>
      </c>
      <c r="C1136" t="s">
        <v>48</v>
      </c>
      <c r="D1136">
        <v>2</v>
      </c>
      <c r="E1136" t="s">
        <v>13</v>
      </c>
      <c r="F1136">
        <v>14</v>
      </c>
      <c r="G1136">
        <v>421.45839557776998</v>
      </c>
      <c r="H1136">
        <v>0</v>
      </c>
      <c r="I1136">
        <v>15.5740046683676</v>
      </c>
      <c r="J1136">
        <v>0</v>
      </c>
      <c r="K1136">
        <v>187572.94615418601</v>
      </c>
      <c r="L1136">
        <v>0</v>
      </c>
      <c r="M1136">
        <v>15.5740046683676</v>
      </c>
    </row>
    <row r="1137" spans="1:13" hidden="1" x14ac:dyDescent="0.25">
      <c r="A1137" t="str">
        <f t="shared" si="17"/>
        <v>g</v>
      </c>
      <c r="B1137">
        <v>37</v>
      </c>
      <c r="C1137" t="s">
        <v>48</v>
      </c>
      <c r="D1137">
        <v>2</v>
      </c>
      <c r="E1137" t="s">
        <v>7</v>
      </c>
      <c r="F1137">
        <v>22</v>
      </c>
      <c r="G1137">
        <v>7.98972882186</v>
      </c>
      <c r="H1137">
        <v>19.974576997617401</v>
      </c>
      <c r="I1137">
        <v>1.2427462737372199</v>
      </c>
      <c r="J1137">
        <v>17382.045112463798</v>
      </c>
      <c r="K1137">
        <v>2988.15857938</v>
      </c>
      <c r="L1137">
        <v>0.46988556727622</v>
      </c>
      <c r="M1137">
        <v>0.77286070646100002</v>
      </c>
    </row>
    <row r="1138" spans="1:13" hidden="1" x14ac:dyDescent="0.25">
      <c r="A1138" t="str">
        <f t="shared" si="17"/>
        <v>g</v>
      </c>
      <c r="B1138">
        <v>37</v>
      </c>
      <c r="C1138" t="s">
        <v>48</v>
      </c>
      <c r="D1138">
        <v>2</v>
      </c>
      <c r="E1138" t="s">
        <v>8</v>
      </c>
      <c r="F1138">
        <v>8</v>
      </c>
      <c r="G1138">
        <v>0</v>
      </c>
      <c r="H1138">
        <v>0</v>
      </c>
      <c r="I1138">
        <v>2.686468771166</v>
      </c>
      <c r="J1138">
        <v>0</v>
      </c>
      <c r="K1138">
        <v>0</v>
      </c>
      <c r="L1138">
        <v>0</v>
      </c>
      <c r="M1138">
        <v>0</v>
      </c>
    </row>
    <row r="1139" spans="1:13" hidden="1" x14ac:dyDescent="0.25">
      <c r="A1139" t="str">
        <f t="shared" si="17"/>
        <v>h</v>
      </c>
      <c r="B1139">
        <v>37</v>
      </c>
      <c r="C1139" t="s">
        <v>25</v>
      </c>
      <c r="D1139">
        <v>2</v>
      </c>
      <c r="E1139" t="s">
        <v>6</v>
      </c>
      <c r="F1139">
        <v>5</v>
      </c>
      <c r="G1139">
        <v>0</v>
      </c>
      <c r="H1139">
        <v>0</v>
      </c>
      <c r="I1139">
        <v>1.9264766739883601</v>
      </c>
      <c r="J1139">
        <v>0</v>
      </c>
      <c r="K1139">
        <v>0</v>
      </c>
      <c r="L1139">
        <v>0</v>
      </c>
      <c r="M1139">
        <v>0</v>
      </c>
    </row>
    <row r="1140" spans="1:13" hidden="1" x14ac:dyDescent="0.25">
      <c r="A1140" t="str">
        <f t="shared" si="17"/>
        <v>h</v>
      </c>
      <c r="B1140">
        <v>37</v>
      </c>
      <c r="C1140" t="s">
        <v>25</v>
      </c>
      <c r="D1140">
        <v>2</v>
      </c>
      <c r="E1140" t="s">
        <v>13</v>
      </c>
      <c r="F1140">
        <v>20</v>
      </c>
      <c r="G1140">
        <v>0</v>
      </c>
      <c r="H1140">
        <v>8.5939976191697198</v>
      </c>
      <c r="I1140">
        <v>3.23670775942196</v>
      </c>
      <c r="J1140">
        <v>11400.326702857699</v>
      </c>
      <c r="K1140">
        <v>0</v>
      </c>
      <c r="L1140">
        <v>3.23670775942196</v>
      </c>
      <c r="M1140">
        <v>0</v>
      </c>
    </row>
    <row r="1141" spans="1:13" hidden="1" x14ac:dyDescent="0.25">
      <c r="A1141" t="str">
        <f t="shared" si="17"/>
        <v>h</v>
      </c>
      <c r="B1141">
        <v>37</v>
      </c>
      <c r="C1141" t="s">
        <v>25</v>
      </c>
      <c r="D1141">
        <v>2</v>
      </c>
      <c r="E1141" t="s">
        <v>7</v>
      </c>
      <c r="F1141">
        <v>156</v>
      </c>
      <c r="G1141">
        <v>0</v>
      </c>
      <c r="H1141">
        <v>551.27081435700097</v>
      </c>
      <c r="I1141">
        <v>37.965385031287902</v>
      </c>
      <c r="J1141">
        <v>819599.23098343099</v>
      </c>
      <c r="K1141">
        <v>0</v>
      </c>
      <c r="L1141">
        <v>37.965385031287902</v>
      </c>
      <c r="M1141">
        <v>0</v>
      </c>
    </row>
    <row r="1142" spans="1:13" hidden="1" x14ac:dyDescent="0.25">
      <c r="A1142" t="str">
        <f t="shared" si="17"/>
        <v>h</v>
      </c>
      <c r="B1142">
        <v>37</v>
      </c>
      <c r="C1142" t="s">
        <v>25</v>
      </c>
      <c r="D1142">
        <v>2</v>
      </c>
      <c r="E1142" t="s">
        <v>8</v>
      </c>
      <c r="F1142">
        <v>16</v>
      </c>
      <c r="G1142">
        <v>8.43410530465E-4</v>
      </c>
      <c r="H1142">
        <v>4.9935778394500003</v>
      </c>
      <c r="I1142">
        <v>13.642034892239501</v>
      </c>
      <c r="J1142">
        <v>11133.681150799999</v>
      </c>
      <c r="K1142">
        <v>0.53387886578400001</v>
      </c>
      <c r="L1142">
        <v>0</v>
      </c>
      <c r="M1142">
        <v>0</v>
      </c>
    </row>
    <row r="1143" spans="1:13" hidden="1" x14ac:dyDescent="0.25">
      <c r="A1143" t="str">
        <f t="shared" si="17"/>
        <v>d</v>
      </c>
      <c r="B1143">
        <v>38</v>
      </c>
      <c r="C1143" t="s">
        <v>16</v>
      </c>
      <c r="D1143">
        <v>2</v>
      </c>
      <c r="E1143" t="s">
        <v>6</v>
      </c>
      <c r="F1143">
        <v>7</v>
      </c>
      <c r="G1143">
        <v>0</v>
      </c>
      <c r="H1143">
        <v>0</v>
      </c>
      <c r="I1143">
        <v>2.2804250135302899</v>
      </c>
      <c r="J1143">
        <v>0</v>
      </c>
      <c r="K1143">
        <v>0</v>
      </c>
      <c r="L1143">
        <v>0</v>
      </c>
      <c r="M1143">
        <v>0</v>
      </c>
    </row>
    <row r="1144" spans="1:13" hidden="1" x14ac:dyDescent="0.25">
      <c r="A1144" t="str">
        <f t="shared" si="17"/>
        <v>d</v>
      </c>
      <c r="B1144">
        <v>38</v>
      </c>
      <c r="C1144" t="s">
        <v>16</v>
      </c>
      <c r="D1144">
        <v>2</v>
      </c>
      <c r="E1144" t="s">
        <v>7</v>
      </c>
      <c r="F1144">
        <v>14</v>
      </c>
      <c r="G1144">
        <v>0</v>
      </c>
      <c r="H1144">
        <v>15.8549285162582</v>
      </c>
      <c r="I1144">
        <v>6.8516480805861901</v>
      </c>
      <c r="J1144">
        <v>16289.416681906499</v>
      </c>
      <c r="K1144">
        <v>0</v>
      </c>
      <c r="L1144">
        <v>6.8516480805861901</v>
      </c>
      <c r="M1144">
        <v>0</v>
      </c>
    </row>
    <row r="1145" spans="1:13" hidden="1" x14ac:dyDescent="0.25">
      <c r="A1145" t="str">
        <f t="shared" si="17"/>
        <v>d</v>
      </c>
      <c r="B1145">
        <v>38</v>
      </c>
      <c r="C1145" t="s">
        <v>16</v>
      </c>
      <c r="D1145">
        <v>2</v>
      </c>
      <c r="E1145" t="s">
        <v>8</v>
      </c>
      <c r="F1145">
        <v>6</v>
      </c>
      <c r="G1145">
        <v>0</v>
      </c>
      <c r="H1145">
        <v>0.55514846822751995</v>
      </c>
      <c r="I1145">
        <v>0.95640272867265597</v>
      </c>
      <c r="J1145">
        <v>742.90521515575995</v>
      </c>
      <c r="K1145">
        <v>0</v>
      </c>
      <c r="L1145">
        <v>0</v>
      </c>
      <c r="M1145">
        <v>0</v>
      </c>
    </row>
    <row r="1146" spans="1:13" hidden="1" x14ac:dyDescent="0.25">
      <c r="A1146" t="str">
        <f t="shared" si="17"/>
        <v>d</v>
      </c>
      <c r="B1146">
        <v>38</v>
      </c>
      <c r="C1146" t="s">
        <v>22</v>
      </c>
      <c r="D1146">
        <v>2</v>
      </c>
      <c r="E1146" t="s">
        <v>6</v>
      </c>
      <c r="F1146">
        <v>10</v>
      </c>
      <c r="G1146">
        <v>0</v>
      </c>
      <c r="H1146">
        <v>0</v>
      </c>
      <c r="I1146">
        <v>2.29170849853331</v>
      </c>
      <c r="J1146">
        <v>0</v>
      </c>
      <c r="K1146">
        <v>0</v>
      </c>
      <c r="L1146">
        <v>0</v>
      </c>
      <c r="M1146">
        <v>0</v>
      </c>
    </row>
    <row r="1147" spans="1:13" hidden="1" x14ac:dyDescent="0.25">
      <c r="A1147" t="str">
        <f t="shared" si="17"/>
        <v>d</v>
      </c>
      <c r="B1147">
        <v>38</v>
      </c>
      <c r="C1147" t="s">
        <v>22</v>
      </c>
      <c r="D1147">
        <v>2</v>
      </c>
      <c r="E1147" t="s">
        <v>13</v>
      </c>
      <c r="F1147">
        <v>13</v>
      </c>
      <c r="G1147">
        <v>19.9504190762494</v>
      </c>
      <c r="H1147">
        <v>8.9733089891392392</v>
      </c>
      <c r="I1147">
        <v>7.1894184152906799</v>
      </c>
      <c r="J1147">
        <v>22965.452758581901</v>
      </c>
      <c r="K1147">
        <v>12628.6152752855</v>
      </c>
      <c r="L1147">
        <v>6.8496213035290596</v>
      </c>
      <c r="M1147">
        <v>0.33979711176162503</v>
      </c>
    </row>
    <row r="1148" spans="1:13" hidden="1" x14ac:dyDescent="0.25">
      <c r="A1148" t="str">
        <f t="shared" si="17"/>
        <v>d</v>
      </c>
      <c r="B1148">
        <v>38</v>
      </c>
      <c r="C1148" t="s">
        <v>22</v>
      </c>
      <c r="D1148">
        <v>2</v>
      </c>
      <c r="E1148" t="s">
        <v>7</v>
      </c>
      <c r="F1148">
        <v>295</v>
      </c>
      <c r="G1148">
        <v>0</v>
      </c>
      <c r="H1148">
        <v>326.40968290499097</v>
      </c>
      <c r="I1148">
        <v>64.007887895512994</v>
      </c>
      <c r="J1148">
        <v>698567.59261064604</v>
      </c>
      <c r="K1148">
        <v>0</v>
      </c>
      <c r="L1148">
        <v>64.007887895512994</v>
      </c>
      <c r="M1148">
        <v>0</v>
      </c>
    </row>
    <row r="1149" spans="1:13" hidden="1" x14ac:dyDescent="0.25">
      <c r="A1149" t="str">
        <f t="shared" si="17"/>
        <v>d</v>
      </c>
      <c r="B1149">
        <v>38</v>
      </c>
      <c r="C1149" t="s">
        <v>22</v>
      </c>
      <c r="D1149">
        <v>2</v>
      </c>
      <c r="E1149" t="s">
        <v>8</v>
      </c>
      <c r="F1149">
        <v>10</v>
      </c>
      <c r="G1149">
        <v>6.6385260659100002E-4</v>
      </c>
      <c r="H1149">
        <v>0</v>
      </c>
      <c r="I1149">
        <v>14.316588254237301</v>
      </c>
      <c r="J1149">
        <v>0</v>
      </c>
      <c r="K1149">
        <v>0.23234841230700001</v>
      </c>
      <c r="L1149">
        <v>0</v>
      </c>
      <c r="M1149">
        <v>0</v>
      </c>
    </row>
    <row r="1150" spans="1:13" hidden="1" x14ac:dyDescent="0.25">
      <c r="A1150" t="str">
        <f t="shared" si="17"/>
        <v>d</v>
      </c>
      <c r="B1150">
        <v>38</v>
      </c>
      <c r="C1150" t="s">
        <v>21</v>
      </c>
      <c r="D1150">
        <v>2</v>
      </c>
      <c r="E1150" t="s">
        <v>6</v>
      </c>
      <c r="F1150">
        <v>7</v>
      </c>
      <c r="G1150">
        <v>0</v>
      </c>
      <c r="H1150">
        <v>0</v>
      </c>
      <c r="I1150">
        <v>2.42471015695619</v>
      </c>
      <c r="J1150">
        <v>0</v>
      </c>
      <c r="K1150">
        <v>0</v>
      </c>
      <c r="L1150">
        <v>0</v>
      </c>
      <c r="M1150">
        <v>0</v>
      </c>
    </row>
    <row r="1151" spans="1:13" hidden="1" x14ac:dyDescent="0.25">
      <c r="A1151" t="str">
        <f t="shared" si="17"/>
        <v>d</v>
      </c>
      <c r="B1151">
        <v>38</v>
      </c>
      <c r="C1151" t="s">
        <v>21</v>
      </c>
      <c r="D1151">
        <v>2</v>
      </c>
      <c r="E1151" t="s">
        <v>13</v>
      </c>
      <c r="F1151">
        <v>23</v>
      </c>
      <c r="G1151">
        <v>24.963760349893199</v>
      </c>
      <c r="H1151">
        <v>15.5549047527541</v>
      </c>
      <c r="I1151">
        <v>8.8977314345906908</v>
      </c>
      <c r="J1151">
        <v>28879.952337578499</v>
      </c>
      <c r="K1151">
        <v>17165.312034262599</v>
      </c>
      <c r="L1151">
        <v>7.4519380486067996</v>
      </c>
      <c r="M1151">
        <v>1.4457933859839001</v>
      </c>
    </row>
    <row r="1152" spans="1:13" hidden="1" x14ac:dyDescent="0.25">
      <c r="A1152" t="str">
        <f t="shared" si="17"/>
        <v>d</v>
      </c>
      <c r="B1152">
        <v>38</v>
      </c>
      <c r="C1152" t="s">
        <v>21</v>
      </c>
      <c r="D1152">
        <v>2</v>
      </c>
      <c r="E1152" t="s">
        <v>7</v>
      </c>
      <c r="F1152">
        <v>154</v>
      </c>
      <c r="G1152">
        <v>1.1701213109000001E-3</v>
      </c>
      <c r="H1152">
        <v>160.78980243664401</v>
      </c>
      <c r="I1152">
        <v>30.513185094325198</v>
      </c>
      <c r="J1152">
        <v>309739.31167533802</v>
      </c>
      <c r="K1152">
        <v>0.74068678979900004</v>
      </c>
      <c r="L1152">
        <v>30.5057247118982</v>
      </c>
      <c r="M1152">
        <v>7.4603824270699998E-3</v>
      </c>
    </row>
    <row r="1153" spans="1:13" hidden="1" x14ac:dyDescent="0.25">
      <c r="A1153" t="str">
        <f t="shared" si="17"/>
        <v>d</v>
      </c>
      <c r="B1153">
        <v>38</v>
      </c>
      <c r="C1153" t="s">
        <v>21</v>
      </c>
      <c r="D1153">
        <v>2</v>
      </c>
      <c r="E1153" t="s">
        <v>8</v>
      </c>
      <c r="F1153">
        <v>10</v>
      </c>
      <c r="G1153">
        <v>0</v>
      </c>
      <c r="H1153" s="26">
        <v>6.2877264381300003E-5</v>
      </c>
      <c r="I1153">
        <v>7.0446576999006698</v>
      </c>
      <c r="J1153">
        <v>0.101408356955</v>
      </c>
      <c r="K1153">
        <v>0</v>
      </c>
      <c r="L1153">
        <v>0</v>
      </c>
      <c r="M1153">
        <v>0</v>
      </c>
    </row>
    <row r="1154" spans="1:13" hidden="1" x14ac:dyDescent="0.25">
      <c r="A1154" t="str">
        <f t="shared" si="17"/>
        <v>d</v>
      </c>
      <c r="B1154">
        <v>38</v>
      </c>
      <c r="C1154" t="s">
        <v>28</v>
      </c>
      <c r="D1154">
        <v>2</v>
      </c>
      <c r="E1154" t="s">
        <v>6</v>
      </c>
      <c r="F1154">
        <v>469</v>
      </c>
      <c r="G1154">
        <v>0</v>
      </c>
      <c r="H1154">
        <v>0</v>
      </c>
      <c r="I1154">
        <v>78.588230911199702</v>
      </c>
      <c r="J1154">
        <v>0</v>
      </c>
      <c r="K1154">
        <v>0</v>
      </c>
      <c r="L1154">
        <v>0</v>
      </c>
      <c r="M1154">
        <v>0</v>
      </c>
    </row>
    <row r="1155" spans="1:13" hidden="1" x14ac:dyDescent="0.25">
      <c r="A1155" t="str">
        <f t="shared" ref="A1155:A1218" si="18">LEFT(C1155,1)</f>
        <v>d</v>
      </c>
      <c r="B1155">
        <v>38</v>
      </c>
      <c r="C1155" t="s">
        <v>28</v>
      </c>
      <c r="D1155">
        <v>2</v>
      </c>
      <c r="E1155" t="s">
        <v>13</v>
      </c>
      <c r="F1155">
        <v>1647</v>
      </c>
      <c r="G1155">
        <v>320.73381957813001</v>
      </c>
      <c r="H1155">
        <v>1878.4476526456499</v>
      </c>
      <c r="I1155">
        <v>704.49463062595396</v>
      </c>
      <c r="J1155">
        <v>4891314.3471931601</v>
      </c>
      <c r="K1155">
        <v>168456.73132732799</v>
      </c>
      <c r="L1155">
        <v>692.615868261738</v>
      </c>
      <c r="M1155">
        <v>11.8787623642163</v>
      </c>
    </row>
    <row r="1156" spans="1:13" hidden="1" x14ac:dyDescent="0.25">
      <c r="A1156" t="str">
        <f t="shared" si="18"/>
        <v>d</v>
      </c>
      <c r="B1156">
        <v>38</v>
      </c>
      <c r="C1156" t="s">
        <v>28</v>
      </c>
      <c r="D1156">
        <v>2</v>
      </c>
      <c r="E1156" t="s">
        <v>7</v>
      </c>
      <c r="F1156">
        <v>12424</v>
      </c>
      <c r="G1156">
        <v>743.07837499401001</v>
      </c>
      <c r="H1156">
        <v>13336.4729884973</v>
      </c>
      <c r="I1156">
        <v>2704.8519951744202</v>
      </c>
      <c r="J1156">
        <v>34036309.834335104</v>
      </c>
      <c r="K1156">
        <v>428256.624899638</v>
      </c>
      <c r="L1156">
        <v>2692.7083275413302</v>
      </c>
      <c r="M1156">
        <v>12.1436676330999</v>
      </c>
    </row>
    <row r="1157" spans="1:13" hidden="1" x14ac:dyDescent="0.25">
      <c r="A1157" t="str">
        <f t="shared" si="18"/>
        <v>d</v>
      </c>
      <c r="B1157">
        <v>38</v>
      </c>
      <c r="C1157" t="s">
        <v>28</v>
      </c>
      <c r="D1157">
        <v>2</v>
      </c>
      <c r="E1157" t="s">
        <v>8</v>
      </c>
      <c r="F1157">
        <v>295</v>
      </c>
      <c r="G1157">
        <v>53.503241411744703</v>
      </c>
      <c r="H1157">
        <v>41.869410258418597</v>
      </c>
      <c r="I1157">
        <v>122.67430387294201</v>
      </c>
      <c r="J1157">
        <v>123713.911909469</v>
      </c>
      <c r="K1157">
        <v>33444.143259602199</v>
      </c>
      <c r="L1157">
        <v>0</v>
      </c>
      <c r="M1157">
        <v>0</v>
      </c>
    </row>
    <row r="1158" spans="1:13" hidden="1" x14ac:dyDescent="0.25">
      <c r="A1158" t="str">
        <f t="shared" si="18"/>
        <v>f</v>
      </c>
      <c r="B1158">
        <v>38</v>
      </c>
      <c r="C1158" t="s">
        <v>27</v>
      </c>
      <c r="D1158">
        <v>2</v>
      </c>
      <c r="E1158" t="s">
        <v>6</v>
      </c>
      <c r="F1158">
        <v>75</v>
      </c>
      <c r="G1158">
        <v>0</v>
      </c>
      <c r="H1158">
        <v>0</v>
      </c>
      <c r="I1158">
        <v>32.133966547670603</v>
      </c>
      <c r="J1158">
        <v>0</v>
      </c>
      <c r="K1158">
        <v>0</v>
      </c>
      <c r="L1158">
        <v>0</v>
      </c>
      <c r="M1158">
        <v>0</v>
      </c>
    </row>
    <row r="1159" spans="1:13" hidden="1" x14ac:dyDescent="0.25">
      <c r="A1159" t="str">
        <f t="shared" si="18"/>
        <v>f</v>
      </c>
      <c r="B1159">
        <v>38</v>
      </c>
      <c r="C1159" t="s">
        <v>27</v>
      </c>
      <c r="D1159">
        <v>2</v>
      </c>
      <c r="E1159" t="s">
        <v>13</v>
      </c>
      <c r="F1159">
        <v>121</v>
      </c>
      <c r="G1159">
        <v>598.80157761871203</v>
      </c>
      <c r="H1159">
        <v>98.810701759077304</v>
      </c>
      <c r="I1159">
        <v>42.816427525125299</v>
      </c>
      <c r="J1159">
        <v>151595.69873559399</v>
      </c>
      <c r="K1159">
        <v>376741.13063816499</v>
      </c>
      <c r="L1159">
        <v>24.754193670102499</v>
      </c>
      <c r="M1159">
        <v>18.0622338550228</v>
      </c>
    </row>
    <row r="1160" spans="1:13" hidden="1" x14ac:dyDescent="0.25">
      <c r="A1160" t="str">
        <f t="shared" si="18"/>
        <v>f</v>
      </c>
      <c r="B1160">
        <v>38</v>
      </c>
      <c r="C1160" t="s">
        <v>27</v>
      </c>
      <c r="D1160">
        <v>2</v>
      </c>
      <c r="E1160" t="s">
        <v>7</v>
      </c>
      <c r="F1160">
        <v>2238</v>
      </c>
      <c r="G1160">
        <v>919.04692902477802</v>
      </c>
      <c r="H1160">
        <v>5682.4777064305599</v>
      </c>
      <c r="I1160">
        <v>200.65647001821301</v>
      </c>
      <c r="J1160">
        <v>6530679.6033508796</v>
      </c>
      <c r="K1160">
        <v>596990.39179285301</v>
      </c>
      <c r="L1160">
        <v>193.405132999605</v>
      </c>
      <c r="M1160">
        <v>7.2513370186078498</v>
      </c>
    </row>
    <row r="1161" spans="1:13" hidden="1" x14ac:dyDescent="0.25">
      <c r="A1161" t="str">
        <f t="shared" si="18"/>
        <v>f</v>
      </c>
      <c r="B1161">
        <v>38</v>
      </c>
      <c r="C1161" t="s">
        <v>27</v>
      </c>
      <c r="D1161">
        <v>2</v>
      </c>
      <c r="E1161" t="s">
        <v>8</v>
      </c>
      <c r="F1161">
        <v>69</v>
      </c>
      <c r="G1161">
        <v>637.85660341906998</v>
      </c>
      <c r="H1161">
        <v>208.49765408495799</v>
      </c>
      <c r="I1161">
        <v>131.95229978862</v>
      </c>
      <c r="J1161">
        <v>207022.831455487</v>
      </c>
      <c r="K1161">
        <v>403763.23707149999</v>
      </c>
      <c r="L1161">
        <v>0</v>
      </c>
      <c r="M1161">
        <v>0</v>
      </c>
    </row>
    <row r="1162" spans="1:13" hidden="1" x14ac:dyDescent="0.25">
      <c r="A1162" t="str">
        <f t="shared" si="18"/>
        <v>g</v>
      </c>
      <c r="B1162">
        <v>38</v>
      </c>
      <c r="C1162" t="s">
        <v>12</v>
      </c>
      <c r="D1162">
        <v>2</v>
      </c>
      <c r="E1162" t="s">
        <v>6</v>
      </c>
      <c r="F1162">
        <v>173</v>
      </c>
      <c r="G1162">
        <v>0</v>
      </c>
      <c r="H1162">
        <v>0</v>
      </c>
      <c r="I1162">
        <v>47.956138125977397</v>
      </c>
      <c r="J1162">
        <v>0</v>
      </c>
      <c r="K1162">
        <v>0</v>
      </c>
      <c r="L1162">
        <v>0</v>
      </c>
      <c r="M1162">
        <v>0</v>
      </c>
    </row>
    <row r="1163" spans="1:13" hidden="1" x14ac:dyDescent="0.25">
      <c r="A1163" t="str">
        <f t="shared" si="18"/>
        <v>g</v>
      </c>
      <c r="B1163">
        <v>38</v>
      </c>
      <c r="C1163" t="s">
        <v>12</v>
      </c>
      <c r="D1163">
        <v>2</v>
      </c>
      <c r="E1163" t="s">
        <v>13</v>
      </c>
      <c r="F1163">
        <v>347</v>
      </c>
      <c r="G1163">
        <v>3428.3123856959901</v>
      </c>
      <c r="H1163">
        <v>122.660880995903</v>
      </c>
      <c r="I1163">
        <v>141.78948770954199</v>
      </c>
      <c r="J1163">
        <v>198597.637297359</v>
      </c>
      <c r="K1163">
        <v>1959607.3985654099</v>
      </c>
      <c r="L1163">
        <v>24.9553299215187</v>
      </c>
      <c r="M1163">
        <v>116.83415778802301</v>
      </c>
    </row>
    <row r="1164" spans="1:13" hidden="1" x14ac:dyDescent="0.25">
      <c r="A1164" t="str">
        <f t="shared" si="18"/>
        <v>g</v>
      </c>
      <c r="B1164">
        <v>38</v>
      </c>
      <c r="C1164" t="s">
        <v>12</v>
      </c>
      <c r="D1164">
        <v>2</v>
      </c>
      <c r="E1164" t="s">
        <v>7</v>
      </c>
      <c r="F1164">
        <v>544</v>
      </c>
      <c r="G1164">
        <v>3469.6482172511401</v>
      </c>
      <c r="H1164">
        <v>1230.50600318344</v>
      </c>
      <c r="I1164">
        <v>86.402595280546706</v>
      </c>
      <c r="J1164">
        <v>1176770.1564839999</v>
      </c>
      <c r="K1164">
        <v>1992576.2710045299</v>
      </c>
      <c r="L1164">
        <v>28.588860042170701</v>
      </c>
      <c r="M1164">
        <v>57.813735238375898</v>
      </c>
    </row>
    <row r="1165" spans="1:13" hidden="1" x14ac:dyDescent="0.25">
      <c r="A1165" t="str">
        <f t="shared" si="18"/>
        <v>g</v>
      </c>
      <c r="B1165">
        <v>38</v>
      </c>
      <c r="C1165" t="s">
        <v>12</v>
      </c>
      <c r="D1165">
        <v>2</v>
      </c>
      <c r="E1165" t="s">
        <v>8</v>
      </c>
      <c r="F1165">
        <v>64</v>
      </c>
      <c r="G1165">
        <v>202.71516474363301</v>
      </c>
      <c r="H1165">
        <v>0.99815313944499995</v>
      </c>
      <c r="I1165">
        <v>29.3072749470814</v>
      </c>
      <c r="J1165">
        <v>2910.61455462</v>
      </c>
      <c r="K1165">
        <v>128318.69520365899</v>
      </c>
      <c r="L1165">
        <v>0</v>
      </c>
      <c r="M1165">
        <v>0</v>
      </c>
    </row>
    <row r="1166" spans="1:13" hidden="1" x14ac:dyDescent="0.25">
      <c r="A1166" t="str">
        <f t="shared" si="18"/>
        <v>h</v>
      </c>
      <c r="B1166">
        <v>38</v>
      </c>
      <c r="C1166" t="s">
        <v>41</v>
      </c>
      <c r="D1166">
        <v>2</v>
      </c>
      <c r="E1166" t="s">
        <v>6</v>
      </c>
      <c r="F1166">
        <v>62</v>
      </c>
      <c r="G1166">
        <v>0</v>
      </c>
      <c r="H1166">
        <v>0</v>
      </c>
      <c r="I1166">
        <v>12.1538701680728</v>
      </c>
      <c r="J1166">
        <v>0</v>
      </c>
      <c r="K1166">
        <v>0</v>
      </c>
      <c r="L1166">
        <v>0</v>
      </c>
      <c r="M1166">
        <v>0</v>
      </c>
    </row>
    <row r="1167" spans="1:13" hidden="1" x14ac:dyDescent="0.25">
      <c r="A1167" t="str">
        <f t="shared" si="18"/>
        <v>h</v>
      </c>
      <c r="B1167">
        <v>38</v>
      </c>
      <c r="C1167" t="s">
        <v>41</v>
      </c>
      <c r="D1167">
        <v>2</v>
      </c>
      <c r="E1167" t="s">
        <v>13</v>
      </c>
      <c r="F1167">
        <v>250</v>
      </c>
      <c r="G1167">
        <v>49.979537553846399</v>
      </c>
      <c r="H1167">
        <v>327.85055798763301</v>
      </c>
      <c r="I1167">
        <v>62.931952948448497</v>
      </c>
      <c r="J1167">
        <v>368695.32221356401</v>
      </c>
      <c r="K1167">
        <v>28347.591260303299</v>
      </c>
      <c r="L1167">
        <v>58.288265104904298</v>
      </c>
      <c r="M1167">
        <v>4.6436878435441598</v>
      </c>
    </row>
    <row r="1168" spans="1:13" hidden="1" x14ac:dyDescent="0.25">
      <c r="A1168" t="str">
        <f t="shared" si="18"/>
        <v>h</v>
      </c>
      <c r="B1168">
        <v>38</v>
      </c>
      <c r="C1168" t="s">
        <v>41</v>
      </c>
      <c r="D1168">
        <v>2</v>
      </c>
      <c r="E1168" t="s">
        <v>7</v>
      </c>
      <c r="F1168">
        <v>1158</v>
      </c>
      <c r="G1168">
        <v>41.323091197229502</v>
      </c>
      <c r="H1168">
        <v>1861.7753874858699</v>
      </c>
      <c r="I1168">
        <v>109.162149041484</v>
      </c>
      <c r="J1168">
        <v>2996866.5924382401</v>
      </c>
      <c r="K1168">
        <v>22795.101859246599</v>
      </c>
      <c r="L1168">
        <v>106.329098980518</v>
      </c>
      <c r="M1168">
        <v>2.83305006096636</v>
      </c>
    </row>
    <row r="1169" spans="1:13" hidden="1" x14ac:dyDescent="0.25">
      <c r="A1169" t="str">
        <f t="shared" si="18"/>
        <v>h</v>
      </c>
      <c r="B1169">
        <v>38</v>
      </c>
      <c r="C1169" t="s">
        <v>41</v>
      </c>
      <c r="D1169">
        <v>2</v>
      </c>
      <c r="E1169" t="s">
        <v>8</v>
      </c>
      <c r="F1169">
        <v>69</v>
      </c>
      <c r="G1169">
        <v>153.53815023358399</v>
      </c>
      <c r="H1169">
        <v>110.15406259950301</v>
      </c>
      <c r="I1169">
        <v>61.373060210522802</v>
      </c>
      <c r="J1169">
        <v>128315.89865195101</v>
      </c>
      <c r="K1169">
        <v>97189.649097759597</v>
      </c>
      <c r="L1169">
        <v>0</v>
      </c>
      <c r="M1169">
        <v>0</v>
      </c>
    </row>
    <row r="1170" spans="1:13" hidden="1" x14ac:dyDescent="0.25">
      <c r="A1170" t="str">
        <f t="shared" si="18"/>
        <v>e</v>
      </c>
      <c r="B1170">
        <v>39</v>
      </c>
      <c r="C1170" t="s">
        <v>35</v>
      </c>
      <c r="D1170">
        <v>2</v>
      </c>
      <c r="E1170" t="s">
        <v>6</v>
      </c>
      <c r="F1170">
        <v>74</v>
      </c>
      <c r="G1170">
        <v>0</v>
      </c>
      <c r="H1170">
        <v>0</v>
      </c>
      <c r="I1170">
        <v>23.885040082453799</v>
      </c>
      <c r="J1170">
        <v>0</v>
      </c>
      <c r="K1170">
        <v>0</v>
      </c>
      <c r="L1170">
        <v>0</v>
      </c>
      <c r="M1170">
        <v>0</v>
      </c>
    </row>
    <row r="1171" spans="1:13" hidden="1" x14ac:dyDescent="0.25">
      <c r="A1171" t="str">
        <f t="shared" si="18"/>
        <v>e</v>
      </c>
      <c r="B1171">
        <v>39</v>
      </c>
      <c r="C1171" t="s">
        <v>35</v>
      </c>
      <c r="D1171">
        <v>2</v>
      </c>
      <c r="E1171" t="s">
        <v>13</v>
      </c>
      <c r="F1171">
        <v>200</v>
      </c>
      <c r="G1171">
        <v>4.09494114387061</v>
      </c>
      <c r="H1171">
        <v>246.01612828489399</v>
      </c>
      <c r="I1171">
        <v>74.005519059312903</v>
      </c>
      <c r="J1171">
        <v>287874.85222896899</v>
      </c>
      <c r="K1171">
        <v>1453.3660686375699</v>
      </c>
      <c r="L1171">
        <v>72.965351910362799</v>
      </c>
      <c r="M1171">
        <v>1.0401671489500599</v>
      </c>
    </row>
    <row r="1172" spans="1:13" hidden="1" x14ac:dyDescent="0.25">
      <c r="A1172" t="str">
        <f t="shared" si="18"/>
        <v>e</v>
      </c>
      <c r="B1172">
        <v>39</v>
      </c>
      <c r="C1172" t="s">
        <v>35</v>
      </c>
      <c r="D1172">
        <v>2</v>
      </c>
      <c r="E1172" t="s">
        <v>7</v>
      </c>
      <c r="F1172">
        <v>1073</v>
      </c>
      <c r="G1172">
        <v>131.14745029545901</v>
      </c>
      <c r="H1172">
        <v>1067.1951123946501</v>
      </c>
      <c r="I1172">
        <v>227.51000735225199</v>
      </c>
      <c r="J1172">
        <v>2077988.82842481</v>
      </c>
      <c r="K1172">
        <v>86375.936413844</v>
      </c>
      <c r="L1172">
        <v>224.54962689086699</v>
      </c>
      <c r="M1172">
        <v>2.9603804613856699</v>
      </c>
    </row>
    <row r="1173" spans="1:13" hidden="1" x14ac:dyDescent="0.25">
      <c r="A1173" t="str">
        <f t="shared" si="18"/>
        <v>e</v>
      </c>
      <c r="B1173">
        <v>39</v>
      </c>
      <c r="C1173" t="s">
        <v>35</v>
      </c>
      <c r="D1173">
        <v>2</v>
      </c>
      <c r="E1173" t="s">
        <v>8</v>
      </c>
      <c r="F1173">
        <v>65</v>
      </c>
      <c r="G1173">
        <v>175.11186246979801</v>
      </c>
      <c r="H1173">
        <v>9.8278951182642498</v>
      </c>
      <c r="I1173">
        <v>84.218881998506603</v>
      </c>
      <c r="J1173">
        <v>12412.8979462609</v>
      </c>
      <c r="K1173">
        <v>61289.176650408401</v>
      </c>
      <c r="L1173">
        <v>0</v>
      </c>
      <c r="M1173">
        <v>0</v>
      </c>
    </row>
    <row r="1174" spans="1:13" hidden="1" x14ac:dyDescent="0.25">
      <c r="A1174" t="str">
        <f t="shared" si="18"/>
        <v>e</v>
      </c>
      <c r="B1174">
        <v>39</v>
      </c>
      <c r="C1174" t="s">
        <v>43</v>
      </c>
      <c r="D1174">
        <v>2</v>
      </c>
      <c r="E1174" t="s">
        <v>6</v>
      </c>
      <c r="F1174">
        <v>118</v>
      </c>
      <c r="G1174">
        <v>0</v>
      </c>
      <c r="H1174">
        <v>0</v>
      </c>
      <c r="I1174">
        <v>50.411903594041299</v>
      </c>
      <c r="J1174">
        <v>0</v>
      </c>
      <c r="K1174">
        <v>0</v>
      </c>
      <c r="L1174">
        <v>0</v>
      </c>
      <c r="M1174">
        <v>0</v>
      </c>
    </row>
    <row r="1175" spans="1:13" hidden="1" x14ac:dyDescent="0.25">
      <c r="A1175" t="str">
        <f t="shared" si="18"/>
        <v>e</v>
      </c>
      <c r="B1175">
        <v>39</v>
      </c>
      <c r="C1175" t="s">
        <v>43</v>
      </c>
      <c r="D1175">
        <v>2</v>
      </c>
      <c r="E1175" t="s">
        <v>13</v>
      </c>
      <c r="F1175">
        <v>482</v>
      </c>
      <c r="G1175">
        <v>152.055091950236</v>
      </c>
      <c r="H1175">
        <v>394.850840606632</v>
      </c>
      <c r="I1175">
        <v>151.71786089910299</v>
      </c>
      <c r="J1175">
        <v>806618.51821518899</v>
      </c>
      <c r="K1175">
        <v>85488.191007422705</v>
      </c>
      <c r="L1175">
        <v>144.236332170282</v>
      </c>
      <c r="M1175">
        <v>7.4815287288211296</v>
      </c>
    </row>
    <row r="1176" spans="1:13" hidden="1" x14ac:dyDescent="0.25">
      <c r="A1176" t="str">
        <f t="shared" si="18"/>
        <v>e</v>
      </c>
      <c r="B1176">
        <v>39</v>
      </c>
      <c r="C1176" t="s">
        <v>43</v>
      </c>
      <c r="D1176">
        <v>2</v>
      </c>
      <c r="E1176" t="s">
        <v>7</v>
      </c>
      <c r="F1176">
        <v>2968</v>
      </c>
      <c r="G1176">
        <v>101.162414883636</v>
      </c>
      <c r="H1176">
        <v>2881.1795418997599</v>
      </c>
      <c r="I1176">
        <v>627.38616391146604</v>
      </c>
      <c r="J1176">
        <v>7113138.6765876599</v>
      </c>
      <c r="K1176">
        <v>45533.246633048402</v>
      </c>
      <c r="L1176">
        <v>622.10400772490698</v>
      </c>
      <c r="M1176">
        <v>5.28215618655965</v>
      </c>
    </row>
    <row r="1177" spans="1:13" hidden="1" x14ac:dyDescent="0.25">
      <c r="A1177" t="str">
        <f t="shared" si="18"/>
        <v>e</v>
      </c>
      <c r="B1177">
        <v>39</v>
      </c>
      <c r="C1177" t="s">
        <v>43</v>
      </c>
      <c r="D1177">
        <v>2</v>
      </c>
      <c r="E1177" t="s">
        <v>8</v>
      </c>
      <c r="F1177">
        <v>188</v>
      </c>
      <c r="G1177">
        <v>401.35493503024901</v>
      </c>
      <c r="H1177">
        <v>2.5240582710557198</v>
      </c>
      <c r="I1177">
        <v>128.289843194415</v>
      </c>
      <c r="J1177">
        <v>3584.9336641537798</v>
      </c>
      <c r="K1177">
        <v>140474.84695460199</v>
      </c>
      <c r="L1177">
        <v>0</v>
      </c>
      <c r="M1177">
        <v>0</v>
      </c>
    </row>
    <row r="1178" spans="1:13" hidden="1" x14ac:dyDescent="0.25">
      <c r="A1178" t="str">
        <f t="shared" si="18"/>
        <v>e</v>
      </c>
      <c r="B1178">
        <v>39</v>
      </c>
      <c r="C1178" t="s">
        <v>20</v>
      </c>
      <c r="D1178">
        <v>2</v>
      </c>
      <c r="E1178" t="s">
        <v>6</v>
      </c>
      <c r="F1178">
        <v>81</v>
      </c>
      <c r="G1178">
        <v>0</v>
      </c>
      <c r="H1178">
        <v>0</v>
      </c>
      <c r="I1178">
        <v>28.7918397477419</v>
      </c>
      <c r="J1178">
        <v>0</v>
      </c>
      <c r="K1178">
        <v>0</v>
      </c>
      <c r="L1178">
        <v>0</v>
      </c>
      <c r="M1178">
        <v>0</v>
      </c>
    </row>
    <row r="1179" spans="1:13" hidden="1" x14ac:dyDescent="0.25">
      <c r="A1179" t="str">
        <f t="shared" si="18"/>
        <v>e</v>
      </c>
      <c r="B1179">
        <v>39</v>
      </c>
      <c r="C1179" t="s">
        <v>20</v>
      </c>
      <c r="D1179">
        <v>2</v>
      </c>
      <c r="E1179" t="s">
        <v>13</v>
      </c>
      <c r="F1179">
        <v>677</v>
      </c>
      <c r="G1179">
        <v>10.295630498455701</v>
      </c>
      <c r="H1179">
        <v>594.31205046176206</v>
      </c>
      <c r="I1179">
        <v>176.19729554816499</v>
      </c>
      <c r="J1179">
        <v>1320948.9175718301</v>
      </c>
      <c r="K1179">
        <v>6440.8619372383</v>
      </c>
      <c r="L1179">
        <v>173.94662190527399</v>
      </c>
      <c r="M1179">
        <v>2.2506736428916398</v>
      </c>
    </row>
    <row r="1180" spans="1:13" hidden="1" x14ac:dyDescent="0.25">
      <c r="A1180" t="str">
        <f t="shared" si="18"/>
        <v>e</v>
      </c>
      <c r="B1180">
        <v>39</v>
      </c>
      <c r="C1180" t="s">
        <v>20</v>
      </c>
      <c r="D1180">
        <v>2</v>
      </c>
      <c r="E1180" t="s">
        <v>7</v>
      </c>
      <c r="F1180">
        <v>1591</v>
      </c>
      <c r="G1180">
        <v>834.23905135963105</v>
      </c>
      <c r="H1180">
        <v>1768.9558790000999</v>
      </c>
      <c r="I1180">
        <v>347.10158921422402</v>
      </c>
      <c r="J1180">
        <v>4252184.7023568796</v>
      </c>
      <c r="K1180">
        <v>517725.368851565</v>
      </c>
      <c r="L1180">
        <v>336.00667959867599</v>
      </c>
      <c r="M1180">
        <v>11.0949096155479</v>
      </c>
    </row>
    <row r="1181" spans="1:13" hidden="1" x14ac:dyDescent="0.25">
      <c r="A1181" t="str">
        <f t="shared" si="18"/>
        <v>e</v>
      </c>
      <c r="B1181">
        <v>39</v>
      </c>
      <c r="C1181" t="s">
        <v>20</v>
      </c>
      <c r="D1181">
        <v>2</v>
      </c>
      <c r="E1181" t="s">
        <v>8</v>
      </c>
      <c r="F1181">
        <v>129</v>
      </c>
      <c r="G1181">
        <v>131.57012245300001</v>
      </c>
      <c r="H1181">
        <v>9.6671140945234697</v>
      </c>
      <c r="I1181">
        <v>85.998319937954605</v>
      </c>
      <c r="J1181">
        <v>46272.811184313097</v>
      </c>
      <c r="K1181">
        <v>46049.542858568901</v>
      </c>
      <c r="L1181">
        <v>0</v>
      </c>
      <c r="M1181">
        <v>0</v>
      </c>
    </row>
    <row r="1182" spans="1:13" hidden="1" x14ac:dyDescent="0.25">
      <c r="A1182" t="str">
        <f t="shared" si="18"/>
        <v>e</v>
      </c>
      <c r="B1182">
        <v>39</v>
      </c>
      <c r="C1182" t="s">
        <v>45</v>
      </c>
      <c r="D1182">
        <v>2</v>
      </c>
      <c r="E1182" t="s">
        <v>6</v>
      </c>
      <c r="F1182">
        <v>102</v>
      </c>
      <c r="G1182">
        <v>0</v>
      </c>
      <c r="H1182">
        <v>0</v>
      </c>
      <c r="I1182">
        <v>18.4280929773584</v>
      </c>
      <c r="J1182">
        <v>0</v>
      </c>
      <c r="K1182">
        <v>0</v>
      </c>
      <c r="L1182">
        <v>0</v>
      </c>
      <c r="M1182">
        <v>0</v>
      </c>
    </row>
    <row r="1183" spans="1:13" hidden="1" x14ac:dyDescent="0.25">
      <c r="A1183" t="str">
        <f t="shared" si="18"/>
        <v>e</v>
      </c>
      <c r="B1183">
        <v>39</v>
      </c>
      <c r="C1183" t="s">
        <v>45</v>
      </c>
      <c r="D1183">
        <v>2</v>
      </c>
      <c r="E1183" t="s">
        <v>13</v>
      </c>
      <c r="F1183">
        <v>928</v>
      </c>
      <c r="G1183">
        <v>0.91609109542224598</v>
      </c>
      <c r="H1183">
        <v>849.456124119062</v>
      </c>
      <c r="I1183">
        <v>228.177759321498</v>
      </c>
      <c r="J1183">
        <v>1687035.1798528901</v>
      </c>
      <c r="K1183">
        <v>557.020704019665</v>
      </c>
      <c r="L1183">
        <v>227.83504066480401</v>
      </c>
      <c r="M1183">
        <v>0.34271865669325602</v>
      </c>
    </row>
    <row r="1184" spans="1:13" hidden="1" x14ac:dyDescent="0.25">
      <c r="A1184" t="str">
        <f t="shared" si="18"/>
        <v>e</v>
      </c>
      <c r="B1184">
        <v>39</v>
      </c>
      <c r="C1184" t="s">
        <v>45</v>
      </c>
      <c r="D1184">
        <v>2</v>
      </c>
      <c r="E1184" t="s">
        <v>7</v>
      </c>
      <c r="F1184">
        <v>1575</v>
      </c>
      <c r="G1184">
        <v>552.28979032024495</v>
      </c>
      <c r="H1184">
        <v>1536.5423226748101</v>
      </c>
      <c r="I1184">
        <v>365.78697700294998</v>
      </c>
      <c r="J1184">
        <v>4509046.6316291997</v>
      </c>
      <c r="K1184">
        <v>340838.09810115898</v>
      </c>
      <c r="L1184">
        <v>363.24460613880802</v>
      </c>
      <c r="M1184">
        <v>2.5423708641418901</v>
      </c>
    </row>
    <row r="1185" spans="1:13" hidden="1" x14ac:dyDescent="0.25">
      <c r="A1185" t="str">
        <f t="shared" si="18"/>
        <v>e</v>
      </c>
      <c r="B1185">
        <v>39</v>
      </c>
      <c r="C1185" t="s">
        <v>45</v>
      </c>
      <c r="D1185">
        <v>2</v>
      </c>
      <c r="E1185" t="s">
        <v>8</v>
      </c>
      <c r="F1185">
        <v>152</v>
      </c>
      <c r="G1185">
        <v>422.83678106899998</v>
      </c>
      <c r="H1185">
        <v>9.9182108472880302</v>
      </c>
      <c r="I1185">
        <v>70.151421399365006</v>
      </c>
      <c r="J1185">
        <v>31203.919269490099</v>
      </c>
      <c r="K1185">
        <v>147992.87337429999</v>
      </c>
      <c r="L1185">
        <v>0</v>
      </c>
      <c r="M1185">
        <v>0</v>
      </c>
    </row>
    <row r="1186" spans="1:13" hidden="1" x14ac:dyDescent="0.25">
      <c r="A1186" t="str">
        <f t="shared" si="18"/>
        <v>e</v>
      </c>
      <c r="B1186">
        <v>39</v>
      </c>
      <c r="C1186" t="s">
        <v>44</v>
      </c>
      <c r="D1186">
        <v>2</v>
      </c>
      <c r="E1186" t="s">
        <v>6</v>
      </c>
      <c r="F1186">
        <v>29</v>
      </c>
      <c r="G1186">
        <v>0</v>
      </c>
      <c r="H1186">
        <v>0</v>
      </c>
      <c r="I1186">
        <v>4.7708631057445103</v>
      </c>
      <c r="J1186">
        <v>0</v>
      </c>
      <c r="K1186">
        <v>0</v>
      </c>
      <c r="L1186">
        <v>0</v>
      </c>
      <c r="M1186">
        <v>0</v>
      </c>
    </row>
    <row r="1187" spans="1:13" hidden="1" x14ac:dyDescent="0.25">
      <c r="A1187" t="str">
        <f t="shared" si="18"/>
        <v>e</v>
      </c>
      <c r="B1187">
        <v>39</v>
      </c>
      <c r="C1187" t="s">
        <v>44</v>
      </c>
      <c r="D1187">
        <v>2</v>
      </c>
      <c r="E1187" t="s">
        <v>13</v>
      </c>
      <c r="F1187">
        <v>33</v>
      </c>
      <c r="G1187" s="26">
        <v>9.8395667559900007E-6</v>
      </c>
      <c r="H1187">
        <v>30.751580719598898</v>
      </c>
      <c r="I1187">
        <v>14.1796497779305</v>
      </c>
      <c r="J1187">
        <v>81457.293898804899</v>
      </c>
      <c r="K1187">
        <v>6.2284457565399999E-3</v>
      </c>
      <c r="L1187">
        <v>14.1792885866089</v>
      </c>
      <c r="M1187">
        <v>3.6119132153599999E-4</v>
      </c>
    </row>
    <row r="1188" spans="1:13" hidden="1" x14ac:dyDescent="0.25">
      <c r="A1188" t="str">
        <f t="shared" si="18"/>
        <v>e</v>
      </c>
      <c r="B1188">
        <v>39</v>
      </c>
      <c r="C1188" t="s">
        <v>44</v>
      </c>
      <c r="D1188">
        <v>2</v>
      </c>
      <c r="E1188" t="s">
        <v>7</v>
      </c>
      <c r="F1188">
        <v>322</v>
      </c>
      <c r="G1188">
        <v>14.9802449917622</v>
      </c>
      <c r="H1188">
        <v>319.60758099487799</v>
      </c>
      <c r="I1188">
        <v>86.040546682866307</v>
      </c>
      <c r="J1188">
        <v>1399838.8737381699</v>
      </c>
      <c r="K1188">
        <v>2437.8780125734202</v>
      </c>
      <c r="L1188">
        <v>85.499575898930701</v>
      </c>
      <c r="M1188">
        <v>0.54097078393562004</v>
      </c>
    </row>
    <row r="1189" spans="1:13" hidden="1" x14ac:dyDescent="0.25">
      <c r="A1189" t="str">
        <f t="shared" si="18"/>
        <v>e</v>
      </c>
      <c r="B1189">
        <v>39</v>
      </c>
      <c r="C1189" t="s">
        <v>44</v>
      </c>
      <c r="D1189">
        <v>2</v>
      </c>
      <c r="E1189" t="s">
        <v>8</v>
      </c>
      <c r="F1189">
        <v>14</v>
      </c>
      <c r="G1189">
        <v>0</v>
      </c>
      <c r="H1189" s="26">
        <v>6.4245236663900004E-5</v>
      </c>
      <c r="I1189">
        <v>5.0752597999778999</v>
      </c>
      <c r="J1189">
        <v>0.17192025331300001</v>
      </c>
      <c r="K1189">
        <v>0</v>
      </c>
      <c r="L1189">
        <v>0</v>
      </c>
      <c r="M1189">
        <v>0</v>
      </c>
    </row>
    <row r="1190" spans="1:13" hidden="1" x14ac:dyDescent="0.25">
      <c r="A1190" t="str">
        <f t="shared" si="18"/>
        <v>f</v>
      </c>
      <c r="B1190">
        <v>39</v>
      </c>
      <c r="C1190" t="s">
        <v>14</v>
      </c>
      <c r="D1190">
        <v>2</v>
      </c>
      <c r="E1190" t="s">
        <v>6</v>
      </c>
      <c r="F1190">
        <v>13</v>
      </c>
      <c r="G1190">
        <v>0</v>
      </c>
      <c r="H1190">
        <v>0</v>
      </c>
      <c r="I1190">
        <v>1.0184054619538001</v>
      </c>
      <c r="J1190">
        <v>0</v>
      </c>
      <c r="K1190">
        <v>0</v>
      </c>
      <c r="L1190">
        <v>0</v>
      </c>
      <c r="M1190">
        <v>0</v>
      </c>
    </row>
    <row r="1191" spans="1:13" hidden="1" x14ac:dyDescent="0.25">
      <c r="A1191" t="str">
        <f t="shared" si="18"/>
        <v>f</v>
      </c>
      <c r="B1191">
        <v>39</v>
      </c>
      <c r="C1191" t="s">
        <v>14</v>
      </c>
      <c r="D1191">
        <v>2</v>
      </c>
      <c r="E1191" t="s">
        <v>13</v>
      </c>
      <c r="F1191">
        <v>15</v>
      </c>
      <c r="G1191">
        <v>14.2263207606353</v>
      </c>
      <c r="H1191">
        <v>15.23842011696</v>
      </c>
      <c r="I1191">
        <v>2.5435708242980799</v>
      </c>
      <c r="J1191">
        <v>12755.259734278001</v>
      </c>
      <c r="K1191">
        <v>9006.8579072845696</v>
      </c>
      <c r="L1191">
        <v>1.4329250604919901</v>
      </c>
      <c r="M1191">
        <v>1.11064576380608</v>
      </c>
    </row>
    <row r="1192" spans="1:13" hidden="1" x14ac:dyDescent="0.25">
      <c r="A1192" t="str">
        <f t="shared" si="18"/>
        <v>f</v>
      </c>
      <c r="B1192">
        <v>39</v>
      </c>
      <c r="C1192" t="s">
        <v>14</v>
      </c>
      <c r="D1192">
        <v>2</v>
      </c>
      <c r="E1192" t="s">
        <v>7</v>
      </c>
      <c r="F1192">
        <v>212</v>
      </c>
      <c r="G1192" s="26">
        <v>4.7311828194199998E-6</v>
      </c>
      <c r="H1192">
        <v>1358.7574788771799</v>
      </c>
      <c r="I1192">
        <v>52.3887689227492</v>
      </c>
      <c r="J1192">
        <v>532056.90272079105</v>
      </c>
      <c r="K1192">
        <v>2.99483872469E-3</v>
      </c>
      <c r="L1192">
        <v>52.388221210253398</v>
      </c>
      <c r="M1192">
        <v>5.4771249581999997E-4</v>
      </c>
    </row>
    <row r="1193" spans="1:13" hidden="1" x14ac:dyDescent="0.25">
      <c r="A1193" t="str">
        <f t="shared" si="18"/>
        <v>f</v>
      </c>
      <c r="B1193">
        <v>39</v>
      </c>
      <c r="C1193" t="s">
        <v>14</v>
      </c>
      <c r="D1193">
        <v>2</v>
      </c>
      <c r="E1193" t="s">
        <v>8</v>
      </c>
      <c r="F1193">
        <v>10</v>
      </c>
      <c r="G1193">
        <v>1.36432759927E-2</v>
      </c>
      <c r="H1193">
        <v>0</v>
      </c>
      <c r="I1193">
        <v>5.7391661626837598</v>
      </c>
      <c r="J1193">
        <v>0</v>
      </c>
      <c r="K1193">
        <v>4.77514659745</v>
      </c>
      <c r="L1193">
        <v>0</v>
      </c>
      <c r="M1193">
        <v>0</v>
      </c>
    </row>
    <row r="1194" spans="1:13" hidden="1" x14ac:dyDescent="0.25">
      <c r="A1194" t="str">
        <f t="shared" si="18"/>
        <v>g</v>
      </c>
      <c r="B1194">
        <v>39</v>
      </c>
      <c r="C1194" t="s">
        <v>38</v>
      </c>
      <c r="D1194">
        <v>2</v>
      </c>
      <c r="E1194" t="s">
        <v>6</v>
      </c>
      <c r="F1194">
        <v>13</v>
      </c>
      <c r="G1194">
        <v>0</v>
      </c>
      <c r="H1194">
        <v>0</v>
      </c>
      <c r="I1194">
        <v>1.0618732409926199</v>
      </c>
      <c r="J1194">
        <v>0</v>
      </c>
      <c r="K1194">
        <v>0</v>
      </c>
      <c r="L1194">
        <v>0</v>
      </c>
      <c r="M1194">
        <v>0</v>
      </c>
    </row>
    <row r="1195" spans="1:13" hidden="1" x14ac:dyDescent="0.25">
      <c r="A1195" t="str">
        <f t="shared" si="18"/>
        <v>g</v>
      </c>
      <c r="B1195">
        <v>39</v>
      </c>
      <c r="C1195" t="s">
        <v>38</v>
      </c>
      <c r="D1195">
        <v>2</v>
      </c>
      <c r="E1195" t="s">
        <v>13</v>
      </c>
      <c r="F1195">
        <v>59</v>
      </c>
      <c r="G1195">
        <v>26.5853931284636</v>
      </c>
      <c r="H1195">
        <v>39.047654017441701</v>
      </c>
      <c r="I1195">
        <v>14.845384026535299</v>
      </c>
      <c r="J1195">
        <v>63368.2849198357</v>
      </c>
      <c r="K1195">
        <v>12460.6857811799</v>
      </c>
      <c r="L1195">
        <v>13.6272171547393</v>
      </c>
      <c r="M1195">
        <v>1.21816687179594</v>
      </c>
    </row>
    <row r="1196" spans="1:13" hidden="1" x14ac:dyDescent="0.25">
      <c r="A1196" t="str">
        <f t="shared" si="18"/>
        <v>g</v>
      </c>
      <c r="B1196">
        <v>39</v>
      </c>
      <c r="C1196" t="s">
        <v>38</v>
      </c>
      <c r="D1196">
        <v>2</v>
      </c>
      <c r="E1196" t="s">
        <v>7</v>
      </c>
      <c r="F1196">
        <v>81</v>
      </c>
      <c r="G1196">
        <v>191.71857099069001</v>
      </c>
      <c r="H1196">
        <v>23.028806308431701</v>
      </c>
      <c r="I1196">
        <v>13.1565033700971</v>
      </c>
      <c r="J1196">
        <v>58990.673826658902</v>
      </c>
      <c r="K1196">
        <v>124088.51918856001</v>
      </c>
      <c r="L1196">
        <v>6.1153857127510802</v>
      </c>
      <c r="M1196">
        <v>7.0411176573461001</v>
      </c>
    </row>
    <row r="1197" spans="1:13" hidden="1" x14ac:dyDescent="0.25">
      <c r="A1197" t="str">
        <f t="shared" si="18"/>
        <v>g</v>
      </c>
      <c r="B1197">
        <v>39</v>
      </c>
      <c r="C1197" t="s">
        <v>38</v>
      </c>
      <c r="D1197">
        <v>2</v>
      </c>
      <c r="E1197" t="s">
        <v>8</v>
      </c>
      <c r="F1197">
        <v>7</v>
      </c>
      <c r="G1197">
        <v>0</v>
      </c>
      <c r="H1197">
        <v>0.57545554475000005</v>
      </c>
      <c r="I1197">
        <v>2.1537688634065599</v>
      </c>
      <c r="J1197">
        <v>516.75907918600001</v>
      </c>
      <c r="K1197">
        <v>0</v>
      </c>
      <c r="L1197">
        <v>0</v>
      </c>
      <c r="M1197">
        <v>0</v>
      </c>
    </row>
    <row r="1198" spans="1:13" hidden="1" x14ac:dyDescent="0.25">
      <c r="A1198" t="str">
        <f t="shared" si="18"/>
        <v>g</v>
      </c>
      <c r="B1198">
        <v>39</v>
      </c>
      <c r="C1198" t="s">
        <v>26</v>
      </c>
      <c r="D1198">
        <v>2</v>
      </c>
      <c r="E1198" t="s">
        <v>6</v>
      </c>
      <c r="F1198">
        <v>101</v>
      </c>
      <c r="G1198">
        <v>0</v>
      </c>
      <c r="H1198">
        <v>0</v>
      </c>
      <c r="I1198">
        <v>62.968151247129597</v>
      </c>
      <c r="J1198">
        <v>0</v>
      </c>
      <c r="K1198">
        <v>0</v>
      </c>
      <c r="L1198">
        <v>0</v>
      </c>
      <c r="M1198">
        <v>0</v>
      </c>
    </row>
    <row r="1199" spans="1:13" hidden="1" x14ac:dyDescent="0.25">
      <c r="A1199" t="str">
        <f t="shared" si="18"/>
        <v>g</v>
      </c>
      <c r="B1199">
        <v>39</v>
      </c>
      <c r="C1199" t="s">
        <v>26</v>
      </c>
      <c r="D1199">
        <v>2</v>
      </c>
      <c r="E1199" t="s">
        <v>13</v>
      </c>
      <c r="F1199">
        <v>92</v>
      </c>
      <c r="G1199">
        <v>996.66711421964396</v>
      </c>
      <c r="H1199">
        <v>9.7181301223742</v>
      </c>
      <c r="I1199">
        <v>70.761370523638206</v>
      </c>
      <c r="J1199">
        <v>14725.119175981699</v>
      </c>
      <c r="K1199">
        <v>643366.31961624802</v>
      </c>
      <c r="L1199">
        <v>1.5524880195841599</v>
      </c>
      <c r="M1199">
        <v>69.208882504054003</v>
      </c>
    </row>
    <row r="1200" spans="1:13" hidden="1" x14ac:dyDescent="0.25">
      <c r="A1200" t="str">
        <f t="shared" si="18"/>
        <v>g</v>
      </c>
      <c r="B1200">
        <v>39</v>
      </c>
      <c r="C1200" t="s">
        <v>26</v>
      </c>
      <c r="D1200">
        <v>2</v>
      </c>
      <c r="E1200" t="s">
        <v>7</v>
      </c>
      <c r="F1200">
        <v>126</v>
      </c>
      <c r="G1200">
        <v>417.20837188423002</v>
      </c>
      <c r="H1200">
        <v>719.83631074553603</v>
      </c>
      <c r="I1200">
        <v>32.148056137847398</v>
      </c>
      <c r="J1200">
        <v>723723.996321004</v>
      </c>
      <c r="K1200">
        <v>263777.23721916502</v>
      </c>
      <c r="L1200">
        <v>17.529278118021701</v>
      </c>
      <c r="M1200">
        <v>14.6187780198256</v>
      </c>
    </row>
    <row r="1201" spans="1:13" hidden="1" x14ac:dyDescent="0.25">
      <c r="A1201" t="str">
        <f t="shared" si="18"/>
        <v>g</v>
      </c>
      <c r="B1201">
        <v>39</v>
      </c>
      <c r="C1201" t="s">
        <v>26</v>
      </c>
      <c r="D1201">
        <v>2</v>
      </c>
      <c r="E1201" t="s">
        <v>8</v>
      </c>
      <c r="F1201">
        <v>68</v>
      </c>
      <c r="G1201">
        <v>66.173938748699996</v>
      </c>
      <c r="H1201">
        <v>0</v>
      </c>
      <c r="I1201">
        <v>20.064879041589901</v>
      </c>
      <c r="J1201">
        <v>0</v>
      </c>
      <c r="K1201">
        <v>38667.3518053199</v>
      </c>
      <c r="L1201">
        <v>0</v>
      </c>
      <c r="M1201">
        <v>0</v>
      </c>
    </row>
    <row r="1202" spans="1:13" hidden="1" x14ac:dyDescent="0.25">
      <c r="A1202" t="str">
        <f t="shared" si="18"/>
        <v>g</v>
      </c>
      <c r="B1202">
        <v>39</v>
      </c>
      <c r="C1202" t="s">
        <v>48</v>
      </c>
      <c r="D1202">
        <v>2</v>
      </c>
      <c r="E1202" t="s">
        <v>6</v>
      </c>
      <c r="F1202">
        <v>87</v>
      </c>
      <c r="G1202">
        <v>0</v>
      </c>
      <c r="H1202">
        <v>0</v>
      </c>
      <c r="I1202">
        <v>28.760441248944499</v>
      </c>
      <c r="J1202">
        <v>0</v>
      </c>
      <c r="K1202">
        <v>0</v>
      </c>
      <c r="L1202">
        <v>0</v>
      </c>
      <c r="M1202">
        <v>0</v>
      </c>
    </row>
    <row r="1203" spans="1:13" hidden="1" x14ac:dyDescent="0.25">
      <c r="A1203" t="str">
        <f t="shared" si="18"/>
        <v>g</v>
      </c>
      <c r="B1203">
        <v>39</v>
      </c>
      <c r="C1203" t="s">
        <v>48</v>
      </c>
      <c r="D1203">
        <v>2</v>
      </c>
      <c r="E1203" t="s">
        <v>13</v>
      </c>
      <c r="F1203">
        <v>123</v>
      </c>
      <c r="G1203">
        <v>1191.46084902241</v>
      </c>
      <c r="H1203">
        <v>49.2188717015188</v>
      </c>
      <c r="I1203">
        <v>33.711226114884198</v>
      </c>
      <c r="J1203">
        <v>46849.9771057127</v>
      </c>
      <c r="K1203">
        <v>597497.591915495</v>
      </c>
      <c r="L1203">
        <v>4.19115954286214</v>
      </c>
      <c r="M1203">
        <v>29.520066572022099</v>
      </c>
    </row>
    <row r="1204" spans="1:13" hidden="1" x14ac:dyDescent="0.25">
      <c r="A1204" t="str">
        <f t="shared" si="18"/>
        <v>g</v>
      </c>
      <c r="B1204">
        <v>39</v>
      </c>
      <c r="C1204" t="s">
        <v>48</v>
      </c>
      <c r="D1204">
        <v>2</v>
      </c>
      <c r="E1204" t="s">
        <v>7</v>
      </c>
      <c r="F1204">
        <v>52</v>
      </c>
      <c r="G1204">
        <v>505.99178322561198</v>
      </c>
      <c r="H1204">
        <v>293.93539489694598</v>
      </c>
      <c r="I1204">
        <v>15.3415904682548</v>
      </c>
      <c r="J1204">
        <v>159960.423264407</v>
      </c>
      <c r="K1204">
        <v>202183.788375423</v>
      </c>
      <c r="L1204">
        <v>3.794656756467</v>
      </c>
      <c r="M1204">
        <v>11.546933711787799</v>
      </c>
    </row>
    <row r="1205" spans="1:13" hidden="1" x14ac:dyDescent="0.25">
      <c r="A1205" t="str">
        <f t="shared" si="18"/>
        <v>g</v>
      </c>
      <c r="B1205">
        <v>39</v>
      </c>
      <c r="C1205" t="s">
        <v>48</v>
      </c>
      <c r="D1205">
        <v>2</v>
      </c>
      <c r="E1205" t="s">
        <v>8</v>
      </c>
      <c r="F1205">
        <v>40</v>
      </c>
      <c r="G1205">
        <v>43.424560350299998</v>
      </c>
      <c r="H1205">
        <v>0.95680663463899995</v>
      </c>
      <c r="I1205">
        <v>4.3206985415901897</v>
      </c>
      <c r="J1205">
        <v>1167.3040942600001</v>
      </c>
      <c r="K1205">
        <v>15198.596122610001</v>
      </c>
      <c r="L1205">
        <v>0</v>
      </c>
      <c r="M1205">
        <v>0</v>
      </c>
    </row>
    <row r="1206" spans="1:13" hidden="1" x14ac:dyDescent="0.25">
      <c r="A1206" t="str">
        <f t="shared" si="18"/>
        <v>h</v>
      </c>
      <c r="B1206">
        <v>39</v>
      </c>
      <c r="C1206" t="s">
        <v>41</v>
      </c>
      <c r="D1206">
        <v>2</v>
      </c>
      <c r="E1206" t="s">
        <v>6</v>
      </c>
      <c r="F1206">
        <v>131</v>
      </c>
      <c r="G1206">
        <v>0</v>
      </c>
      <c r="H1206">
        <v>0</v>
      </c>
      <c r="I1206">
        <v>36.542425184079399</v>
      </c>
      <c r="J1206">
        <v>0</v>
      </c>
      <c r="K1206">
        <v>0</v>
      </c>
      <c r="L1206">
        <v>0</v>
      </c>
      <c r="M1206">
        <v>0</v>
      </c>
    </row>
    <row r="1207" spans="1:13" hidden="1" x14ac:dyDescent="0.25">
      <c r="A1207" t="str">
        <f t="shared" si="18"/>
        <v>h</v>
      </c>
      <c r="B1207">
        <v>39</v>
      </c>
      <c r="C1207" t="s">
        <v>41</v>
      </c>
      <c r="D1207">
        <v>2</v>
      </c>
      <c r="E1207" t="s">
        <v>13</v>
      </c>
      <c r="F1207">
        <v>388</v>
      </c>
      <c r="G1207">
        <v>289.27568672948098</v>
      </c>
      <c r="H1207">
        <v>247.786828985847</v>
      </c>
      <c r="I1207">
        <v>64.932534175475695</v>
      </c>
      <c r="J1207">
        <v>381084.10810880898</v>
      </c>
      <c r="K1207">
        <v>199124.84425465099</v>
      </c>
      <c r="L1207">
        <v>54.158939558486303</v>
      </c>
      <c r="M1207">
        <v>10.7735946169893</v>
      </c>
    </row>
    <row r="1208" spans="1:13" hidden="1" x14ac:dyDescent="0.25">
      <c r="A1208" t="str">
        <f t="shared" si="18"/>
        <v>h</v>
      </c>
      <c r="B1208">
        <v>39</v>
      </c>
      <c r="C1208" t="s">
        <v>41</v>
      </c>
      <c r="D1208">
        <v>2</v>
      </c>
      <c r="E1208" t="s">
        <v>7</v>
      </c>
      <c r="F1208">
        <v>4634</v>
      </c>
      <c r="G1208">
        <v>442.91121612585499</v>
      </c>
      <c r="H1208">
        <v>6171.2210940795103</v>
      </c>
      <c r="I1208">
        <v>322.37214169628697</v>
      </c>
      <c r="J1208">
        <v>9281460.3134474196</v>
      </c>
      <c r="K1208">
        <v>270951.90805900103</v>
      </c>
      <c r="L1208">
        <v>315.44958413931198</v>
      </c>
      <c r="M1208">
        <v>6.9225575569746001</v>
      </c>
    </row>
    <row r="1209" spans="1:13" hidden="1" x14ac:dyDescent="0.25">
      <c r="A1209" t="str">
        <f t="shared" si="18"/>
        <v>h</v>
      </c>
      <c r="B1209">
        <v>39</v>
      </c>
      <c r="C1209" t="s">
        <v>41</v>
      </c>
      <c r="D1209">
        <v>2</v>
      </c>
      <c r="E1209" t="s">
        <v>8</v>
      </c>
      <c r="F1209">
        <v>238</v>
      </c>
      <c r="G1209">
        <v>0.138460116737842</v>
      </c>
      <c r="H1209">
        <v>18.213939228825399</v>
      </c>
      <c r="I1209">
        <v>224.886927373172</v>
      </c>
      <c r="J1209">
        <v>54969.069896158697</v>
      </c>
      <c r="K1209">
        <v>77.882207442367104</v>
      </c>
      <c r="L1209">
        <v>0</v>
      </c>
      <c r="M1209">
        <v>0</v>
      </c>
    </row>
    <row r="1210" spans="1:13" hidden="1" x14ac:dyDescent="0.25">
      <c r="A1210" t="str">
        <f t="shared" si="18"/>
        <v>c</v>
      </c>
      <c r="B1210">
        <v>40</v>
      </c>
      <c r="C1210" t="s">
        <v>32</v>
      </c>
      <c r="D1210">
        <v>3</v>
      </c>
      <c r="E1210" t="s">
        <v>6</v>
      </c>
      <c r="F1210">
        <v>248</v>
      </c>
      <c r="G1210">
        <v>0</v>
      </c>
      <c r="H1210">
        <v>0</v>
      </c>
      <c r="I1210">
        <v>302.56645245551601</v>
      </c>
      <c r="J1210">
        <v>0</v>
      </c>
      <c r="K1210">
        <v>0</v>
      </c>
      <c r="L1210">
        <v>0</v>
      </c>
      <c r="M1210">
        <v>0</v>
      </c>
    </row>
    <row r="1211" spans="1:13" hidden="1" x14ac:dyDescent="0.25">
      <c r="A1211" t="str">
        <f t="shared" si="18"/>
        <v>c</v>
      </c>
      <c r="B1211">
        <v>40</v>
      </c>
      <c r="C1211" t="s">
        <v>32</v>
      </c>
      <c r="D1211">
        <v>3</v>
      </c>
      <c r="E1211" t="s">
        <v>7</v>
      </c>
      <c r="F1211">
        <v>45</v>
      </c>
      <c r="G1211">
        <v>0.99775535588300002</v>
      </c>
      <c r="H1211">
        <v>37.531197621059299</v>
      </c>
      <c r="I1211">
        <v>17.743070674436002</v>
      </c>
      <c r="J1211">
        <v>138453.202831595</v>
      </c>
      <c r="K1211">
        <v>631.579140274</v>
      </c>
      <c r="L1211">
        <v>15.763094976355999</v>
      </c>
      <c r="M1211">
        <v>1.9799756980800001</v>
      </c>
    </row>
    <row r="1212" spans="1:13" hidden="1" x14ac:dyDescent="0.25">
      <c r="A1212" t="str">
        <f t="shared" si="18"/>
        <v>c</v>
      </c>
      <c r="B1212">
        <v>40</v>
      </c>
      <c r="C1212" t="s">
        <v>32</v>
      </c>
      <c r="D1212">
        <v>3</v>
      </c>
      <c r="E1212" t="s">
        <v>8</v>
      </c>
      <c r="F1212">
        <v>152</v>
      </c>
      <c r="G1212">
        <v>55.869548008300001</v>
      </c>
      <c r="H1212">
        <v>0</v>
      </c>
      <c r="I1212">
        <v>415.82033606724599</v>
      </c>
      <c r="J1212">
        <v>0</v>
      </c>
      <c r="K1212">
        <v>35365.423889239901</v>
      </c>
      <c r="L1212">
        <v>0</v>
      </c>
      <c r="M1212">
        <v>0</v>
      </c>
    </row>
    <row r="1213" spans="1:13" hidden="1" x14ac:dyDescent="0.25">
      <c r="A1213" t="str">
        <f t="shared" si="18"/>
        <v>c</v>
      </c>
      <c r="B1213">
        <v>40</v>
      </c>
      <c r="C1213" t="s">
        <v>31</v>
      </c>
      <c r="D1213">
        <v>3</v>
      </c>
      <c r="E1213" t="s">
        <v>6</v>
      </c>
      <c r="F1213">
        <v>2</v>
      </c>
      <c r="G1213">
        <v>0</v>
      </c>
      <c r="H1213">
        <v>0</v>
      </c>
      <c r="I1213">
        <v>9.6798713744799993</v>
      </c>
      <c r="J1213">
        <v>0</v>
      </c>
      <c r="K1213">
        <v>0</v>
      </c>
      <c r="L1213">
        <v>0</v>
      </c>
      <c r="M1213">
        <v>0</v>
      </c>
    </row>
    <row r="1214" spans="1:13" hidden="1" x14ac:dyDescent="0.25">
      <c r="A1214" t="str">
        <f t="shared" si="18"/>
        <v>c</v>
      </c>
      <c r="B1214">
        <v>40</v>
      </c>
      <c r="C1214" t="s">
        <v>30</v>
      </c>
      <c r="D1214">
        <v>3</v>
      </c>
      <c r="E1214" t="s">
        <v>6</v>
      </c>
      <c r="F1214">
        <v>61</v>
      </c>
      <c r="G1214">
        <v>0</v>
      </c>
      <c r="H1214">
        <v>0</v>
      </c>
      <c r="I1214">
        <v>32.861378928894801</v>
      </c>
      <c r="J1214">
        <v>0</v>
      </c>
      <c r="K1214">
        <v>0</v>
      </c>
      <c r="L1214">
        <v>0</v>
      </c>
      <c r="M1214">
        <v>0</v>
      </c>
    </row>
    <row r="1215" spans="1:13" hidden="1" x14ac:dyDescent="0.25">
      <c r="A1215" t="str">
        <f t="shared" si="18"/>
        <v>c</v>
      </c>
      <c r="B1215">
        <v>40</v>
      </c>
      <c r="C1215" t="s">
        <v>30</v>
      </c>
      <c r="D1215">
        <v>3</v>
      </c>
      <c r="E1215" t="s">
        <v>7</v>
      </c>
      <c r="F1215">
        <v>6</v>
      </c>
      <c r="G1215">
        <v>0</v>
      </c>
      <c r="H1215">
        <v>5.986504229276</v>
      </c>
      <c r="I1215">
        <v>3.1935465437639898</v>
      </c>
      <c r="J1215">
        <v>31722.0877006999</v>
      </c>
      <c r="K1215">
        <v>0</v>
      </c>
      <c r="L1215">
        <v>3.1935465437639898</v>
      </c>
      <c r="M1215">
        <v>0</v>
      </c>
    </row>
    <row r="1216" spans="1:13" x14ac:dyDescent="0.25">
      <c r="B1216">
        <v>40</v>
      </c>
      <c r="D1216">
        <v>0</v>
      </c>
      <c r="E1216" t="s">
        <v>8</v>
      </c>
      <c r="F1216">
        <v>5</v>
      </c>
      <c r="G1216">
        <v>0</v>
      </c>
      <c r="H1216">
        <v>0</v>
      </c>
      <c r="I1216">
        <v>5.3418945677538296</v>
      </c>
      <c r="J1216">
        <v>0</v>
      </c>
      <c r="K1216">
        <v>0</v>
      </c>
      <c r="L1216">
        <v>0</v>
      </c>
      <c r="M1216">
        <v>0</v>
      </c>
    </row>
    <row r="1217" spans="1:13" hidden="1" x14ac:dyDescent="0.25">
      <c r="A1217" t="str">
        <f t="shared" si="18"/>
        <v>d</v>
      </c>
      <c r="B1217">
        <v>40</v>
      </c>
      <c r="C1217" t="s">
        <v>16</v>
      </c>
      <c r="D1217">
        <v>3</v>
      </c>
      <c r="E1217" t="s">
        <v>6</v>
      </c>
      <c r="F1217">
        <v>553</v>
      </c>
      <c r="G1217">
        <v>0</v>
      </c>
      <c r="H1217">
        <v>0</v>
      </c>
      <c r="I1217">
        <v>474.982740681792</v>
      </c>
      <c r="J1217">
        <v>0</v>
      </c>
      <c r="K1217">
        <v>0</v>
      </c>
      <c r="L1217">
        <v>0</v>
      </c>
      <c r="M1217">
        <v>0</v>
      </c>
    </row>
    <row r="1218" spans="1:13" hidden="1" x14ac:dyDescent="0.25">
      <c r="A1218" t="str">
        <f t="shared" si="18"/>
        <v>d</v>
      </c>
      <c r="B1218">
        <v>40</v>
      </c>
      <c r="C1218" t="s">
        <v>16</v>
      </c>
      <c r="D1218">
        <v>3</v>
      </c>
      <c r="E1218" t="s">
        <v>13</v>
      </c>
      <c r="F1218">
        <v>159</v>
      </c>
      <c r="G1218">
        <v>1.9955723728799999</v>
      </c>
      <c r="H1218">
        <v>142.35690337946301</v>
      </c>
      <c r="I1218">
        <v>172.86456109797899</v>
      </c>
      <c r="J1218">
        <v>214160.54342956099</v>
      </c>
      <c r="K1218">
        <v>746.34406745700005</v>
      </c>
      <c r="L1218">
        <v>170.503980033559</v>
      </c>
      <c r="M1218">
        <v>2.3605810644199998</v>
      </c>
    </row>
    <row r="1219" spans="1:13" hidden="1" x14ac:dyDescent="0.25">
      <c r="A1219" t="str">
        <f t="shared" ref="A1219:A1282" si="19">LEFT(C1219,1)</f>
        <v>d</v>
      </c>
      <c r="B1219">
        <v>40</v>
      </c>
      <c r="C1219" t="s">
        <v>16</v>
      </c>
      <c r="D1219">
        <v>3</v>
      </c>
      <c r="E1219" t="s">
        <v>7</v>
      </c>
      <c r="F1219">
        <v>3832</v>
      </c>
      <c r="G1219">
        <v>191.866917734118</v>
      </c>
      <c r="H1219">
        <v>3946.8849549700599</v>
      </c>
      <c r="I1219">
        <v>1291.2136321748401</v>
      </c>
      <c r="J1219">
        <v>6231857.37658385</v>
      </c>
      <c r="K1219">
        <v>88110.649345202793</v>
      </c>
      <c r="L1219">
        <v>1237.87043166278</v>
      </c>
      <c r="M1219">
        <v>53.343200512061003</v>
      </c>
    </row>
    <row r="1220" spans="1:13" hidden="1" x14ac:dyDescent="0.25">
      <c r="A1220" t="str">
        <f t="shared" si="19"/>
        <v>d</v>
      </c>
      <c r="B1220">
        <v>40</v>
      </c>
      <c r="C1220" t="s">
        <v>16</v>
      </c>
      <c r="D1220">
        <v>3</v>
      </c>
      <c r="E1220" t="s">
        <v>8</v>
      </c>
      <c r="F1220">
        <v>137</v>
      </c>
      <c r="G1220">
        <v>73.677210533687699</v>
      </c>
      <c r="H1220">
        <v>10.461056692837801</v>
      </c>
      <c r="I1220">
        <v>159.194138015688</v>
      </c>
      <c r="J1220">
        <v>23784.242294408599</v>
      </c>
      <c r="K1220">
        <v>34567.949316297498</v>
      </c>
      <c r="L1220">
        <v>0</v>
      </c>
      <c r="M1220">
        <v>0</v>
      </c>
    </row>
    <row r="1221" spans="1:13" hidden="1" x14ac:dyDescent="0.25">
      <c r="A1221" t="str">
        <f t="shared" si="19"/>
        <v>d</v>
      </c>
      <c r="B1221">
        <v>40</v>
      </c>
      <c r="C1221" t="s">
        <v>15</v>
      </c>
      <c r="D1221">
        <v>3</v>
      </c>
      <c r="E1221" t="s">
        <v>6</v>
      </c>
      <c r="F1221">
        <v>222</v>
      </c>
      <c r="G1221">
        <v>0</v>
      </c>
      <c r="H1221">
        <v>0</v>
      </c>
      <c r="I1221">
        <v>116.370923781697</v>
      </c>
      <c r="J1221">
        <v>0</v>
      </c>
      <c r="K1221">
        <v>0</v>
      </c>
      <c r="L1221">
        <v>0</v>
      </c>
      <c r="M1221">
        <v>0</v>
      </c>
    </row>
    <row r="1222" spans="1:13" hidden="1" x14ac:dyDescent="0.25">
      <c r="A1222" t="str">
        <f t="shared" si="19"/>
        <v>d</v>
      </c>
      <c r="B1222">
        <v>40</v>
      </c>
      <c r="C1222" t="s">
        <v>15</v>
      </c>
      <c r="D1222">
        <v>3</v>
      </c>
      <c r="E1222" t="s">
        <v>13</v>
      </c>
      <c r="F1222">
        <v>26</v>
      </c>
      <c r="G1222">
        <v>0</v>
      </c>
      <c r="H1222">
        <v>19.916701939685399</v>
      </c>
      <c r="I1222">
        <v>15.6606408339323</v>
      </c>
      <c r="J1222">
        <v>28656.041066727899</v>
      </c>
      <c r="K1222">
        <v>0</v>
      </c>
      <c r="L1222">
        <v>15.6606408339323</v>
      </c>
      <c r="M1222">
        <v>0</v>
      </c>
    </row>
    <row r="1223" spans="1:13" hidden="1" x14ac:dyDescent="0.25">
      <c r="A1223" t="str">
        <f t="shared" si="19"/>
        <v>d</v>
      </c>
      <c r="B1223">
        <v>40</v>
      </c>
      <c r="C1223" t="s">
        <v>15</v>
      </c>
      <c r="D1223">
        <v>3</v>
      </c>
      <c r="E1223" t="s">
        <v>7</v>
      </c>
      <c r="F1223">
        <v>1445</v>
      </c>
      <c r="G1223">
        <v>105.66546223502399</v>
      </c>
      <c r="H1223">
        <v>1463.70585756284</v>
      </c>
      <c r="I1223">
        <v>401.43320397250801</v>
      </c>
      <c r="J1223">
        <v>2606505.6410782798</v>
      </c>
      <c r="K1223">
        <v>52999.747013401502</v>
      </c>
      <c r="L1223">
        <v>395.37784386949699</v>
      </c>
      <c r="M1223">
        <v>6.0553601030106599</v>
      </c>
    </row>
    <row r="1224" spans="1:13" hidden="1" x14ac:dyDescent="0.25">
      <c r="A1224" t="str">
        <f t="shared" si="19"/>
        <v>d</v>
      </c>
      <c r="B1224">
        <v>40</v>
      </c>
      <c r="C1224" t="s">
        <v>15</v>
      </c>
      <c r="D1224">
        <v>3</v>
      </c>
      <c r="E1224" t="s">
        <v>8</v>
      </c>
      <c r="F1224">
        <v>98</v>
      </c>
      <c r="G1224" s="26">
        <v>2.6278729434700001E-8</v>
      </c>
      <c r="H1224">
        <v>5.2878474450109598</v>
      </c>
      <c r="I1224">
        <v>16.503385233254299</v>
      </c>
      <c r="J1224">
        <v>8271.5398740034107</v>
      </c>
      <c r="K1224" s="26">
        <v>2.5621761198800001E-5</v>
      </c>
      <c r="L1224">
        <v>0</v>
      </c>
      <c r="M1224">
        <v>0</v>
      </c>
    </row>
    <row r="1225" spans="1:13" hidden="1" x14ac:dyDescent="0.25">
      <c r="A1225" t="str">
        <f t="shared" si="19"/>
        <v>d</v>
      </c>
      <c r="B1225">
        <v>40</v>
      </c>
      <c r="C1225" t="s">
        <v>22</v>
      </c>
      <c r="D1225">
        <v>3</v>
      </c>
      <c r="E1225" t="s">
        <v>6</v>
      </c>
      <c r="F1225">
        <v>3</v>
      </c>
      <c r="G1225">
        <v>0</v>
      </c>
      <c r="H1225">
        <v>0</v>
      </c>
      <c r="I1225">
        <v>0.66815470017409995</v>
      </c>
      <c r="J1225">
        <v>0</v>
      </c>
      <c r="K1225">
        <v>0</v>
      </c>
      <c r="L1225">
        <v>0</v>
      </c>
      <c r="M1225">
        <v>0</v>
      </c>
    </row>
    <row r="1226" spans="1:13" hidden="1" x14ac:dyDescent="0.25">
      <c r="A1226" t="str">
        <f t="shared" si="19"/>
        <v>d</v>
      </c>
      <c r="B1226">
        <v>40</v>
      </c>
      <c r="C1226" t="s">
        <v>22</v>
      </c>
      <c r="D1226">
        <v>3</v>
      </c>
      <c r="E1226" t="s">
        <v>13</v>
      </c>
      <c r="F1226">
        <v>1</v>
      </c>
      <c r="G1226">
        <v>0</v>
      </c>
      <c r="H1226" s="26">
        <v>5.5750846290400002E-5</v>
      </c>
      <c r="I1226">
        <v>0.109124200011</v>
      </c>
      <c r="J1226">
        <v>6.3723217309899993E-2</v>
      </c>
      <c r="K1226">
        <v>0</v>
      </c>
      <c r="L1226">
        <v>0.109124200011</v>
      </c>
      <c r="M1226">
        <v>0</v>
      </c>
    </row>
    <row r="1227" spans="1:13" hidden="1" x14ac:dyDescent="0.25">
      <c r="A1227" t="str">
        <f t="shared" si="19"/>
        <v>d</v>
      </c>
      <c r="B1227">
        <v>40</v>
      </c>
      <c r="C1227" t="s">
        <v>22</v>
      </c>
      <c r="D1227">
        <v>3</v>
      </c>
      <c r="E1227" t="s">
        <v>7</v>
      </c>
      <c r="F1227">
        <v>64</v>
      </c>
      <c r="G1227">
        <v>0</v>
      </c>
      <c r="H1227">
        <v>66.754969501779996</v>
      </c>
      <c r="I1227">
        <v>15.353151852431999</v>
      </c>
      <c r="J1227">
        <v>111367.66893959</v>
      </c>
      <c r="K1227">
        <v>0</v>
      </c>
      <c r="L1227">
        <v>15.353151852431999</v>
      </c>
      <c r="M1227">
        <v>0</v>
      </c>
    </row>
    <row r="1228" spans="1:13" hidden="1" x14ac:dyDescent="0.25">
      <c r="A1228" t="str">
        <f t="shared" si="19"/>
        <v>d</v>
      </c>
      <c r="B1228">
        <v>40</v>
      </c>
      <c r="C1228" t="s">
        <v>22</v>
      </c>
      <c r="D1228">
        <v>3</v>
      </c>
      <c r="E1228" t="s">
        <v>8</v>
      </c>
      <c r="F1228">
        <v>2</v>
      </c>
      <c r="G1228">
        <v>0</v>
      </c>
      <c r="H1228">
        <v>0</v>
      </c>
      <c r="I1228">
        <v>0.81041321197140004</v>
      </c>
      <c r="J1228">
        <v>0</v>
      </c>
      <c r="K1228">
        <v>0</v>
      </c>
      <c r="L1228">
        <v>0</v>
      </c>
      <c r="M1228">
        <v>0</v>
      </c>
    </row>
    <row r="1229" spans="1:13" hidden="1" x14ac:dyDescent="0.25">
      <c r="A1229" t="str">
        <f t="shared" si="19"/>
        <v>g</v>
      </c>
      <c r="B1229">
        <v>40</v>
      </c>
      <c r="C1229" t="s">
        <v>12</v>
      </c>
      <c r="D1229">
        <v>3</v>
      </c>
      <c r="E1229" t="s">
        <v>6</v>
      </c>
      <c r="F1229">
        <v>148</v>
      </c>
      <c r="G1229">
        <v>0</v>
      </c>
      <c r="H1229">
        <v>0</v>
      </c>
      <c r="I1229">
        <v>88.353522585081095</v>
      </c>
      <c r="J1229">
        <v>0</v>
      </c>
      <c r="K1229">
        <v>0</v>
      </c>
      <c r="L1229">
        <v>0</v>
      </c>
      <c r="M1229">
        <v>0</v>
      </c>
    </row>
    <row r="1230" spans="1:13" hidden="1" x14ac:dyDescent="0.25">
      <c r="A1230" t="str">
        <f t="shared" si="19"/>
        <v>g</v>
      </c>
      <c r="B1230">
        <v>40</v>
      </c>
      <c r="C1230" t="s">
        <v>12</v>
      </c>
      <c r="D1230">
        <v>3</v>
      </c>
      <c r="E1230" t="s">
        <v>13</v>
      </c>
      <c r="F1230">
        <v>46</v>
      </c>
      <c r="G1230">
        <v>0</v>
      </c>
      <c r="H1230">
        <v>44.562943275162297</v>
      </c>
      <c r="I1230">
        <v>29.7714905597525</v>
      </c>
      <c r="J1230">
        <v>59172.475287342502</v>
      </c>
      <c r="K1230">
        <v>0</v>
      </c>
      <c r="L1230">
        <v>29.7714905597525</v>
      </c>
      <c r="M1230">
        <v>0</v>
      </c>
    </row>
    <row r="1231" spans="1:13" hidden="1" x14ac:dyDescent="0.25">
      <c r="A1231" t="str">
        <f t="shared" si="19"/>
        <v>g</v>
      </c>
      <c r="B1231">
        <v>40</v>
      </c>
      <c r="C1231" t="s">
        <v>12</v>
      </c>
      <c r="D1231">
        <v>3</v>
      </c>
      <c r="E1231" t="s">
        <v>7</v>
      </c>
      <c r="F1231">
        <v>563</v>
      </c>
      <c r="G1231">
        <v>1986.21498674278</v>
      </c>
      <c r="H1231">
        <v>514.46925854010203</v>
      </c>
      <c r="I1231">
        <v>171.83996644258599</v>
      </c>
      <c r="J1231">
        <v>641372.39958377299</v>
      </c>
      <c r="K1231">
        <v>1007140.28599475</v>
      </c>
      <c r="L1231">
        <v>76.041987912136605</v>
      </c>
      <c r="M1231">
        <v>95.797978530449797</v>
      </c>
    </row>
    <row r="1232" spans="1:13" hidden="1" x14ac:dyDescent="0.25">
      <c r="A1232" t="str">
        <f t="shared" si="19"/>
        <v>g</v>
      </c>
      <c r="B1232">
        <v>40</v>
      </c>
      <c r="C1232" t="s">
        <v>12</v>
      </c>
      <c r="D1232">
        <v>3</v>
      </c>
      <c r="E1232" t="s">
        <v>8</v>
      </c>
      <c r="F1232">
        <v>51</v>
      </c>
      <c r="G1232">
        <v>161.230261955245</v>
      </c>
      <c r="H1232">
        <v>20.9108051541665</v>
      </c>
      <c r="I1232">
        <v>48.952683832574301</v>
      </c>
      <c r="J1232">
        <v>19172.569085647199</v>
      </c>
      <c r="K1232">
        <v>57842.530752625004</v>
      </c>
      <c r="L1232">
        <v>0</v>
      </c>
      <c r="M1232">
        <v>0</v>
      </c>
    </row>
    <row r="1233" spans="1:13" hidden="1" x14ac:dyDescent="0.25">
      <c r="A1233" t="str">
        <f t="shared" si="19"/>
        <v>h</v>
      </c>
      <c r="B1233">
        <v>40</v>
      </c>
      <c r="C1233" t="s">
        <v>41</v>
      </c>
      <c r="D1233">
        <v>3</v>
      </c>
      <c r="E1233" t="s">
        <v>6</v>
      </c>
      <c r="F1233">
        <v>38</v>
      </c>
      <c r="G1233">
        <v>0</v>
      </c>
      <c r="H1233">
        <v>0</v>
      </c>
      <c r="I1233">
        <v>62.457443261331797</v>
      </c>
      <c r="J1233">
        <v>0</v>
      </c>
      <c r="K1233">
        <v>0</v>
      </c>
      <c r="L1233">
        <v>0</v>
      </c>
      <c r="M1233">
        <v>0</v>
      </c>
    </row>
    <row r="1234" spans="1:13" hidden="1" x14ac:dyDescent="0.25">
      <c r="A1234" t="str">
        <f t="shared" si="19"/>
        <v>h</v>
      </c>
      <c r="B1234">
        <v>40</v>
      </c>
      <c r="C1234" t="s">
        <v>41</v>
      </c>
      <c r="D1234">
        <v>3</v>
      </c>
      <c r="E1234" t="s">
        <v>13</v>
      </c>
      <c r="F1234">
        <v>4</v>
      </c>
      <c r="G1234">
        <v>0</v>
      </c>
      <c r="H1234">
        <v>2.7417529151659998</v>
      </c>
      <c r="I1234">
        <v>1.815436760389</v>
      </c>
      <c r="J1234">
        <v>3859.54619340099</v>
      </c>
      <c r="K1234">
        <v>0</v>
      </c>
      <c r="L1234">
        <v>1.815436760389</v>
      </c>
      <c r="M1234">
        <v>0</v>
      </c>
    </row>
    <row r="1235" spans="1:13" hidden="1" x14ac:dyDescent="0.25">
      <c r="A1235" t="str">
        <f t="shared" si="19"/>
        <v>h</v>
      </c>
      <c r="B1235">
        <v>40</v>
      </c>
      <c r="C1235" t="s">
        <v>41</v>
      </c>
      <c r="D1235">
        <v>3</v>
      </c>
      <c r="E1235" t="s">
        <v>7</v>
      </c>
      <c r="F1235">
        <v>35</v>
      </c>
      <c r="G1235">
        <v>0</v>
      </c>
      <c r="H1235">
        <v>34.654124492813999</v>
      </c>
      <c r="I1235">
        <v>8.4942971366664004</v>
      </c>
      <c r="J1235">
        <v>54668.043896160001</v>
      </c>
      <c r="K1235">
        <v>0</v>
      </c>
      <c r="L1235">
        <v>8.4942971366664004</v>
      </c>
      <c r="M1235">
        <v>0</v>
      </c>
    </row>
    <row r="1236" spans="1:13" hidden="1" x14ac:dyDescent="0.25">
      <c r="A1236" t="str">
        <f t="shared" si="19"/>
        <v>h</v>
      </c>
      <c r="B1236">
        <v>40</v>
      </c>
      <c r="C1236" t="s">
        <v>41</v>
      </c>
      <c r="D1236">
        <v>3</v>
      </c>
      <c r="E1236" t="s">
        <v>8</v>
      </c>
      <c r="F1236">
        <v>16</v>
      </c>
      <c r="G1236">
        <v>1.6122362333375901E-2</v>
      </c>
      <c r="H1236">
        <v>0.997824751176</v>
      </c>
      <c r="I1236">
        <v>3.06916643942473</v>
      </c>
      <c r="J1236">
        <v>1452.8328377099999</v>
      </c>
      <c r="K1236">
        <v>5.8152634161829999</v>
      </c>
      <c r="L1236">
        <v>0</v>
      </c>
      <c r="M1236">
        <v>0</v>
      </c>
    </row>
    <row r="1237" spans="1:13" hidden="1" x14ac:dyDescent="0.25">
      <c r="A1237" t="str">
        <f t="shared" si="19"/>
        <v>c</v>
      </c>
      <c r="B1237">
        <v>41</v>
      </c>
      <c r="C1237" t="s">
        <v>32</v>
      </c>
      <c r="D1237">
        <v>1</v>
      </c>
      <c r="E1237" t="s">
        <v>6</v>
      </c>
      <c r="F1237">
        <v>23</v>
      </c>
      <c r="G1237">
        <v>0</v>
      </c>
      <c r="H1237">
        <v>0</v>
      </c>
      <c r="I1237">
        <v>2.7253953920825298</v>
      </c>
      <c r="J1237">
        <v>0</v>
      </c>
      <c r="K1237">
        <v>0</v>
      </c>
      <c r="L1237">
        <v>0</v>
      </c>
      <c r="M1237">
        <v>0</v>
      </c>
    </row>
    <row r="1238" spans="1:13" hidden="1" x14ac:dyDescent="0.25">
      <c r="A1238" t="str">
        <f t="shared" si="19"/>
        <v>c</v>
      </c>
      <c r="B1238">
        <v>41</v>
      </c>
      <c r="C1238" t="s">
        <v>32</v>
      </c>
      <c r="D1238">
        <v>1</v>
      </c>
      <c r="E1238" t="s">
        <v>13</v>
      </c>
      <c r="F1238">
        <v>8</v>
      </c>
      <c r="G1238">
        <v>0</v>
      </c>
      <c r="H1238">
        <v>1.9969398815694099</v>
      </c>
      <c r="I1238">
        <v>2.6476785601497199</v>
      </c>
      <c r="J1238">
        <v>3809.1835853375601</v>
      </c>
      <c r="K1238">
        <v>0</v>
      </c>
      <c r="L1238">
        <v>2.6476785601497199</v>
      </c>
      <c r="M1238">
        <v>0</v>
      </c>
    </row>
    <row r="1239" spans="1:13" hidden="1" x14ac:dyDescent="0.25">
      <c r="A1239" t="str">
        <f t="shared" si="19"/>
        <v>c</v>
      </c>
      <c r="B1239">
        <v>41</v>
      </c>
      <c r="C1239" t="s">
        <v>32</v>
      </c>
      <c r="D1239">
        <v>1</v>
      </c>
      <c r="E1239" t="s">
        <v>7</v>
      </c>
      <c r="F1239">
        <v>315</v>
      </c>
      <c r="G1239">
        <v>45.929199391501498</v>
      </c>
      <c r="H1239">
        <v>300.21062194076097</v>
      </c>
      <c r="I1239">
        <v>80.373482501221901</v>
      </c>
      <c r="J1239">
        <v>531032.12940646498</v>
      </c>
      <c r="K1239">
        <v>17706.705416793699</v>
      </c>
      <c r="L1239">
        <v>78.823335553206803</v>
      </c>
      <c r="M1239">
        <v>1.55014694801508</v>
      </c>
    </row>
    <row r="1240" spans="1:13" hidden="1" x14ac:dyDescent="0.25">
      <c r="A1240" t="str">
        <f t="shared" si="19"/>
        <v>c</v>
      </c>
      <c r="B1240">
        <v>41</v>
      </c>
      <c r="C1240" t="s">
        <v>32</v>
      </c>
      <c r="D1240">
        <v>1</v>
      </c>
      <c r="E1240" t="s">
        <v>8</v>
      </c>
      <c r="F1240">
        <v>3</v>
      </c>
      <c r="G1240">
        <v>0</v>
      </c>
      <c r="H1240">
        <v>0</v>
      </c>
      <c r="I1240">
        <v>0.10254859577328</v>
      </c>
      <c r="J1240">
        <v>0</v>
      </c>
      <c r="K1240">
        <v>0</v>
      </c>
      <c r="L1240">
        <v>0</v>
      </c>
      <c r="M1240">
        <v>0</v>
      </c>
    </row>
    <row r="1241" spans="1:13" hidden="1" x14ac:dyDescent="0.25">
      <c r="A1241" t="str">
        <f t="shared" si="19"/>
        <v>c</v>
      </c>
      <c r="B1241">
        <v>41</v>
      </c>
      <c r="C1241" t="s">
        <v>31</v>
      </c>
      <c r="D1241">
        <v>1</v>
      </c>
      <c r="E1241" t="s">
        <v>6</v>
      </c>
      <c r="F1241">
        <v>58</v>
      </c>
      <c r="G1241">
        <v>0</v>
      </c>
      <c r="H1241">
        <v>0</v>
      </c>
      <c r="I1241">
        <v>21.091001187156301</v>
      </c>
      <c r="J1241">
        <v>0</v>
      </c>
      <c r="K1241">
        <v>0</v>
      </c>
      <c r="L1241">
        <v>0</v>
      </c>
      <c r="M1241">
        <v>0</v>
      </c>
    </row>
    <row r="1242" spans="1:13" hidden="1" x14ac:dyDescent="0.25">
      <c r="A1242" t="str">
        <f t="shared" si="19"/>
        <v>c</v>
      </c>
      <c r="B1242">
        <v>41</v>
      </c>
      <c r="C1242" t="s">
        <v>31</v>
      </c>
      <c r="D1242">
        <v>1</v>
      </c>
      <c r="E1242" t="s">
        <v>13</v>
      </c>
      <c r="F1242">
        <v>4</v>
      </c>
      <c r="G1242" s="26">
        <v>2.8258977077200002E-6</v>
      </c>
      <c r="H1242">
        <v>0.86536159558090398</v>
      </c>
      <c r="I1242">
        <v>0.61713327294601805</v>
      </c>
      <c r="J1242">
        <v>1166.5074308927699</v>
      </c>
      <c r="K1242">
        <v>1.78879324899E-3</v>
      </c>
      <c r="L1242">
        <v>0.61675667534489698</v>
      </c>
      <c r="M1242">
        <v>3.7659760112099998E-4</v>
      </c>
    </row>
    <row r="1243" spans="1:13" hidden="1" x14ac:dyDescent="0.25">
      <c r="A1243" t="str">
        <f t="shared" si="19"/>
        <v>c</v>
      </c>
      <c r="B1243">
        <v>41</v>
      </c>
      <c r="C1243" t="s">
        <v>31</v>
      </c>
      <c r="D1243">
        <v>1</v>
      </c>
      <c r="E1243" t="s">
        <v>7</v>
      </c>
      <c r="F1243">
        <v>695</v>
      </c>
      <c r="G1243">
        <v>7.98775629978</v>
      </c>
      <c r="H1243">
        <v>632.34509601845002</v>
      </c>
      <c r="I1243">
        <v>223.035087378002</v>
      </c>
      <c r="J1243">
        <v>1426776.75510499</v>
      </c>
      <c r="K1243">
        <v>5056.2497377599902</v>
      </c>
      <c r="L1243">
        <v>222.72543738312899</v>
      </c>
      <c r="M1243">
        <v>0.30964999487240003</v>
      </c>
    </row>
    <row r="1244" spans="1:13" hidden="1" x14ac:dyDescent="0.25">
      <c r="A1244" t="str">
        <f t="shared" si="19"/>
        <v>c</v>
      </c>
      <c r="B1244">
        <v>41</v>
      </c>
      <c r="C1244" t="s">
        <v>31</v>
      </c>
      <c r="D1244">
        <v>1</v>
      </c>
      <c r="E1244" t="s">
        <v>8</v>
      </c>
      <c r="F1244">
        <v>56</v>
      </c>
      <c r="G1244">
        <v>0</v>
      </c>
      <c r="H1244">
        <v>2.9955028242330002</v>
      </c>
      <c r="I1244">
        <v>134.83473101528401</v>
      </c>
      <c r="J1244">
        <v>12902.44881489</v>
      </c>
      <c r="K1244">
        <v>0</v>
      </c>
      <c r="L1244">
        <v>0</v>
      </c>
      <c r="M1244">
        <v>0</v>
      </c>
    </row>
    <row r="1245" spans="1:13" hidden="1" x14ac:dyDescent="0.25">
      <c r="A1245" t="str">
        <f t="shared" si="19"/>
        <v>c</v>
      </c>
      <c r="B1245">
        <v>41</v>
      </c>
      <c r="C1245" t="s">
        <v>30</v>
      </c>
      <c r="D1245">
        <v>1</v>
      </c>
      <c r="E1245" t="s">
        <v>6</v>
      </c>
      <c r="F1245">
        <v>128</v>
      </c>
      <c r="G1245">
        <v>0</v>
      </c>
      <c r="H1245">
        <v>0</v>
      </c>
      <c r="I1245">
        <v>43.5234023074742</v>
      </c>
      <c r="J1245">
        <v>0</v>
      </c>
      <c r="K1245">
        <v>0</v>
      </c>
      <c r="L1245">
        <v>0</v>
      </c>
      <c r="M1245">
        <v>0</v>
      </c>
    </row>
    <row r="1246" spans="1:13" hidden="1" x14ac:dyDescent="0.25">
      <c r="A1246" t="str">
        <f t="shared" si="19"/>
        <v>c</v>
      </c>
      <c r="B1246">
        <v>41</v>
      </c>
      <c r="C1246" t="s">
        <v>30</v>
      </c>
      <c r="D1246">
        <v>1</v>
      </c>
      <c r="E1246" t="s">
        <v>7</v>
      </c>
      <c r="F1246">
        <v>905</v>
      </c>
      <c r="G1246">
        <v>10.9832209552299</v>
      </c>
      <c r="H1246">
        <v>859.15566367677502</v>
      </c>
      <c r="I1246">
        <v>290.09239298439502</v>
      </c>
      <c r="J1246">
        <v>2457639.7060050401</v>
      </c>
      <c r="K1246">
        <v>6321.3471877284601</v>
      </c>
      <c r="L1246">
        <v>288.96843829067501</v>
      </c>
      <c r="M1246">
        <v>1.12395469372005</v>
      </c>
    </row>
    <row r="1247" spans="1:13" hidden="1" x14ac:dyDescent="0.25">
      <c r="A1247" t="str">
        <f t="shared" si="19"/>
        <v>c</v>
      </c>
      <c r="B1247">
        <v>41</v>
      </c>
      <c r="C1247" t="s">
        <v>30</v>
      </c>
      <c r="D1247">
        <v>1</v>
      </c>
      <c r="E1247" t="s">
        <v>8</v>
      </c>
      <c r="F1247">
        <v>74</v>
      </c>
      <c r="G1247">
        <v>0</v>
      </c>
      <c r="H1247">
        <v>4.9509964369680004</v>
      </c>
      <c r="I1247">
        <v>35.868513845691297</v>
      </c>
      <c r="J1247">
        <v>18518.242063449899</v>
      </c>
      <c r="K1247">
        <v>0</v>
      </c>
      <c r="L1247">
        <v>0</v>
      </c>
      <c r="M1247">
        <v>0</v>
      </c>
    </row>
    <row r="1248" spans="1:13" hidden="1" x14ac:dyDescent="0.25">
      <c r="A1248" t="str">
        <f t="shared" si="19"/>
        <v>c</v>
      </c>
      <c r="B1248">
        <v>41</v>
      </c>
      <c r="C1248" t="s">
        <v>30</v>
      </c>
      <c r="D1248">
        <v>2</v>
      </c>
      <c r="E1248" t="s">
        <v>8</v>
      </c>
      <c r="F1248">
        <v>2</v>
      </c>
      <c r="G1248">
        <v>0</v>
      </c>
      <c r="H1248">
        <v>0</v>
      </c>
      <c r="I1248" s="26">
        <v>3.2494817512230001E-5</v>
      </c>
      <c r="J1248">
        <v>0</v>
      </c>
      <c r="K1248">
        <v>0</v>
      </c>
      <c r="L1248">
        <v>0</v>
      </c>
      <c r="M1248">
        <v>0</v>
      </c>
    </row>
    <row r="1249" spans="1:13" hidden="1" x14ac:dyDescent="0.25">
      <c r="A1249" t="str">
        <f t="shared" si="19"/>
        <v>c</v>
      </c>
      <c r="B1249">
        <v>41</v>
      </c>
      <c r="C1249" t="s">
        <v>29</v>
      </c>
      <c r="D1249">
        <v>1</v>
      </c>
      <c r="E1249" t="s">
        <v>6</v>
      </c>
      <c r="F1249">
        <v>19</v>
      </c>
      <c r="G1249">
        <v>0</v>
      </c>
      <c r="H1249">
        <v>0</v>
      </c>
      <c r="I1249">
        <v>10.4809400680218</v>
      </c>
      <c r="J1249">
        <v>0</v>
      </c>
      <c r="K1249">
        <v>0</v>
      </c>
      <c r="L1249">
        <v>0</v>
      </c>
      <c r="M1249">
        <v>0</v>
      </c>
    </row>
    <row r="1250" spans="1:13" hidden="1" x14ac:dyDescent="0.25">
      <c r="A1250" t="str">
        <f t="shared" si="19"/>
        <v>c</v>
      </c>
      <c r="B1250">
        <v>41</v>
      </c>
      <c r="C1250" t="s">
        <v>29</v>
      </c>
      <c r="D1250">
        <v>1</v>
      </c>
      <c r="E1250" t="s">
        <v>7</v>
      </c>
      <c r="F1250">
        <v>49</v>
      </c>
      <c r="G1250">
        <v>0</v>
      </c>
      <c r="H1250">
        <v>47.927643389521201</v>
      </c>
      <c r="I1250">
        <v>14.4356434951717</v>
      </c>
      <c r="J1250">
        <v>131548.54855157601</v>
      </c>
      <c r="K1250">
        <v>0</v>
      </c>
      <c r="L1250">
        <v>14.4356434951717</v>
      </c>
      <c r="M1250">
        <v>0</v>
      </c>
    </row>
    <row r="1251" spans="1:13" hidden="1" x14ac:dyDescent="0.25">
      <c r="A1251" t="str">
        <f t="shared" si="19"/>
        <v>c</v>
      </c>
      <c r="B1251">
        <v>41</v>
      </c>
      <c r="C1251" t="s">
        <v>29</v>
      </c>
      <c r="D1251">
        <v>1</v>
      </c>
      <c r="E1251" t="s">
        <v>8</v>
      </c>
      <c r="F1251">
        <v>1</v>
      </c>
      <c r="G1251">
        <v>0</v>
      </c>
      <c r="H1251">
        <v>0</v>
      </c>
      <c r="I1251">
        <v>3.7269111793299999E-3</v>
      </c>
      <c r="J1251">
        <v>0</v>
      </c>
      <c r="K1251">
        <v>0</v>
      </c>
      <c r="L1251">
        <v>0</v>
      </c>
      <c r="M1251">
        <v>0</v>
      </c>
    </row>
    <row r="1252" spans="1:13" hidden="1" x14ac:dyDescent="0.25">
      <c r="A1252" t="str">
        <f t="shared" si="19"/>
        <v>e</v>
      </c>
      <c r="B1252">
        <v>41</v>
      </c>
      <c r="C1252" t="s">
        <v>35</v>
      </c>
      <c r="D1252">
        <v>1</v>
      </c>
      <c r="E1252" t="s">
        <v>6</v>
      </c>
      <c r="F1252">
        <v>43</v>
      </c>
      <c r="G1252">
        <v>0</v>
      </c>
      <c r="H1252">
        <v>0</v>
      </c>
      <c r="I1252">
        <v>6.8279185902877098</v>
      </c>
      <c r="J1252">
        <v>0</v>
      </c>
      <c r="K1252">
        <v>0</v>
      </c>
      <c r="L1252">
        <v>0</v>
      </c>
      <c r="M1252">
        <v>0</v>
      </c>
    </row>
    <row r="1253" spans="1:13" hidden="1" x14ac:dyDescent="0.25">
      <c r="A1253" t="str">
        <f t="shared" si="19"/>
        <v>e</v>
      </c>
      <c r="B1253">
        <v>41</v>
      </c>
      <c r="C1253" t="s">
        <v>35</v>
      </c>
      <c r="D1253">
        <v>1</v>
      </c>
      <c r="E1253" t="s">
        <v>13</v>
      </c>
      <c r="F1253">
        <v>105</v>
      </c>
      <c r="G1253" s="26">
        <v>5.2787270603375001E-8</v>
      </c>
      <c r="H1253">
        <v>84.861876911862694</v>
      </c>
      <c r="I1253">
        <v>25.859556372847599</v>
      </c>
      <c r="J1253">
        <v>109277.641893066</v>
      </c>
      <c r="K1253" s="26">
        <v>5.1440313320388401E-5</v>
      </c>
      <c r="L1253">
        <v>25.859018857451499</v>
      </c>
      <c r="M1253">
        <v>5.3751539618365296E-4</v>
      </c>
    </row>
    <row r="1254" spans="1:13" hidden="1" x14ac:dyDescent="0.25">
      <c r="A1254" t="str">
        <f t="shared" si="19"/>
        <v>e</v>
      </c>
      <c r="B1254">
        <v>41</v>
      </c>
      <c r="C1254" t="s">
        <v>35</v>
      </c>
      <c r="D1254">
        <v>1</v>
      </c>
      <c r="E1254" t="s">
        <v>7</v>
      </c>
      <c r="F1254">
        <v>1915</v>
      </c>
      <c r="G1254">
        <v>53.906231345287999</v>
      </c>
      <c r="H1254">
        <v>2199.0757467071398</v>
      </c>
      <c r="I1254">
        <v>336.13486988814998</v>
      </c>
      <c r="J1254">
        <v>3296520.3176907999</v>
      </c>
      <c r="K1254">
        <v>29175.128078587601</v>
      </c>
      <c r="L1254">
        <v>334.947990545712</v>
      </c>
      <c r="M1254">
        <v>1.1868793424382</v>
      </c>
    </row>
    <row r="1255" spans="1:13" hidden="1" x14ac:dyDescent="0.25">
      <c r="A1255" t="str">
        <f t="shared" si="19"/>
        <v>e</v>
      </c>
      <c r="B1255">
        <v>41</v>
      </c>
      <c r="C1255" t="s">
        <v>35</v>
      </c>
      <c r="D1255">
        <v>1</v>
      </c>
      <c r="E1255" t="s">
        <v>8</v>
      </c>
      <c r="F1255">
        <v>30</v>
      </c>
      <c r="G1255">
        <v>0</v>
      </c>
      <c r="H1255">
        <v>2.995397713754</v>
      </c>
      <c r="I1255">
        <v>6.92649421459046</v>
      </c>
      <c r="J1255">
        <v>5291.8515045200002</v>
      </c>
      <c r="K1255">
        <v>0</v>
      </c>
      <c r="L1255">
        <v>0</v>
      </c>
      <c r="M1255">
        <v>0</v>
      </c>
    </row>
    <row r="1256" spans="1:13" hidden="1" x14ac:dyDescent="0.25">
      <c r="A1256" t="str">
        <f t="shared" si="19"/>
        <v>e</v>
      </c>
      <c r="B1256">
        <v>41</v>
      </c>
      <c r="C1256" t="s">
        <v>43</v>
      </c>
      <c r="D1256">
        <v>1</v>
      </c>
      <c r="E1256" t="s">
        <v>6</v>
      </c>
      <c r="F1256">
        <v>5</v>
      </c>
      <c r="G1256">
        <v>0</v>
      </c>
      <c r="H1256">
        <v>0</v>
      </c>
      <c r="I1256">
        <v>8.0727535559906805E-2</v>
      </c>
      <c r="J1256">
        <v>0</v>
      </c>
      <c r="K1256">
        <v>0</v>
      </c>
      <c r="L1256">
        <v>0</v>
      </c>
      <c r="M1256">
        <v>0</v>
      </c>
    </row>
    <row r="1257" spans="1:13" hidden="1" x14ac:dyDescent="0.25">
      <c r="A1257" t="str">
        <f t="shared" si="19"/>
        <v>e</v>
      </c>
      <c r="B1257">
        <v>41</v>
      </c>
      <c r="C1257" t="s">
        <v>43</v>
      </c>
      <c r="D1257">
        <v>1</v>
      </c>
      <c r="E1257" t="s">
        <v>7</v>
      </c>
      <c r="F1257">
        <v>75</v>
      </c>
      <c r="G1257">
        <v>0</v>
      </c>
      <c r="H1257">
        <v>77.878220699791996</v>
      </c>
      <c r="I1257">
        <v>5.5925051267094901</v>
      </c>
      <c r="J1257">
        <v>152077.59745835001</v>
      </c>
      <c r="K1257">
        <v>0</v>
      </c>
      <c r="L1257">
        <v>5.5925051267094901</v>
      </c>
      <c r="M1257">
        <v>0</v>
      </c>
    </row>
    <row r="1258" spans="1:13" hidden="1" x14ac:dyDescent="0.25">
      <c r="A1258" t="str">
        <f t="shared" si="19"/>
        <v>e</v>
      </c>
      <c r="B1258">
        <v>41</v>
      </c>
      <c r="C1258" t="s">
        <v>43</v>
      </c>
      <c r="D1258">
        <v>1</v>
      </c>
      <c r="E1258" t="s">
        <v>8</v>
      </c>
      <c r="F1258">
        <v>16</v>
      </c>
      <c r="G1258">
        <v>0</v>
      </c>
      <c r="H1258">
        <v>0</v>
      </c>
      <c r="I1258">
        <v>9.6591586982470599</v>
      </c>
      <c r="J1258">
        <v>0</v>
      </c>
      <c r="K1258">
        <v>0</v>
      </c>
      <c r="L1258">
        <v>0</v>
      </c>
      <c r="M1258">
        <v>0</v>
      </c>
    </row>
    <row r="1259" spans="1:13" hidden="1" x14ac:dyDescent="0.25">
      <c r="A1259" t="str">
        <f t="shared" si="19"/>
        <v>e</v>
      </c>
      <c r="B1259">
        <v>41</v>
      </c>
      <c r="C1259" t="s">
        <v>20</v>
      </c>
      <c r="D1259">
        <v>1</v>
      </c>
      <c r="E1259" t="s">
        <v>6</v>
      </c>
      <c r="F1259">
        <v>297</v>
      </c>
      <c r="G1259">
        <v>0</v>
      </c>
      <c r="H1259">
        <v>0</v>
      </c>
      <c r="I1259">
        <v>26.4925526684614</v>
      </c>
      <c r="J1259">
        <v>0</v>
      </c>
      <c r="K1259">
        <v>0</v>
      </c>
      <c r="L1259">
        <v>0</v>
      </c>
      <c r="M1259">
        <v>0</v>
      </c>
    </row>
    <row r="1260" spans="1:13" hidden="1" x14ac:dyDescent="0.25">
      <c r="A1260" t="str">
        <f t="shared" si="19"/>
        <v>e</v>
      </c>
      <c r="B1260">
        <v>41</v>
      </c>
      <c r="C1260" t="s">
        <v>20</v>
      </c>
      <c r="D1260">
        <v>1</v>
      </c>
      <c r="E1260" t="s">
        <v>7</v>
      </c>
      <c r="F1260">
        <v>86</v>
      </c>
      <c r="G1260">
        <v>0</v>
      </c>
      <c r="H1260">
        <v>40.875588715663298</v>
      </c>
      <c r="I1260">
        <v>1.7578801501515</v>
      </c>
      <c r="J1260">
        <v>75312.735144695995</v>
      </c>
      <c r="K1260">
        <v>0</v>
      </c>
      <c r="L1260">
        <v>1.7578801501515</v>
      </c>
      <c r="M1260">
        <v>0</v>
      </c>
    </row>
    <row r="1261" spans="1:13" hidden="1" x14ac:dyDescent="0.25">
      <c r="A1261" t="str">
        <f t="shared" si="19"/>
        <v>e</v>
      </c>
      <c r="B1261">
        <v>41</v>
      </c>
      <c r="C1261" t="s">
        <v>20</v>
      </c>
      <c r="D1261">
        <v>1</v>
      </c>
      <c r="E1261" t="s">
        <v>8</v>
      </c>
      <c r="F1261">
        <v>43</v>
      </c>
      <c r="G1261">
        <v>0</v>
      </c>
      <c r="H1261">
        <v>0</v>
      </c>
      <c r="I1261">
        <v>6.16109676914086</v>
      </c>
      <c r="J1261">
        <v>0</v>
      </c>
      <c r="K1261">
        <v>0</v>
      </c>
      <c r="L1261">
        <v>0</v>
      </c>
      <c r="M1261">
        <v>0</v>
      </c>
    </row>
    <row r="1262" spans="1:13" hidden="1" x14ac:dyDescent="0.25">
      <c r="A1262" t="str">
        <f t="shared" si="19"/>
        <v>g</v>
      </c>
      <c r="B1262">
        <v>41</v>
      </c>
      <c r="C1262" t="s">
        <v>12</v>
      </c>
      <c r="D1262">
        <v>1</v>
      </c>
      <c r="E1262" t="s">
        <v>6</v>
      </c>
      <c r="F1262">
        <v>182</v>
      </c>
      <c r="G1262">
        <v>0</v>
      </c>
      <c r="H1262">
        <v>0</v>
      </c>
      <c r="I1262">
        <v>184.09346437491499</v>
      </c>
      <c r="J1262">
        <v>0</v>
      </c>
      <c r="K1262">
        <v>0</v>
      </c>
      <c r="L1262">
        <v>0</v>
      </c>
      <c r="M1262">
        <v>0</v>
      </c>
    </row>
    <row r="1263" spans="1:13" hidden="1" x14ac:dyDescent="0.25">
      <c r="A1263" t="str">
        <f t="shared" si="19"/>
        <v>g</v>
      </c>
      <c r="B1263">
        <v>41</v>
      </c>
      <c r="C1263" t="s">
        <v>12</v>
      </c>
      <c r="D1263">
        <v>1</v>
      </c>
      <c r="E1263" t="s">
        <v>13</v>
      </c>
      <c r="F1263">
        <v>66</v>
      </c>
      <c r="G1263">
        <v>281.63391909371001</v>
      </c>
      <c r="H1263">
        <v>27.6558985418988</v>
      </c>
      <c r="I1263">
        <v>31.427202631160601</v>
      </c>
      <c r="J1263">
        <v>28288.184535877499</v>
      </c>
      <c r="K1263">
        <v>187494.77854984099</v>
      </c>
      <c r="L1263">
        <v>7.3987804314829901</v>
      </c>
      <c r="M1263">
        <v>24.0284221996776</v>
      </c>
    </row>
    <row r="1264" spans="1:13" hidden="1" x14ac:dyDescent="0.25">
      <c r="A1264" t="str">
        <f t="shared" si="19"/>
        <v>g</v>
      </c>
      <c r="B1264">
        <v>41</v>
      </c>
      <c r="C1264" t="s">
        <v>12</v>
      </c>
      <c r="D1264">
        <v>1</v>
      </c>
      <c r="E1264" t="s">
        <v>7</v>
      </c>
      <c r="F1264">
        <v>757</v>
      </c>
      <c r="G1264">
        <v>152.90573349967801</v>
      </c>
      <c r="H1264">
        <v>1563.93409092447</v>
      </c>
      <c r="I1264">
        <v>67.833716255798393</v>
      </c>
      <c r="J1264">
        <v>1807322.6127667299</v>
      </c>
      <c r="K1264">
        <v>83791.022998947607</v>
      </c>
      <c r="L1264">
        <v>57.608120597669902</v>
      </c>
      <c r="M1264">
        <v>10.225595658128499</v>
      </c>
    </row>
    <row r="1265" spans="1:13" hidden="1" x14ac:dyDescent="0.25">
      <c r="A1265" t="str">
        <f t="shared" si="19"/>
        <v>g</v>
      </c>
      <c r="B1265">
        <v>41</v>
      </c>
      <c r="C1265" t="s">
        <v>12</v>
      </c>
      <c r="D1265">
        <v>1</v>
      </c>
      <c r="E1265" t="s">
        <v>8</v>
      </c>
      <c r="F1265">
        <v>106</v>
      </c>
      <c r="G1265">
        <v>3.9939093312899998</v>
      </c>
      <c r="H1265">
        <v>8.0056865622745992</v>
      </c>
      <c r="I1265">
        <v>63.299789184764499</v>
      </c>
      <c r="J1265">
        <v>9968.1070701671797</v>
      </c>
      <c r="K1265">
        <v>3894.0615980100001</v>
      </c>
      <c r="L1265">
        <v>0</v>
      </c>
      <c r="M1265">
        <v>0</v>
      </c>
    </row>
    <row r="1266" spans="1:13" hidden="1" x14ac:dyDescent="0.25">
      <c r="A1266" t="str">
        <f t="shared" si="19"/>
        <v>c</v>
      </c>
      <c r="B1266">
        <v>42</v>
      </c>
      <c r="C1266" t="s">
        <v>33</v>
      </c>
      <c r="D1266">
        <v>3</v>
      </c>
      <c r="E1266" t="s">
        <v>6</v>
      </c>
      <c r="F1266">
        <v>33</v>
      </c>
      <c r="G1266">
        <v>0</v>
      </c>
      <c r="H1266">
        <v>0</v>
      </c>
      <c r="I1266">
        <v>66.972176680488005</v>
      </c>
      <c r="J1266">
        <v>0</v>
      </c>
      <c r="K1266">
        <v>0</v>
      </c>
      <c r="L1266">
        <v>0</v>
      </c>
      <c r="M1266">
        <v>0</v>
      </c>
    </row>
    <row r="1267" spans="1:13" hidden="1" x14ac:dyDescent="0.25">
      <c r="A1267" t="str">
        <f t="shared" si="19"/>
        <v>c</v>
      </c>
      <c r="B1267">
        <v>42</v>
      </c>
      <c r="C1267" t="s">
        <v>33</v>
      </c>
      <c r="D1267">
        <v>3</v>
      </c>
      <c r="E1267" t="s">
        <v>13</v>
      </c>
      <c r="F1267">
        <v>14</v>
      </c>
      <c r="G1267">
        <v>2.9935800435819999</v>
      </c>
      <c r="H1267">
        <v>2.9938288302856599</v>
      </c>
      <c r="I1267">
        <v>4.5460077815064501</v>
      </c>
      <c r="J1267">
        <v>5312.1607043715203</v>
      </c>
      <c r="K1267">
        <v>2918.7405424929998</v>
      </c>
      <c r="L1267">
        <v>1.8621813296451899E-2</v>
      </c>
      <c r="M1267">
        <v>4.5273859682099999</v>
      </c>
    </row>
    <row r="1268" spans="1:13" hidden="1" x14ac:dyDescent="0.25">
      <c r="A1268" t="str">
        <f t="shared" si="19"/>
        <v>c</v>
      </c>
      <c r="B1268">
        <v>42</v>
      </c>
      <c r="C1268" t="s">
        <v>33</v>
      </c>
      <c r="D1268">
        <v>3</v>
      </c>
      <c r="E1268" t="s">
        <v>7</v>
      </c>
      <c r="F1268">
        <v>48</v>
      </c>
      <c r="G1268">
        <v>0</v>
      </c>
      <c r="H1268">
        <v>17.991628723009899</v>
      </c>
      <c r="I1268">
        <v>12.844704187295999</v>
      </c>
      <c r="J1268">
        <v>24317.5232360593</v>
      </c>
      <c r="K1268">
        <v>0</v>
      </c>
      <c r="L1268">
        <v>12.844704187295999</v>
      </c>
      <c r="M1268">
        <v>0</v>
      </c>
    </row>
    <row r="1269" spans="1:13" hidden="1" x14ac:dyDescent="0.25">
      <c r="A1269" t="str">
        <f t="shared" si="19"/>
        <v>c</v>
      </c>
      <c r="B1269">
        <v>42</v>
      </c>
      <c r="C1269" t="s">
        <v>33</v>
      </c>
      <c r="D1269">
        <v>3</v>
      </c>
      <c r="E1269" t="s">
        <v>8</v>
      </c>
      <c r="F1269">
        <v>15</v>
      </c>
      <c r="G1269">
        <v>9.12957759353E-2</v>
      </c>
      <c r="H1269">
        <v>0</v>
      </c>
      <c r="I1269">
        <v>15.3876841868196</v>
      </c>
      <c r="J1269">
        <v>0</v>
      </c>
      <c r="K1269">
        <v>396.132371783</v>
      </c>
      <c r="L1269">
        <v>0</v>
      </c>
      <c r="M1269">
        <v>0</v>
      </c>
    </row>
    <row r="1270" spans="1:13" hidden="1" x14ac:dyDescent="0.25">
      <c r="A1270" t="str">
        <f t="shared" si="19"/>
        <v>c</v>
      </c>
      <c r="B1270">
        <v>42</v>
      </c>
      <c r="C1270" t="s">
        <v>32</v>
      </c>
      <c r="D1270">
        <v>3</v>
      </c>
      <c r="E1270" t="s">
        <v>6</v>
      </c>
      <c r="F1270">
        <v>4</v>
      </c>
      <c r="G1270">
        <v>0</v>
      </c>
      <c r="H1270">
        <v>0</v>
      </c>
      <c r="I1270">
        <v>1.0090020942834399</v>
      </c>
      <c r="J1270">
        <v>0</v>
      </c>
      <c r="K1270">
        <v>0</v>
      </c>
      <c r="L1270">
        <v>0</v>
      </c>
      <c r="M1270">
        <v>0</v>
      </c>
    </row>
    <row r="1271" spans="1:13" hidden="1" x14ac:dyDescent="0.25">
      <c r="A1271" t="str">
        <f t="shared" si="19"/>
        <v>c</v>
      </c>
      <c r="B1271">
        <v>42</v>
      </c>
      <c r="C1271" t="s">
        <v>32</v>
      </c>
      <c r="D1271">
        <v>3</v>
      </c>
      <c r="E1271" t="s">
        <v>7</v>
      </c>
      <c r="F1271">
        <v>1</v>
      </c>
      <c r="G1271">
        <v>0</v>
      </c>
      <c r="H1271">
        <v>0.99595090987500001</v>
      </c>
      <c r="I1271">
        <v>3.06440875388</v>
      </c>
      <c r="J1271">
        <v>2398.01076276</v>
      </c>
      <c r="K1271">
        <v>0</v>
      </c>
      <c r="L1271">
        <v>3.06440875388</v>
      </c>
      <c r="M1271">
        <v>0</v>
      </c>
    </row>
    <row r="1272" spans="1:13" hidden="1" x14ac:dyDescent="0.25">
      <c r="A1272" t="str">
        <f t="shared" si="19"/>
        <v>c</v>
      </c>
      <c r="B1272">
        <v>42</v>
      </c>
      <c r="C1272" t="s">
        <v>32</v>
      </c>
      <c r="D1272">
        <v>3</v>
      </c>
      <c r="E1272" t="s">
        <v>8</v>
      </c>
      <c r="F1272">
        <v>1</v>
      </c>
      <c r="G1272">
        <v>0</v>
      </c>
      <c r="H1272">
        <v>0</v>
      </c>
      <c r="I1272">
        <v>1.52419769136E-4</v>
      </c>
      <c r="J1272">
        <v>0</v>
      </c>
      <c r="K1272">
        <v>0</v>
      </c>
      <c r="L1272">
        <v>0</v>
      </c>
      <c r="M1272">
        <v>0</v>
      </c>
    </row>
    <row r="1273" spans="1:13" hidden="1" x14ac:dyDescent="0.25">
      <c r="A1273" t="str">
        <f t="shared" si="19"/>
        <v>c</v>
      </c>
      <c r="B1273">
        <v>42</v>
      </c>
      <c r="C1273" t="s">
        <v>31</v>
      </c>
      <c r="D1273">
        <v>3</v>
      </c>
      <c r="E1273" t="s">
        <v>6</v>
      </c>
      <c r="F1273">
        <v>6</v>
      </c>
      <c r="G1273">
        <v>0</v>
      </c>
      <c r="H1273">
        <v>0</v>
      </c>
      <c r="I1273">
        <v>9.3651327508560005</v>
      </c>
      <c r="J1273">
        <v>0</v>
      </c>
      <c r="K1273">
        <v>0</v>
      </c>
      <c r="L1273">
        <v>0</v>
      </c>
      <c r="M1273">
        <v>0</v>
      </c>
    </row>
    <row r="1274" spans="1:13" hidden="1" x14ac:dyDescent="0.25">
      <c r="A1274" t="str">
        <f t="shared" si="19"/>
        <v>c</v>
      </c>
      <c r="B1274">
        <v>42</v>
      </c>
      <c r="C1274" t="s">
        <v>31</v>
      </c>
      <c r="D1274">
        <v>3</v>
      </c>
      <c r="E1274" t="s">
        <v>7</v>
      </c>
      <c r="F1274">
        <v>29</v>
      </c>
      <c r="G1274">
        <v>0</v>
      </c>
      <c r="H1274">
        <v>28.671275299234001</v>
      </c>
      <c r="I1274">
        <v>5.5341962797099997</v>
      </c>
      <c r="J1274">
        <v>37741.443264119</v>
      </c>
      <c r="K1274">
        <v>0</v>
      </c>
      <c r="L1274">
        <v>5.5341962797099997</v>
      </c>
      <c r="M1274">
        <v>0</v>
      </c>
    </row>
    <row r="1275" spans="1:13" x14ac:dyDescent="0.25">
      <c r="B1275">
        <v>42</v>
      </c>
      <c r="D1275">
        <v>0</v>
      </c>
      <c r="E1275" t="s">
        <v>6</v>
      </c>
      <c r="F1275">
        <v>1</v>
      </c>
      <c r="G1275">
        <v>0</v>
      </c>
      <c r="H1275">
        <v>0</v>
      </c>
      <c r="I1275">
        <v>1.2605247800099999</v>
      </c>
      <c r="J1275">
        <v>0</v>
      </c>
      <c r="K1275">
        <v>0</v>
      </c>
      <c r="L1275">
        <v>0</v>
      </c>
      <c r="M1275">
        <v>0</v>
      </c>
    </row>
    <row r="1276" spans="1:13" x14ac:dyDescent="0.25">
      <c r="B1276">
        <v>42</v>
      </c>
      <c r="D1276">
        <v>0</v>
      </c>
      <c r="E1276" t="s">
        <v>8</v>
      </c>
      <c r="F1276">
        <v>6</v>
      </c>
      <c r="G1276">
        <v>0</v>
      </c>
      <c r="H1276">
        <v>0</v>
      </c>
      <c r="I1276">
        <v>10.874366721409899</v>
      </c>
      <c r="J1276">
        <v>0</v>
      </c>
      <c r="K1276">
        <v>0</v>
      </c>
      <c r="L1276">
        <v>0</v>
      </c>
      <c r="M1276">
        <v>0</v>
      </c>
    </row>
    <row r="1277" spans="1:13" hidden="1" x14ac:dyDescent="0.25">
      <c r="A1277" t="str">
        <f t="shared" si="19"/>
        <v>c</v>
      </c>
      <c r="B1277">
        <v>42</v>
      </c>
      <c r="C1277" t="s">
        <v>30</v>
      </c>
      <c r="D1277">
        <v>3</v>
      </c>
      <c r="E1277" t="s">
        <v>6</v>
      </c>
      <c r="F1277">
        <v>359</v>
      </c>
      <c r="G1277">
        <v>0</v>
      </c>
      <c r="H1277">
        <v>0</v>
      </c>
      <c r="I1277">
        <v>186.242975301374</v>
      </c>
      <c r="J1277">
        <v>0</v>
      </c>
      <c r="K1277">
        <v>0</v>
      </c>
      <c r="L1277">
        <v>0</v>
      </c>
      <c r="M1277">
        <v>0</v>
      </c>
    </row>
    <row r="1278" spans="1:13" hidden="1" x14ac:dyDescent="0.25">
      <c r="A1278" t="str">
        <f t="shared" si="19"/>
        <v>c</v>
      </c>
      <c r="B1278">
        <v>42</v>
      </c>
      <c r="C1278" t="s">
        <v>30</v>
      </c>
      <c r="D1278">
        <v>3</v>
      </c>
      <c r="E1278" t="s">
        <v>13</v>
      </c>
      <c r="F1278">
        <v>59</v>
      </c>
      <c r="G1278">
        <v>14.970915299677999</v>
      </c>
      <c r="H1278">
        <v>31.2934020700121</v>
      </c>
      <c r="I1278">
        <v>26.298569507537199</v>
      </c>
      <c r="J1278">
        <v>81535.017222264898</v>
      </c>
      <c r="K1278">
        <v>13396.6917898716</v>
      </c>
      <c r="L1278">
        <v>22.664616033552299</v>
      </c>
      <c r="M1278">
        <v>3.63395347398483</v>
      </c>
    </row>
    <row r="1279" spans="1:13" hidden="1" x14ac:dyDescent="0.25">
      <c r="A1279" t="str">
        <f t="shared" si="19"/>
        <v>c</v>
      </c>
      <c r="B1279">
        <v>42</v>
      </c>
      <c r="C1279" t="s">
        <v>30</v>
      </c>
      <c r="D1279">
        <v>3</v>
      </c>
      <c r="E1279" t="s">
        <v>7</v>
      </c>
      <c r="F1279">
        <v>1653</v>
      </c>
      <c r="G1279">
        <v>948.509989355843</v>
      </c>
      <c r="H1279">
        <v>1897.4107485664099</v>
      </c>
      <c r="I1279">
        <v>566.20587947144998</v>
      </c>
      <c r="J1279">
        <v>4234250.05457877</v>
      </c>
      <c r="K1279">
        <v>410456.98930907901</v>
      </c>
      <c r="L1279">
        <v>542.53208357685196</v>
      </c>
      <c r="M1279">
        <v>23.673795894598602</v>
      </c>
    </row>
    <row r="1280" spans="1:13" hidden="1" x14ac:dyDescent="0.25">
      <c r="A1280" t="str">
        <f t="shared" si="19"/>
        <v>c</v>
      </c>
      <c r="B1280">
        <v>42</v>
      </c>
      <c r="C1280" t="s">
        <v>30</v>
      </c>
      <c r="D1280">
        <v>3</v>
      </c>
      <c r="E1280" t="s">
        <v>8</v>
      </c>
      <c r="F1280">
        <v>202</v>
      </c>
      <c r="G1280">
        <v>1408.82897899144</v>
      </c>
      <c r="H1280">
        <v>51.931196620412599</v>
      </c>
      <c r="I1280">
        <v>340.91269140263603</v>
      </c>
      <c r="J1280">
        <v>100666.482923105</v>
      </c>
      <c r="K1280">
        <v>497168.46258365602</v>
      </c>
      <c r="L1280">
        <v>0</v>
      </c>
      <c r="M1280">
        <v>0</v>
      </c>
    </row>
    <row r="1281" spans="1:13" x14ac:dyDescent="0.25">
      <c r="B1281">
        <v>42</v>
      </c>
      <c r="D1281">
        <v>0</v>
      </c>
      <c r="E1281" t="s">
        <v>8</v>
      </c>
      <c r="F1281">
        <v>9</v>
      </c>
      <c r="G1281">
        <v>0</v>
      </c>
      <c r="H1281">
        <v>0</v>
      </c>
      <c r="I1281">
        <v>5.1241859886815604</v>
      </c>
      <c r="J1281">
        <v>0</v>
      </c>
      <c r="K1281">
        <v>0</v>
      </c>
      <c r="L1281">
        <v>0</v>
      </c>
      <c r="M1281">
        <v>0</v>
      </c>
    </row>
    <row r="1282" spans="1:13" hidden="1" x14ac:dyDescent="0.25">
      <c r="A1282" t="str">
        <f t="shared" si="19"/>
        <v>d</v>
      </c>
      <c r="B1282">
        <v>42</v>
      </c>
      <c r="C1282" t="s">
        <v>16</v>
      </c>
      <c r="D1282">
        <v>3</v>
      </c>
      <c r="E1282" t="s">
        <v>6</v>
      </c>
      <c r="F1282">
        <v>880</v>
      </c>
      <c r="G1282">
        <v>0</v>
      </c>
      <c r="H1282">
        <v>0</v>
      </c>
      <c r="I1282">
        <v>312.18022064636801</v>
      </c>
      <c r="J1282">
        <v>0</v>
      </c>
      <c r="K1282">
        <v>0</v>
      </c>
      <c r="L1282">
        <v>0</v>
      </c>
      <c r="M1282">
        <v>0</v>
      </c>
    </row>
    <row r="1283" spans="1:13" hidden="1" x14ac:dyDescent="0.25">
      <c r="A1283" t="str">
        <f t="shared" ref="A1283:A1346" si="20">LEFT(C1283,1)</f>
        <v>d</v>
      </c>
      <c r="B1283">
        <v>42</v>
      </c>
      <c r="C1283" t="s">
        <v>16</v>
      </c>
      <c r="D1283">
        <v>3</v>
      </c>
      <c r="E1283" t="s">
        <v>13</v>
      </c>
      <c r="F1283">
        <v>397</v>
      </c>
      <c r="G1283">
        <v>170.37261687981501</v>
      </c>
      <c r="H1283">
        <v>329.319120663398</v>
      </c>
      <c r="I1283">
        <v>166.29801421199099</v>
      </c>
      <c r="J1283">
        <v>384485.86669195897</v>
      </c>
      <c r="K1283">
        <v>134477.876330245</v>
      </c>
      <c r="L1283">
        <v>154.53270812260899</v>
      </c>
      <c r="M1283">
        <v>11.765306089381699</v>
      </c>
    </row>
    <row r="1284" spans="1:13" hidden="1" x14ac:dyDescent="0.25">
      <c r="A1284" t="str">
        <f t="shared" si="20"/>
        <v>d</v>
      </c>
      <c r="B1284">
        <v>42</v>
      </c>
      <c r="C1284" t="s">
        <v>16</v>
      </c>
      <c r="D1284">
        <v>3</v>
      </c>
      <c r="E1284" t="s">
        <v>7</v>
      </c>
      <c r="F1284">
        <v>13466</v>
      </c>
      <c r="G1284">
        <v>2677.64195491995</v>
      </c>
      <c r="H1284">
        <v>16695.117624934799</v>
      </c>
      <c r="I1284">
        <v>2665.7768395308999</v>
      </c>
      <c r="J1284">
        <v>20686196.044757601</v>
      </c>
      <c r="K1284">
        <v>1366329.65144265</v>
      </c>
      <c r="L1284">
        <v>2611.17033687922</v>
      </c>
      <c r="M1284">
        <v>54.606502651679001</v>
      </c>
    </row>
    <row r="1285" spans="1:13" hidden="1" x14ac:dyDescent="0.25">
      <c r="A1285" t="str">
        <f t="shared" si="20"/>
        <v>d</v>
      </c>
      <c r="B1285">
        <v>42</v>
      </c>
      <c r="C1285" t="s">
        <v>16</v>
      </c>
      <c r="D1285">
        <v>3</v>
      </c>
      <c r="E1285" t="s">
        <v>8</v>
      </c>
      <c r="F1285">
        <v>404</v>
      </c>
      <c r="G1285">
        <v>562.08548232973601</v>
      </c>
      <c r="H1285">
        <v>58.069718374773402</v>
      </c>
      <c r="I1285">
        <v>337.480874303414</v>
      </c>
      <c r="J1285">
        <v>82422.904787893203</v>
      </c>
      <c r="K1285">
        <v>209727.11842763101</v>
      </c>
      <c r="L1285">
        <v>0</v>
      </c>
      <c r="M1285">
        <v>0</v>
      </c>
    </row>
    <row r="1286" spans="1:13" hidden="1" x14ac:dyDescent="0.25">
      <c r="A1286" t="str">
        <f t="shared" si="20"/>
        <v>d</v>
      </c>
      <c r="B1286">
        <v>42</v>
      </c>
      <c r="C1286" t="s">
        <v>15</v>
      </c>
      <c r="D1286">
        <v>3</v>
      </c>
      <c r="E1286" t="s">
        <v>6</v>
      </c>
      <c r="F1286">
        <v>64</v>
      </c>
      <c r="G1286">
        <v>0</v>
      </c>
      <c r="H1286">
        <v>0</v>
      </c>
      <c r="I1286">
        <v>25.736855196638501</v>
      </c>
      <c r="J1286">
        <v>0</v>
      </c>
      <c r="K1286">
        <v>0</v>
      </c>
      <c r="L1286">
        <v>0</v>
      </c>
      <c r="M1286">
        <v>0</v>
      </c>
    </row>
    <row r="1287" spans="1:13" hidden="1" x14ac:dyDescent="0.25">
      <c r="A1287" t="str">
        <f t="shared" si="20"/>
        <v>d</v>
      </c>
      <c r="B1287">
        <v>42</v>
      </c>
      <c r="C1287" t="s">
        <v>15</v>
      </c>
      <c r="D1287">
        <v>3</v>
      </c>
      <c r="E1287" t="s">
        <v>13</v>
      </c>
      <c r="F1287">
        <v>23</v>
      </c>
      <c r="G1287">
        <v>203.08576212928</v>
      </c>
      <c r="H1287">
        <v>10.531926815468401</v>
      </c>
      <c r="I1287">
        <v>5.6213272433734298</v>
      </c>
      <c r="J1287">
        <v>17444.3453307487</v>
      </c>
      <c r="K1287">
        <v>128547.067513667</v>
      </c>
      <c r="L1287">
        <v>3.76580314075431</v>
      </c>
      <c r="M1287">
        <v>1.85552410261911</v>
      </c>
    </row>
    <row r="1288" spans="1:13" hidden="1" x14ac:dyDescent="0.25">
      <c r="A1288" t="str">
        <f t="shared" si="20"/>
        <v>d</v>
      </c>
      <c r="B1288">
        <v>42</v>
      </c>
      <c r="C1288" t="s">
        <v>15</v>
      </c>
      <c r="D1288">
        <v>3</v>
      </c>
      <c r="E1288" t="s">
        <v>7</v>
      </c>
      <c r="F1288">
        <v>812</v>
      </c>
      <c r="G1288">
        <v>96.833429169710101</v>
      </c>
      <c r="H1288">
        <v>899.60099685419596</v>
      </c>
      <c r="I1288">
        <v>216.650806562638</v>
      </c>
      <c r="J1288">
        <v>2010238.2366921499</v>
      </c>
      <c r="K1288">
        <v>51343.358276035302</v>
      </c>
      <c r="L1288">
        <v>213.796064403906</v>
      </c>
      <c r="M1288">
        <v>2.8547421587314399</v>
      </c>
    </row>
    <row r="1289" spans="1:13" hidden="1" x14ac:dyDescent="0.25">
      <c r="A1289" t="str">
        <f t="shared" si="20"/>
        <v>d</v>
      </c>
      <c r="B1289">
        <v>42</v>
      </c>
      <c r="C1289" t="s">
        <v>15</v>
      </c>
      <c r="D1289">
        <v>3</v>
      </c>
      <c r="E1289" t="s">
        <v>8</v>
      </c>
      <c r="F1289">
        <v>56</v>
      </c>
      <c r="G1289">
        <v>1.6581677869829999E-4</v>
      </c>
      <c r="H1289">
        <v>2.9940401333260001</v>
      </c>
      <c r="I1289">
        <v>35.1099260623227</v>
      </c>
      <c r="J1289">
        <v>6908.1355127799998</v>
      </c>
      <c r="K1289">
        <v>8.1571330657399896E-2</v>
      </c>
      <c r="L1289">
        <v>0</v>
      </c>
      <c r="M1289">
        <v>0</v>
      </c>
    </row>
    <row r="1290" spans="1:13" hidden="1" x14ac:dyDescent="0.25">
      <c r="A1290" t="str">
        <f t="shared" si="20"/>
        <v>e</v>
      </c>
      <c r="B1290">
        <v>42</v>
      </c>
      <c r="C1290" t="s">
        <v>35</v>
      </c>
      <c r="D1290">
        <v>3</v>
      </c>
      <c r="E1290" t="s">
        <v>6</v>
      </c>
      <c r="F1290">
        <v>337</v>
      </c>
      <c r="G1290">
        <v>0</v>
      </c>
      <c r="H1290">
        <v>0</v>
      </c>
      <c r="I1290">
        <v>37.718350703813101</v>
      </c>
      <c r="J1290">
        <v>0</v>
      </c>
      <c r="K1290">
        <v>0</v>
      </c>
      <c r="L1290">
        <v>0</v>
      </c>
      <c r="M1290">
        <v>0</v>
      </c>
    </row>
    <row r="1291" spans="1:13" hidden="1" x14ac:dyDescent="0.25">
      <c r="A1291" t="str">
        <f t="shared" si="20"/>
        <v>e</v>
      </c>
      <c r="B1291">
        <v>42</v>
      </c>
      <c r="C1291" t="s">
        <v>35</v>
      </c>
      <c r="D1291">
        <v>3</v>
      </c>
      <c r="E1291" t="s">
        <v>13</v>
      </c>
      <c r="F1291">
        <v>244</v>
      </c>
      <c r="G1291">
        <v>6.9857937232957203</v>
      </c>
      <c r="H1291">
        <v>281.23095289475901</v>
      </c>
      <c r="I1291">
        <v>55.0272504919432</v>
      </c>
      <c r="J1291">
        <v>299094.52543356502</v>
      </c>
      <c r="K1291">
        <v>6811.0901516878703</v>
      </c>
      <c r="L1291">
        <v>54.767890178783297</v>
      </c>
      <c r="M1291">
        <v>0.259360313159884</v>
      </c>
    </row>
    <row r="1292" spans="1:13" hidden="1" x14ac:dyDescent="0.25">
      <c r="A1292" t="str">
        <f t="shared" si="20"/>
        <v>e</v>
      </c>
      <c r="B1292">
        <v>42</v>
      </c>
      <c r="C1292" t="s">
        <v>35</v>
      </c>
      <c r="D1292">
        <v>3</v>
      </c>
      <c r="E1292" t="s">
        <v>7</v>
      </c>
      <c r="F1292">
        <v>3645</v>
      </c>
      <c r="G1292">
        <v>1133.34733752633</v>
      </c>
      <c r="H1292">
        <v>4841.7254671655701</v>
      </c>
      <c r="I1292">
        <v>536.52862101836399</v>
      </c>
      <c r="J1292">
        <v>5004499.2758947397</v>
      </c>
      <c r="K1292">
        <v>642673.301214615</v>
      </c>
      <c r="L1292">
        <v>518.07547004621495</v>
      </c>
      <c r="M1292">
        <v>18.453150972149999</v>
      </c>
    </row>
    <row r="1293" spans="1:13" hidden="1" x14ac:dyDescent="0.25">
      <c r="A1293" t="str">
        <f t="shared" si="20"/>
        <v>e</v>
      </c>
      <c r="B1293">
        <v>42</v>
      </c>
      <c r="C1293" t="s">
        <v>35</v>
      </c>
      <c r="D1293">
        <v>3</v>
      </c>
      <c r="E1293" t="s">
        <v>8</v>
      </c>
      <c r="F1293">
        <v>178</v>
      </c>
      <c r="G1293">
        <v>148.877774268471</v>
      </c>
      <c r="H1293">
        <v>41.900006046903997</v>
      </c>
      <c r="I1293">
        <v>78.372118199158095</v>
      </c>
      <c r="J1293">
        <v>49901.673421070998</v>
      </c>
      <c r="K1293">
        <v>81320.097158973003</v>
      </c>
      <c r="L1293">
        <v>0</v>
      </c>
      <c r="M1293">
        <v>0</v>
      </c>
    </row>
    <row r="1294" spans="1:13" hidden="1" x14ac:dyDescent="0.25">
      <c r="A1294" t="str">
        <f t="shared" si="20"/>
        <v>f</v>
      </c>
      <c r="B1294">
        <v>42</v>
      </c>
      <c r="C1294" t="s">
        <v>14</v>
      </c>
      <c r="D1294">
        <v>3</v>
      </c>
      <c r="E1294" t="s">
        <v>6</v>
      </c>
      <c r="F1294">
        <v>175</v>
      </c>
      <c r="G1294">
        <v>0</v>
      </c>
      <c r="H1294">
        <v>0</v>
      </c>
      <c r="I1294">
        <v>35.692555284011398</v>
      </c>
      <c r="J1294">
        <v>0</v>
      </c>
      <c r="K1294">
        <v>0</v>
      </c>
      <c r="L1294">
        <v>0</v>
      </c>
      <c r="M1294">
        <v>0</v>
      </c>
    </row>
    <row r="1295" spans="1:13" hidden="1" x14ac:dyDescent="0.25">
      <c r="A1295" t="str">
        <f t="shared" si="20"/>
        <v>f</v>
      </c>
      <c r="B1295">
        <v>42</v>
      </c>
      <c r="C1295" t="s">
        <v>14</v>
      </c>
      <c r="D1295">
        <v>3</v>
      </c>
      <c r="E1295" t="s">
        <v>13</v>
      </c>
      <c r="F1295">
        <v>204</v>
      </c>
      <c r="G1295">
        <v>2.99846233556493</v>
      </c>
      <c r="H1295">
        <v>423.157094263038</v>
      </c>
      <c r="I1295">
        <v>36.338308884994802</v>
      </c>
      <c r="J1295">
        <v>333903.65702623699</v>
      </c>
      <c r="K1295">
        <v>1124.1457431358101</v>
      </c>
      <c r="L1295">
        <v>36.199455167604</v>
      </c>
      <c r="M1295">
        <v>0.13885371739086</v>
      </c>
    </row>
    <row r="1296" spans="1:13" hidden="1" x14ac:dyDescent="0.25">
      <c r="A1296" t="str">
        <f t="shared" si="20"/>
        <v>f</v>
      </c>
      <c r="B1296">
        <v>42</v>
      </c>
      <c r="C1296" t="s">
        <v>14</v>
      </c>
      <c r="D1296">
        <v>3</v>
      </c>
      <c r="E1296" t="s">
        <v>7</v>
      </c>
      <c r="F1296">
        <v>773</v>
      </c>
      <c r="G1296">
        <v>451.98573585061803</v>
      </c>
      <c r="H1296">
        <v>1671.47046707404</v>
      </c>
      <c r="I1296">
        <v>111.66331529227099</v>
      </c>
      <c r="J1296">
        <v>1137636.3441757101</v>
      </c>
      <c r="K1296">
        <v>249464.79207118801</v>
      </c>
      <c r="L1296">
        <v>98.246848854096896</v>
      </c>
      <c r="M1296">
        <v>13.416466438175</v>
      </c>
    </row>
    <row r="1297" spans="1:13" hidden="1" x14ac:dyDescent="0.25">
      <c r="A1297" t="str">
        <f t="shared" si="20"/>
        <v>f</v>
      </c>
      <c r="B1297">
        <v>42</v>
      </c>
      <c r="C1297" t="s">
        <v>14</v>
      </c>
      <c r="D1297">
        <v>3</v>
      </c>
      <c r="E1297" t="s">
        <v>8</v>
      </c>
      <c r="F1297">
        <v>75</v>
      </c>
      <c r="G1297">
        <v>16.96558746865</v>
      </c>
      <c r="H1297">
        <v>15.696697637359801</v>
      </c>
      <c r="I1297">
        <v>30.400946903335001</v>
      </c>
      <c r="J1297">
        <v>18229.911264326998</v>
      </c>
      <c r="K1297">
        <v>9891.9393223799998</v>
      </c>
      <c r="L1297">
        <v>0</v>
      </c>
      <c r="M1297">
        <v>0</v>
      </c>
    </row>
    <row r="1298" spans="1:13" hidden="1" x14ac:dyDescent="0.25">
      <c r="A1298" t="str">
        <f t="shared" si="20"/>
        <v>f</v>
      </c>
      <c r="B1298">
        <v>42</v>
      </c>
      <c r="C1298" t="s">
        <v>42</v>
      </c>
      <c r="D1298">
        <v>3</v>
      </c>
      <c r="E1298" t="s">
        <v>6</v>
      </c>
      <c r="F1298">
        <v>6</v>
      </c>
      <c r="G1298">
        <v>0</v>
      </c>
      <c r="H1298">
        <v>0</v>
      </c>
      <c r="I1298">
        <v>1.2751757431797699</v>
      </c>
      <c r="J1298">
        <v>0</v>
      </c>
      <c r="K1298">
        <v>0</v>
      </c>
      <c r="L1298">
        <v>0</v>
      </c>
      <c r="M1298">
        <v>0</v>
      </c>
    </row>
    <row r="1299" spans="1:13" hidden="1" x14ac:dyDescent="0.25">
      <c r="A1299" t="str">
        <f t="shared" si="20"/>
        <v>f</v>
      </c>
      <c r="B1299">
        <v>42</v>
      </c>
      <c r="C1299" t="s">
        <v>42</v>
      </c>
      <c r="D1299">
        <v>3</v>
      </c>
      <c r="E1299" t="s">
        <v>13</v>
      </c>
      <c r="F1299">
        <v>12</v>
      </c>
      <c r="G1299">
        <v>0</v>
      </c>
      <c r="H1299">
        <v>7.9664774558497502</v>
      </c>
      <c r="I1299">
        <v>2.3739005769335502</v>
      </c>
      <c r="J1299">
        <v>10275.7482442202</v>
      </c>
      <c r="K1299">
        <v>0</v>
      </c>
      <c r="L1299">
        <v>2.3739005769335502</v>
      </c>
      <c r="M1299">
        <v>0</v>
      </c>
    </row>
    <row r="1300" spans="1:13" hidden="1" x14ac:dyDescent="0.25">
      <c r="A1300" t="str">
        <f t="shared" si="20"/>
        <v>f</v>
      </c>
      <c r="B1300">
        <v>42</v>
      </c>
      <c r="C1300" t="s">
        <v>42</v>
      </c>
      <c r="D1300">
        <v>3</v>
      </c>
      <c r="E1300" t="s">
        <v>7</v>
      </c>
      <c r="F1300">
        <v>10</v>
      </c>
      <c r="G1300" s="26">
        <v>6.6934297668810004E-5</v>
      </c>
      <c r="H1300">
        <v>67.270199840329397</v>
      </c>
      <c r="I1300">
        <v>2.1808401873308498</v>
      </c>
      <c r="J1300">
        <v>10274.119944346199</v>
      </c>
      <c r="K1300">
        <v>2.5464330871949999E-2</v>
      </c>
      <c r="L1300">
        <v>2.1803095756840598</v>
      </c>
      <c r="M1300">
        <v>5.306116467938E-4</v>
      </c>
    </row>
    <row r="1301" spans="1:13" hidden="1" x14ac:dyDescent="0.25">
      <c r="A1301" t="str">
        <f t="shared" si="20"/>
        <v>f</v>
      </c>
      <c r="B1301">
        <v>42</v>
      </c>
      <c r="C1301" t="s">
        <v>42</v>
      </c>
      <c r="D1301">
        <v>3</v>
      </c>
      <c r="E1301" t="s">
        <v>8</v>
      </c>
      <c r="F1301">
        <v>1</v>
      </c>
      <c r="G1301">
        <v>0</v>
      </c>
      <c r="H1301">
        <v>0</v>
      </c>
      <c r="I1301">
        <v>0.105685246129</v>
      </c>
      <c r="J1301">
        <v>0</v>
      </c>
      <c r="K1301">
        <v>0</v>
      </c>
      <c r="L1301">
        <v>0</v>
      </c>
      <c r="M1301">
        <v>0</v>
      </c>
    </row>
    <row r="1302" spans="1:13" hidden="1" x14ac:dyDescent="0.25">
      <c r="A1302" t="str">
        <f t="shared" si="20"/>
        <v>g</v>
      </c>
      <c r="B1302">
        <v>42</v>
      </c>
      <c r="C1302" t="s">
        <v>12</v>
      </c>
      <c r="D1302">
        <v>3</v>
      </c>
      <c r="E1302" t="s">
        <v>6</v>
      </c>
      <c r="F1302">
        <v>95</v>
      </c>
      <c r="G1302">
        <v>0</v>
      </c>
      <c r="H1302">
        <v>0</v>
      </c>
      <c r="I1302">
        <v>20.633218356369799</v>
      </c>
      <c r="J1302">
        <v>0</v>
      </c>
      <c r="K1302">
        <v>0</v>
      </c>
      <c r="L1302">
        <v>0</v>
      </c>
      <c r="M1302">
        <v>0</v>
      </c>
    </row>
    <row r="1303" spans="1:13" hidden="1" x14ac:dyDescent="0.25">
      <c r="A1303" t="str">
        <f t="shared" si="20"/>
        <v>g</v>
      </c>
      <c r="B1303">
        <v>42</v>
      </c>
      <c r="C1303" t="s">
        <v>12</v>
      </c>
      <c r="D1303">
        <v>3</v>
      </c>
      <c r="E1303" t="s">
        <v>13</v>
      </c>
      <c r="F1303">
        <v>13</v>
      </c>
      <c r="G1303">
        <v>37.921823479761997</v>
      </c>
      <c r="H1303">
        <v>14.9693698633409</v>
      </c>
      <c r="I1303">
        <v>2.6167379539579998</v>
      </c>
      <c r="J1303">
        <v>7681.2262290159997</v>
      </c>
      <c r="K1303">
        <v>20136.496890329901</v>
      </c>
      <c r="L1303">
        <v>0.56937941819799998</v>
      </c>
      <c r="M1303">
        <v>2.0473585357599999</v>
      </c>
    </row>
    <row r="1304" spans="1:13" hidden="1" x14ac:dyDescent="0.25">
      <c r="A1304" t="str">
        <f t="shared" si="20"/>
        <v>g</v>
      </c>
      <c r="B1304">
        <v>42</v>
      </c>
      <c r="C1304" t="s">
        <v>12</v>
      </c>
      <c r="D1304">
        <v>3</v>
      </c>
      <c r="E1304" t="s">
        <v>7</v>
      </c>
      <c r="F1304">
        <v>79</v>
      </c>
      <c r="G1304">
        <v>335.519682435194</v>
      </c>
      <c r="H1304">
        <v>290.034897147815</v>
      </c>
      <c r="I1304">
        <v>42.506590542766403</v>
      </c>
      <c r="J1304">
        <v>240409.67886327999</v>
      </c>
      <c r="K1304">
        <v>174751.30358301799</v>
      </c>
      <c r="L1304">
        <v>9.9092953608881995</v>
      </c>
      <c r="M1304">
        <v>32.597295181878202</v>
      </c>
    </row>
    <row r="1305" spans="1:13" hidden="1" x14ac:dyDescent="0.25">
      <c r="A1305" t="str">
        <f t="shared" si="20"/>
        <v>g</v>
      </c>
      <c r="B1305">
        <v>42</v>
      </c>
      <c r="C1305" t="s">
        <v>12</v>
      </c>
      <c r="D1305">
        <v>3</v>
      </c>
      <c r="E1305" t="s">
        <v>8</v>
      </c>
      <c r="F1305">
        <v>14</v>
      </c>
      <c r="G1305">
        <v>0</v>
      </c>
      <c r="H1305">
        <v>0</v>
      </c>
      <c r="I1305">
        <v>2.2257973459854501</v>
      </c>
      <c r="J1305">
        <v>0</v>
      </c>
      <c r="K1305">
        <v>0</v>
      </c>
      <c r="L1305">
        <v>0</v>
      </c>
      <c r="M1305">
        <v>0</v>
      </c>
    </row>
    <row r="1306" spans="1:13" hidden="1" x14ac:dyDescent="0.25">
      <c r="A1306" t="str">
        <f t="shared" si="20"/>
        <v>g</v>
      </c>
      <c r="B1306">
        <v>42</v>
      </c>
      <c r="C1306" t="s">
        <v>48</v>
      </c>
      <c r="D1306">
        <v>3</v>
      </c>
      <c r="E1306" t="s">
        <v>6</v>
      </c>
      <c r="F1306">
        <v>516</v>
      </c>
      <c r="G1306">
        <v>0</v>
      </c>
      <c r="H1306">
        <v>0</v>
      </c>
      <c r="I1306">
        <v>85.823515402041807</v>
      </c>
      <c r="J1306">
        <v>0</v>
      </c>
      <c r="K1306">
        <v>0</v>
      </c>
      <c r="L1306">
        <v>0</v>
      </c>
      <c r="M1306">
        <v>0</v>
      </c>
    </row>
    <row r="1307" spans="1:13" hidden="1" x14ac:dyDescent="0.25">
      <c r="A1307" t="str">
        <f t="shared" si="20"/>
        <v>g</v>
      </c>
      <c r="B1307">
        <v>42</v>
      </c>
      <c r="C1307" t="s">
        <v>48</v>
      </c>
      <c r="D1307">
        <v>3</v>
      </c>
      <c r="E1307" t="s">
        <v>13</v>
      </c>
      <c r="F1307">
        <v>79</v>
      </c>
      <c r="G1307">
        <v>0</v>
      </c>
      <c r="H1307">
        <v>377.11647371427301</v>
      </c>
      <c r="I1307">
        <v>14.819536682866699</v>
      </c>
      <c r="J1307">
        <v>159417.025587304</v>
      </c>
      <c r="K1307">
        <v>0</v>
      </c>
      <c r="L1307">
        <v>14.819536682866699</v>
      </c>
      <c r="M1307">
        <v>0</v>
      </c>
    </row>
    <row r="1308" spans="1:13" hidden="1" x14ac:dyDescent="0.25">
      <c r="A1308" t="str">
        <f t="shared" si="20"/>
        <v>g</v>
      </c>
      <c r="B1308">
        <v>42</v>
      </c>
      <c r="C1308" t="s">
        <v>48</v>
      </c>
      <c r="D1308">
        <v>3</v>
      </c>
      <c r="E1308" t="s">
        <v>7</v>
      </c>
      <c r="F1308">
        <v>718</v>
      </c>
      <c r="G1308">
        <v>8751.4672152110106</v>
      </c>
      <c r="H1308">
        <v>796.316414550025</v>
      </c>
      <c r="I1308">
        <v>223.816316986478</v>
      </c>
      <c r="J1308">
        <v>874952.67150701897</v>
      </c>
      <c r="K1308">
        <v>4576860.8377393298</v>
      </c>
      <c r="L1308">
        <v>19.7462943719149</v>
      </c>
      <c r="M1308">
        <v>204.07002261456299</v>
      </c>
    </row>
    <row r="1309" spans="1:13" hidden="1" x14ac:dyDescent="0.25">
      <c r="A1309" t="str">
        <f t="shared" si="20"/>
        <v>g</v>
      </c>
      <c r="B1309">
        <v>42</v>
      </c>
      <c r="C1309" t="s">
        <v>48</v>
      </c>
      <c r="D1309">
        <v>3</v>
      </c>
      <c r="E1309" t="s">
        <v>8</v>
      </c>
      <c r="F1309">
        <v>131</v>
      </c>
      <c r="G1309">
        <v>2090.4485580006399</v>
      </c>
      <c r="H1309">
        <v>1.99590327205595</v>
      </c>
      <c r="I1309">
        <v>74.022401993349504</v>
      </c>
      <c r="J1309">
        <v>5230.2513321848901</v>
      </c>
      <c r="K1309">
        <v>898218.78508992505</v>
      </c>
      <c r="L1309">
        <v>0</v>
      </c>
      <c r="M1309">
        <v>0</v>
      </c>
    </row>
    <row r="1310" spans="1:13" hidden="1" x14ac:dyDescent="0.25">
      <c r="A1310" t="str">
        <f t="shared" si="20"/>
        <v>h</v>
      </c>
      <c r="B1310">
        <v>42</v>
      </c>
      <c r="C1310" t="s">
        <v>41</v>
      </c>
      <c r="D1310">
        <v>3</v>
      </c>
      <c r="E1310" t="s">
        <v>6</v>
      </c>
      <c r="F1310">
        <v>629</v>
      </c>
      <c r="G1310">
        <v>0</v>
      </c>
      <c r="H1310">
        <v>0</v>
      </c>
      <c r="I1310">
        <v>59.009830264263897</v>
      </c>
      <c r="J1310">
        <v>0</v>
      </c>
      <c r="K1310">
        <v>0</v>
      </c>
      <c r="L1310">
        <v>0</v>
      </c>
      <c r="M1310">
        <v>0</v>
      </c>
    </row>
    <row r="1311" spans="1:13" hidden="1" x14ac:dyDescent="0.25">
      <c r="A1311" t="str">
        <f t="shared" si="20"/>
        <v>h</v>
      </c>
      <c r="B1311">
        <v>42</v>
      </c>
      <c r="C1311" t="s">
        <v>41</v>
      </c>
      <c r="D1311">
        <v>3</v>
      </c>
      <c r="E1311" t="s">
        <v>13</v>
      </c>
      <c r="F1311">
        <v>309</v>
      </c>
      <c r="G1311">
        <v>19.559556232790001</v>
      </c>
      <c r="H1311">
        <v>739.41857149921395</v>
      </c>
      <c r="I1311">
        <v>59.075753844551301</v>
      </c>
      <c r="J1311">
        <v>693490.35062954796</v>
      </c>
      <c r="K1311">
        <v>8719.957611029</v>
      </c>
      <c r="L1311">
        <v>52.339924740595301</v>
      </c>
      <c r="M1311">
        <v>6.7358291039560001</v>
      </c>
    </row>
    <row r="1312" spans="1:13" hidden="1" x14ac:dyDescent="0.25">
      <c r="A1312" t="str">
        <f t="shared" si="20"/>
        <v>h</v>
      </c>
      <c r="B1312">
        <v>42</v>
      </c>
      <c r="C1312" t="s">
        <v>41</v>
      </c>
      <c r="D1312">
        <v>3</v>
      </c>
      <c r="E1312" t="s">
        <v>7</v>
      </c>
      <c r="F1312">
        <v>1896</v>
      </c>
      <c r="G1312">
        <v>800.61085671323895</v>
      </c>
      <c r="H1312">
        <v>4117.6754601782504</v>
      </c>
      <c r="I1312">
        <v>288.37172670786498</v>
      </c>
      <c r="J1312">
        <v>3720834.6431803401</v>
      </c>
      <c r="K1312">
        <v>573638.296840508</v>
      </c>
      <c r="L1312">
        <v>259.07098812039197</v>
      </c>
      <c r="M1312">
        <v>29.3007385874729</v>
      </c>
    </row>
    <row r="1313" spans="1:13" hidden="1" x14ac:dyDescent="0.25">
      <c r="A1313" t="str">
        <f t="shared" si="20"/>
        <v>h</v>
      </c>
      <c r="B1313">
        <v>42</v>
      </c>
      <c r="C1313" t="s">
        <v>41</v>
      </c>
      <c r="D1313">
        <v>3</v>
      </c>
      <c r="E1313" t="s">
        <v>8</v>
      </c>
      <c r="F1313">
        <v>331</v>
      </c>
      <c r="G1313">
        <v>143.732198631454</v>
      </c>
      <c r="H1313">
        <v>98.132888202779398</v>
      </c>
      <c r="I1313">
        <v>131.21933791741299</v>
      </c>
      <c r="J1313">
        <v>122013.166435249</v>
      </c>
      <c r="K1313">
        <v>87587.420503793794</v>
      </c>
      <c r="L1313">
        <v>0</v>
      </c>
      <c r="M1313">
        <v>0</v>
      </c>
    </row>
    <row r="1314" spans="1:13" hidden="1" x14ac:dyDescent="0.25">
      <c r="A1314" t="str">
        <f t="shared" si="20"/>
        <v>a</v>
      </c>
      <c r="B1314">
        <v>43</v>
      </c>
      <c r="C1314" t="s">
        <v>19</v>
      </c>
      <c r="D1314">
        <v>4</v>
      </c>
      <c r="E1314" t="s">
        <v>6</v>
      </c>
      <c r="F1314">
        <v>2</v>
      </c>
      <c r="G1314">
        <v>0</v>
      </c>
      <c r="H1314">
        <v>0</v>
      </c>
      <c r="I1314" s="26">
        <v>2.4670482071850001E-5</v>
      </c>
      <c r="J1314">
        <v>0</v>
      </c>
      <c r="K1314">
        <v>0</v>
      </c>
      <c r="L1314">
        <v>0</v>
      </c>
      <c r="M1314">
        <v>0</v>
      </c>
    </row>
    <row r="1315" spans="1:13" hidden="1" x14ac:dyDescent="0.25">
      <c r="A1315" t="str">
        <f t="shared" si="20"/>
        <v>a</v>
      </c>
      <c r="B1315">
        <v>43</v>
      </c>
      <c r="C1315" t="s">
        <v>19</v>
      </c>
      <c r="D1315">
        <v>4</v>
      </c>
      <c r="E1315" t="s">
        <v>13</v>
      </c>
      <c r="F1315">
        <v>3</v>
      </c>
      <c r="G1315">
        <v>0</v>
      </c>
      <c r="H1315">
        <v>0.98126542751831602</v>
      </c>
      <c r="I1315">
        <v>15.9763609328441</v>
      </c>
      <c r="J1315">
        <v>2743.6181353371599</v>
      </c>
      <c r="K1315">
        <v>0</v>
      </c>
      <c r="L1315">
        <v>15.9763609328441</v>
      </c>
      <c r="M1315">
        <v>0</v>
      </c>
    </row>
    <row r="1316" spans="1:13" hidden="1" x14ac:dyDescent="0.25">
      <c r="A1316" t="str">
        <f t="shared" si="20"/>
        <v>a</v>
      </c>
      <c r="B1316">
        <v>43</v>
      </c>
      <c r="C1316" t="s">
        <v>19</v>
      </c>
      <c r="D1316">
        <v>4</v>
      </c>
      <c r="E1316" t="s">
        <v>7</v>
      </c>
      <c r="F1316">
        <v>2</v>
      </c>
      <c r="G1316">
        <v>0</v>
      </c>
      <c r="H1316" s="26">
        <v>1.7674673214107999E-6</v>
      </c>
      <c r="I1316">
        <v>7.1581064280399898E-3</v>
      </c>
      <c r="J1316">
        <v>6.5148845467382296E-3</v>
      </c>
      <c r="K1316">
        <v>0</v>
      </c>
      <c r="L1316">
        <v>7.1581064280399898E-3</v>
      </c>
      <c r="M1316">
        <v>0</v>
      </c>
    </row>
    <row r="1317" spans="1:13" hidden="1" x14ac:dyDescent="0.25">
      <c r="A1317" t="str">
        <f t="shared" si="20"/>
        <v>a</v>
      </c>
      <c r="B1317">
        <v>43</v>
      </c>
      <c r="C1317" t="s">
        <v>19</v>
      </c>
      <c r="D1317">
        <v>4</v>
      </c>
      <c r="E1317" t="s">
        <v>8</v>
      </c>
      <c r="F1317">
        <v>1</v>
      </c>
      <c r="G1317">
        <v>0</v>
      </c>
      <c r="H1317" s="26">
        <v>1.49222313205E-17</v>
      </c>
      <c r="I1317" s="26">
        <v>5.1249654023200002E-8</v>
      </c>
      <c r="J1317" s="26">
        <v>3.2770712203000001E-13</v>
      </c>
      <c r="K1317">
        <v>0</v>
      </c>
      <c r="L1317">
        <v>0</v>
      </c>
      <c r="M1317">
        <v>0</v>
      </c>
    </row>
    <row r="1318" spans="1:13" hidden="1" x14ac:dyDescent="0.25">
      <c r="A1318" t="str">
        <f t="shared" si="20"/>
        <v>a</v>
      </c>
      <c r="B1318">
        <v>43</v>
      </c>
      <c r="C1318" t="s">
        <v>18</v>
      </c>
      <c r="D1318">
        <v>4</v>
      </c>
      <c r="E1318" t="s">
        <v>6</v>
      </c>
      <c r="F1318">
        <v>19</v>
      </c>
      <c r="G1318">
        <v>0</v>
      </c>
      <c r="H1318">
        <v>0</v>
      </c>
      <c r="I1318">
        <v>15.620746422816801</v>
      </c>
      <c r="J1318">
        <v>0</v>
      </c>
      <c r="K1318">
        <v>0</v>
      </c>
      <c r="L1318">
        <v>0</v>
      </c>
      <c r="M1318">
        <v>0</v>
      </c>
    </row>
    <row r="1319" spans="1:13" hidden="1" x14ac:dyDescent="0.25">
      <c r="A1319" t="str">
        <f t="shared" si="20"/>
        <v>a</v>
      </c>
      <c r="B1319">
        <v>43</v>
      </c>
      <c r="C1319" t="s">
        <v>18</v>
      </c>
      <c r="D1319">
        <v>4</v>
      </c>
      <c r="E1319" t="s">
        <v>13</v>
      </c>
      <c r="F1319">
        <v>1</v>
      </c>
      <c r="G1319">
        <v>0</v>
      </c>
      <c r="H1319" s="26">
        <v>3.6858044098899999E-5</v>
      </c>
      <c r="I1319">
        <v>6.2580828941600003E-3</v>
      </c>
      <c r="J1319">
        <v>5.8419999896800003E-2</v>
      </c>
      <c r="K1319">
        <v>0</v>
      </c>
      <c r="L1319">
        <v>6.2580828941600003E-3</v>
      </c>
      <c r="M1319">
        <v>0</v>
      </c>
    </row>
    <row r="1320" spans="1:13" hidden="1" x14ac:dyDescent="0.25">
      <c r="A1320" t="str">
        <f t="shared" si="20"/>
        <v>a</v>
      </c>
      <c r="B1320">
        <v>43</v>
      </c>
      <c r="C1320" t="s">
        <v>18</v>
      </c>
      <c r="D1320">
        <v>4</v>
      </c>
      <c r="E1320" t="s">
        <v>7</v>
      </c>
      <c r="F1320">
        <v>6</v>
      </c>
      <c r="G1320">
        <v>0</v>
      </c>
      <c r="H1320">
        <v>1.96545994796326</v>
      </c>
      <c r="I1320">
        <v>2.3829888050397301</v>
      </c>
      <c r="J1320">
        <v>4263.1921477322203</v>
      </c>
      <c r="K1320">
        <v>0</v>
      </c>
      <c r="L1320">
        <v>2.3829888050397301</v>
      </c>
      <c r="M1320">
        <v>0</v>
      </c>
    </row>
    <row r="1321" spans="1:13" hidden="1" x14ac:dyDescent="0.25">
      <c r="A1321" t="str">
        <f t="shared" si="20"/>
        <v>a</v>
      </c>
      <c r="B1321">
        <v>43</v>
      </c>
      <c r="C1321" t="s">
        <v>18</v>
      </c>
      <c r="D1321">
        <v>4</v>
      </c>
      <c r="E1321" t="s">
        <v>8</v>
      </c>
      <c r="F1321">
        <v>9</v>
      </c>
      <c r="G1321">
        <v>0</v>
      </c>
      <c r="H1321" s="26">
        <v>9.5735554755485094E-6</v>
      </c>
      <c r="I1321">
        <v>0.28209129682030998</v>
      </c>
      <c r="J1321">
        <v>1.2614263313757999E-2</v>
      </c>
      <c r="K1321">
        <v>0</v>
      </c>
      <c r="L1321">
        <v>0</v>
      </c>
      <c r="M1321">
        <v>0</v>
      </c>
    </row>
    <row r="1322" spans="1:13" hidden="1" x14ac:dyDescent="0.25">
      <c r="A1322" t="str">
        <f t="shared" si="20"/>
        <v>a</v>
      </c>
      <c r="B1322">
        <v>43</v>
      </c>
      <c r="C1322" t="s">
        <v>17</v>
      </c>
      <c r="D1322">
        <v>4</v>
      </c>
      <c r="E1322" t="s">
        <v>6</v>
      </c>
      <c r="F1322">
        <v>2</v>
      </c>
      <c r="G1322">
        <v>0</v>
      </c>
      <c r="H1322">
        <v>0</v>
      </c>
      <c r="I1322">
        <v>1.7245843515374299E-2</v>
      </c>
      <c r="J1322">
        <v>0</v>
      </c>
      <c r="K1322">
        <v>0</v>
      </c>
      <c r="L1322">
        <v>0</v>
      </c>
      <c r="M1322">
        <v>0</v>
      </c>
    </row>
    <row r="1323" spans="1:13" hidden="1" x14ac:dyDescent="0.25">
      <c r="A1323" t="str">
        <f t="shared" si="20"/>
        <v>a</v>
      </c>
      <c r="B1323">
        <v>43</v>
      </c>
      <c r="C1323" t="s">
        <v>17</v>
      </c>
      <c r="D1323">
        <v>4</v>
      </c>
      <c r="E1323" t="s">
        <v>7</v>
      </c>
      <c r="F1323">
        <v>4</v>
      </c>
      <c r="G1323">
        <v>0</v>
      </c>
      <c r="H1323">
        <v>1.11452305301979E-3</v>
      </c>
      <c r="I1323">
        <v>1.7889694048033099E-2</v>
      </c>
      <c r="J1323">
        <v>2.3938004986691799</v>
      </c>
      <c r="K1323">
        <v>0</v>
      </c>
      <c r="L1323">
        <v>1.7889694048033099E-2</v>
      </c>
      <c r="M1323">
        <v>0</v>
      </c>
    </row>
    <row r="1324" spans="1:13" hidden="1" x14ac:dyDescent="0.25">
      <c r="A1324" t="str">
        <f t="shared" si="20"/>
        <v>a</v>
      </c>
      <c r="B1324">
        <v>43</v>
      </c>
      <c r="C1324" t="s">
        <v>17</v>
      </c>
      <c r="D1324">
        <v>4</v>
      </c>
      <c r="E1324" t="s">
        <v>8</v>
      </c>
      <c r="F1324">
        <v>20</v>
      </c>
      <c r="G1324">
        <v>0</v>
      </c>
      <c r="H1324">
        <v>0</v>
      </c>
      <c r="I1324">
        <v>44.105586319861303</v>
      </c>
      <c r="J1324">
        <v>0</v>
      </c>
      <c r="K1324">
        <v>0</v>
      </c>
      <c r="L1324">
        <v>0</v>
      </c>
      <c r="M1324">
        <v>0</v>
      </c>
    </row>
    <row r="1325" spans="1:13" hidden="1" x14ac:dyDescent="0.25">
      <c r="A1325" t="str">
        <f t="shared" si="20"/>
        <v>a</v>
      </c>
      <c r="B1325">
        <v>43</v>
      </c>
      <c r="C1325" t="s">
        <v>40</v>
      </c>
      <c r="D1325">
        <v>4</v>
      </c>
      <c r="E1325" t="s">
        <v>6</v>
      </c>
      <c r="F1325">
        <v>10</v>
      </c>
      <c r="G1325">
        <v>0</v>
      </c>
      <c r="H1325">
        <v>0</v>
      </c>
      <c r="I1325">
        <v>4.1311214949887898</v>
      </c>
      <c r="J1325">
        <v>0</v>
      </c>
      <c r="K1325">
        <v>0</v>
      </c>
      <c r="L1325">
        <v>0</v>
      </c>
      <c r="M1325">
        <v>0</v>
      </c>
    </row>
    <row r="1326" spans="1:13" hidden="1" x14ac:dyDescent="0.25">
      <c r="A1326" t="str">
        <f t="shared" si="20"/>
        <v>a</v>
      </c>
      <c r="B1326">
        <v>43</v>
      </c>
      <c r="C1326" t="s">
        <v>40</v>
      </c>
      <c r="D1326">
        <v>4</v>
      </c>
      <c r="E1326" t="s">
        <v>7</v>
      </c>
      <c r="F1326">
        <v>7</v>
      </c>
      <c r="G1326">
        <v>0</v>
      </c>
      <c r="H1326">
        <v>5.5198682948497601E-4</v>
      </c>
      <c r="I1326">
        <v>2.1772633016293001E-2</v>
      </c>
      <c r="J1326">
        <v>2.7673012400191799</v>
      </c>
      <c r="K1326">
        <v>0</v>
      </c>
      <c r="L1326">
        <v>2.1772633016293001E-2</v>
      </c>
      <c r="M1326">
        <v>0</v>
      </c>
    </row>
    <row r="1327" spans="1:13" hidden="1" x14ac:dyDescent="0.25">
      <c r="A1327" t="str">
        <f t="shared" si="20"/>
        <v>a</v>
      </c>
      <c r="B1327">
        <v>43</v>
      </c>
      <c r="C1327" t="s">
        <v>40</v>
      </c>
      <c r="D1327">
        <v>4</v>
      </c>
      <c r="E1327" t="s">
        <v>8</v>
      </c>
      <c r="F1327">
        <v>1</v>
      </c>
      <c r="G1327">
        <v>0</v>
      </c>
      <c r="H1327">
        <v>0</v>
      </c>
      <c r="I1327">
        <v>17.236530023699999</v>
      </c>
      <c r="J1327">
        <v>0</v>
      </c>
      <c r="K1327">
        <v>0</v>
      </c>
      <c r="L1327">
        <v>0</v>
      </c>
      <c r="M1327">
        <v>0</v>
      </c>
    </row>
    <row r="1328" spans="1:13" x14ac:dyDescent="0.25">
      <c r="B1328">
        <v>43</v>
      </c>
      <c r="D1328">
        <v>0</v>
      </c>
      <c r="E1328" t="s">
        <v>6</v>
      </c>
      <c r="F1328">
        <v>1</v>
      </c>
      <c r="G1328">
        <v>0</v>
      </c>
      <c r="H1328">
        <v>0</v>
      </c>
      <c r="I1328">
        <v>3.2172289789500002</v>
      </c>
      <c r="J1328">
        <v>0</v>
      </c>
      <c r="K1328">
        <v>0</v>
      </c>
      <c r="L1328">
        <v>0</v>
      </c>
      <c r="M1328">
        <v>0</v>
      </c>
    </row>
    <row r="1329" spans="1:13" hidden="1" x14ac:dyDescent="0.25">
      <c r="A1329" t="str">
        <f t="shared" si="20"/>
        <v>a</v>
      </c>
      <c r="B1329">
        <v>43</v>
      </c>
      <c r="C1329" t="s">
        <v>24</v>
      </c>
      <c r="D1329">
        <v>4</v>
      </c>
      <c r="E1329" t="s">
        <v>7</v>
      </c>
      <c r="F1329">
        <v>5</v>
      </c>
      <c r="G1329">
        <v>0</v>
      </c>
      <c r="H1329">
        <v>2.2086366834511102</v>
      </c>
      <c r="I1329">
        <v>1.21794236494282</v>
      </c>
      <c r="J1329">
        <v>13039.895962594899</v>
      </c>
      <c r="K1329">
        <v>0</v>
      </c>
      <c r="L1329">
        <v>1.21794236494282</v>
      </c>
      <c r="M1329">
        <v>0</v>
      </c>
    </row>
    <row r="1330" spans="1:13" hidden="1" x14ac:dyDescent="0.25">
      <c r="A1330" t="str">
        <f t="shared" si="20"/>
        <v>c</v>
      </c>
      <c r="B1330">
        <v>43</v>
      </c>
      <c r="C1330" t="s">
        <v>33</v>
      </c>
      <c r="D1330">
        <v>4</v>
      </c>
      <c r="E1330" t="s">
        <v>6</v>
      </c>
      <c r="F1330">
        <v>46</v>
      </c>
      <c r="G1330">
        <v>0</v>
      </c>
      <c r="H1330">
        <v>0</v>
      </c>
      <c r="I1330">
        <v>45.839787304003501</v>
      </c>
      <c r="J1330">
        <v>0</v>
      </c>
      <c r="K1330">
        <v>0</v>
      </c>
      <c r="L1330">
        <v>0</v>
      </c>
      <c r="M1330">
        <v>0</v>
      </c>
    </row>
    <row r="1331" spans="1:13" hidden="1" x14ac:dyDescent="0.25">
      <c r="A1331" t="str">
        <f t="shared" si="20"/>
        <v>c</v>
      </c>
      <c r="B1331">
        <v>43</v>
      </c>
      <c r="C1331" t="s">
        <v>33</v>
      </c>
      <c r="D1331">
        <v>4</v>
      </c>
      <c r="E1331" t="s">
        <v>13</v>
      </c>
      <c r="F1331">
        <v>25</v>
      </c>
      <c r="G1331">
        <v>0</v>
      </c>
      <c r="H1331">
        <v>5.6026262057160698</v>
      </c>
      <c r="I1331">
        <v>17.661359719683801</v>
      </c>
      <c r="J1331">
        <v>10978.057239891201</v>
      </c>
      <c r="K1331">
        <v>0</v>
      </c>
      <c r="L1331">
        <v>17.661359719683801</v>
      </c>
      <c r="M1331">
        <v>0</v>
      </c>
    </row>
    <row r="1332" spans="1:13" hidden="1" x14ac:dyDescent="0.25">
      <c r="A1332" t="str">
        <f t="shared" si="20"/>
        <v>c</v>
      </c>
      <c r="B1332">
        <v>43</v>
      </c>
      <c r="C1332" t="s">
        <v>33</v>
      </c>
      <c r="D1332">
        <v>4</v>
      </c>
      <c r="E1332" t="s">
        <v>7</v>
      </c>
      <c r="F1332">
        <v>11</v>
      </c>
      <c r="G1332">
        <v>0</v>
      </c>
      <c r="H1332">
        <v>6.8062558418289703</v>
      </c>
      <c r="I1332">
        <v>12.0502234898798</v>
      </c>
      <c r="J1332">
        <v>21879.364918710198</v>
      </c>
      <c r="K1332">
        <v>0</v>
      </c>
      <c r="L1332">
        <v>12.0502234898798</v>
      </c>
      <c r="M1332">
        <v>0</v>
      </c>
    </row>
    <row r="1333" spans="1:13" hidden="1" x14ac:dyDescent="0.25">
      <c r="A1333" t="str">
        <f t="shared" si="20"/>
        <v>c</v>
      </c>
      <c r="B1333">
        <v>43</v>
      </c>
      <c r="C1333" t="s">
        <v>33</v>
      </c>
      <c r="D1333">
        <v>4</v>
      </c>
      <c r="E1333" t="s">
        <v>8</v>
      </c>
      <c r="F1333">
        <v>11</v>
      </c>
      <c r="G1333">
        <v>0</v>
      </c>
      <c r="H1333">
        <v>1.9977189284885499</v>
      </c>
      <c r="I1333">
        <v>21.696205892632101</v>
      </c>
      <c r="J1333">
        <v>43871.905388426901</v>
      </c>
      <c r="K1333">
        <v>0</v>
      </c>
      <c r="L1333">
        <v>0</v>
      </c>
      <c r="M1333">
        <v>0</v>
      </c>
    </row>
    <row r="1334" spans="1:13" hidden="1" x14ac:dyDescent="0.25">
      <c r="A1334" t="str">
        <f t="shared" si="20"/>
        <v>c</v>
      </c>
      <c r="B1334">
        <v>43</v>
      </c>
      <c r="C1334" t="s">
        <v>32</v>
      </c>
      <c r="D1334">
        <v>4</v>
      </c>
      <c r="E1334" t="s">
        <v>6</v>
      </c>
      <c r="F1334">
        <v>9</v>
      </c>
      <c r="G1334">
        <v>0</v>
      </c>
      <c r="H1334">
        <v>0</v>
      </c>
      <c r="I1334">
        <v>0.146080462536226</v>
      </c>
      <c r="J1334">
        <v>0</v>
      </c>
      <c r="K1334">
        <v>0</v>
      </c>
      <c r="L1334">
        <v>0</v>
      </c>
      <c r="M1334">
        <v>0</v>
      </c>
    </row>
    <row r="1335" spans="1:13" hidden="1" x14ac:dyDescent="0.25">
      <c r="A1335" t="str">
        <f t="shared" si="20"/>
        <v>c</v>
      </c>
      <c r="B1335">
        <v>43</v>
      </c>
      <c r="C1335" t="s">
        <v>32</v>
      </c>
      <c r="D1335">
        <v>4</v>
      </c>
      <c r="E1335" t="s">
        <v>13</v>
      </c>
      <c r="F1335">
        <v>1</v>
      </c>
      <c r="G1335">
        <v>0</v>
      </c>
      <c r="H1335">
        <v>1.3840923412200001E-4</v>
      </c>
      <c r="I1335">
        <v>8.4253820189100007E-3</v>
      </c>
      <c r="J1335">
        <v>0.24221615971400001</v>
      </c>
      <c r="K1335">
        <v>0</v>
      </c>
      <c r="L1335">
        <v>8.4253820189100007E-3</v>
      </c>
      <c r="M1335">
        <v>0</v>
      </c>
    </row>
    <row r="1336" spans="1:13" hidden="1" x14ac:dyDescent="0.25">
      <c r="A1336" t="str">
        <f t="shared" si="20"/>
        <v>c</v>
      </c>
      <c r="B1336">
        <v>43</v>
      </c>
      <c r="C1336" t="s">
        <v>32</v>
      </c>
      <c r="D1336">
        <v>4</v>
      </c>
      <c r="E1336" t="s">
        <v>7</v>
      </c>
      <c r="F1336">
        <v>133</v>
      </c>
      <c r="G1336">
        <v>0</v>
      </c>
      <c r="H1336">
        <v>90.722325180964106</v>
      </c>
      <c r="I1336">
        <v>27.637407422246898</v>
      </c>
      <c r="J1336">
        <v>129444.01069706101</v>
      </c>
      <c r="K1336">
        <v>0</v>
      </c>
      <c r="L1336">
        <v>27.637407422246898</v>
      </c>
      <c r="M1336">
        <v>0</v>
      </c>
    </row>
    <row r="1337" spans="1:13" hidden="1" x14ac:dyDescent="0.25">
      <c r="A1337" t="str">
        <f t="shared" si="20"/>
        <v>c</v>
      </c>
      <c r="B1337">
        <v>43</v>
      </c>
      <c r="C1337" t="s">
        <v>32</v>
      </c>
      <c r="D1337">
        <v>4</v>
      </c>
      <c r="E1337" t="s">
        <v>8</v>
      </c>
      <c r="F1337">
        <v>7</v>
      </c>
      <c r="G1337">
        <v>0</v>
      </c>
      <c r="H1337">
        <v>0</v>
      </c>
      <c r="I1337">
        <v>0.16487887729123701</v>
      </c>
      <c r="J1337">
        <v>0</v>
      </c>
      <c r="K1337">
        <v>0</v>
      </c>
      <c r="L1337">
        <v>0</v>
      </c>
      <c r="M1337">
        <v>0</v>
      </c>
    </row>
    <row r="1338" spans="1:13" hidden="1" x14ac:dyDescent="0.25">
      <c r="A1338" t="str">
        <f t="shared" si="20"/>
        <v>c</v>
      </c>
      <c r="B1338">
        <v>43</v>
      </c>
      <c r="C1338" t="s">
        <v>31</v>
      </c>
      <c r="D1338">
        <v>4</v>
      </c>
      <c r="E1338" t="s">
        <v>6</v>
      </c>
      <c r="F1338">
        <v>294</v>
      </c>
      <c r="G1338">
        <v>0</v>
      </c>
      <c r="H1338">
        <v>0</v>
      </c>
      <c r="I1338">
        <v>29.693583392485099</v>
      </c>
      <c r="J1338">
        <v>0</v>
      </c>
      <c r="K1338">
        <v>0</v>
      </c>
      <c r="L1338">
        <v>0</v>
      </c>
      <c r="M1338">
        <v>0</v>
      </c>
    </row>
    <row r="1339" spans="1:13" hidden="1" x14ac:dyDescent="0.25">
      <c r="A1339" t="str">
        <f t="shared" si="20"/>
        <v>c</v>
      </c>
      <c r="B1339">
        <v>43</v>
      </c>
      <c r="C1339" t="s">
        <v>31</v>
      </c>
      <c r="D1339">
        <v>4</v>
      </c>
      <c r="E1339" t="s">
        <v>13</v>
      </c>
      <c r="F1339">
        <v>113</v>
      </c>
      <c r="G1339">
        <v>0</v>
      </c>
      <c r="H1339">
        <v>8.8164445701614493</v>
      </c>
      <c r="I1339">
        <v>8.8261003305437793</v>
      </c>
      <c r="J1339">
        <v>14580.0114210841</v>
      </c>
      <c r="K1339">
        <v>0</v>
      </c>
      <c r="L1339">
        <v>8.8261003305437793</v>
      </c>
      <c r="M1339">
        <v>0</v>
      </c>
    </row>
    <row r="1340" spans="1:13" hidden="1" x14ac:dyDescent="0.25">
      <c r="A1340" t="str">
        <f t="shared" si="20"/>
        <v>c</v>
      </c>
      <c r="B1340">
        <v>43</v>
      </c>
      <c r="C1340" t="s">
        <v>31</v>
      </c>
      <c r="D1340">
        <v>4</v>
      </c>
      <c r="E1340" t="s">
        <v>7</v>
      </c>
      <c r="F1340">
        <v>3585</v>
      </c>
      <c r="G1340">
        <v>432.32671187630802</v>
      </c>
      <c r="H1340">
        <v>1926.6654045231601</v>
      </c>
      <c r="I1340">
        <v>403.76436209348299</v>
      </c>
      <c r="J1340">
        <v>4790030.6750737</v>
      </c>
      <c r="K1340">
        <v>272662.11701554398</v>
      </c>
      <c r="L1340">
        <v>395.15385538856299</v>
      </c>
      <c r="M1340">
        <v>8.6105067049200201</v>
      </c>
    </row>
    <row r="1341" spans="1:13" hidden="1" x14ac:dyDescent="0.25">
      <c r="A1341" t="str">
        <f t="shared" si="20"/>
        <v>c</v>
      </c>
      <c r="B1341">
        <v>43</v>
      </c>
      <c r="C1341" t="s">
        <v>31</v>
      </c>
      <c r="D1341">
        <v>4</v>
      </c>
      <c r="E1341" t="s">
        <v>8</v>
      </c>
      <c r="F1341">
        <v>100</v>
      </c>
      <c r="G1341">
        <v>160.06536533203499</v>
      </c>
      <c r="H1341">
        <v>0</v>
      </c>
      <c r="I1341">
        <v>41.640697157218597</v>
      </c>
      <c r="J1341">
        <v>0</v>
      </c>
      <c r="K1341">
        <v>56022.877866282499</v>
      </c>
      <c r="L1341">
        <v>0</v>
      </c>
      <c r="M1341">
        <v>0</v>
      </c>
    </row>
    <row r="1342" spans="1:13" x14ac:dyDescent="0.25">
      <c r="B1342">
        <v>43</v>
      </c>
      <c r="D1342">
        <v>0</v>
      </c>
      <c r="E1342" t="s">
        <v>6</v>
      </c>
      <c r="F1342">
        <v>3</v>
      </c>
      <c r="G1342">
        <v>0</v>
      </c>
      <c r="H1342">
        <v>0</v>
      </c>
      <c r="I1342">
        <v>4.7421914669337202</v>
      </c>
      <c r="J1342">
        <v>0</v>
      </c>
      <c r="K1342">
        <v>0</v>
      </c>
      <c r="L1342">
        <v>0</v>
      </c>
      <c r="M1342">
        <v>0</v>
      </c>
    </row>
    <row r="1343" spans="1:13" hidden="1" x14ac:dyDescent="0.25">
      <c r="A1343" t="str">
        <f t="shared" si="20"/>
        <v>c</v>
      </c>
      <c r="B1343">
        <v>43</v>
      </c>
      <c r="C1343" t="s">
        <v>30</v>
      </c>
      <c r="D1343">
        <v>4</v>
      </c>
      <c r="E1343" t="s">
        <v>6</v>
      </c>
      <c r="F1343">
        <v>3872</v>
      </c>
      <c r="G1343">
        <v>0</v>
      </c>
      <c r="H1343">
        <v>0</v>
      </c>
      <c r="I1343">
        <v>561.78356639525703</v>
      </c>
      <c r="J1343">
        <v>0</v>
      </c>
      <c r="K1343">
        <v>0</v>
      </c>
      <c r="L1343">
        <v>0</v>
      </c>
      <c r="M1343">
        <v>0</v>
      </c>
    </row>
    <row r="1344" spans="1:13" hidden="1" x14ac:dyDescent="0.25">
      <c r="A1344" t="str">
        <f t="shared" si="20"/>
        <v>c</v>
      </c>
      <c r="B1344">
        <v>43</v>
      </c>
      <c r="C1344" t="s">
        <v>30</v>
      </c>
      <c r="D1344">
        <v>4</v>
      </c>
      <c r="E1344" t="s">
        <v>13</v>
      </c>
      <c r="F1344">
        <v>3570</v>
      </c>
      <c r="G1344">
        <v>0</v>
      </c>
      <c r="H1344">
        <v>229.67312515575699</v>
      </c>
      <c r="I1344">
        <v>128.71000745967001</v>
      </c>
      <c r="J1344">
        <v>485057.70352712303</v>
      </c>
      <c r="K1344">
        <v>0</v>
      </c>
      <c r="L1344">
        <v>128.71000745967001</v>
      </c>
      <c r="M1344">
        <v>0</v>
      </c>
    </row>
    <row r="1345" spans="1:13" hidden="1" x14ac:dyDescent="0.25">
      <c r="A1345" t="str">
        <f t="shared" si="20"/>
        <v>c</v>
      </c>
      <c r="B1345">
        <v>43</v>
      </c>
      <c r="C1345" t="s">
        <v>30</v>
      </c>
      <c r="D1345">
        <v>4</v>
      </c>
      <c r="E1345" t="s">
        <v>7</v>
      </c>
      <c r="F1345">
        <v>22810</v>
      </c>
      <c r="G1345">
        <v>2481.5046571869202</v>
      </c>
      <c r="H1345">
        <v>12945.251176523199</v>
      </c>
      <c r="I1345">
        <v>3130.8599080917702</v>
      </c>
      <c r="J1345">
        <v>37607145.7834308</v>
      </c>
      <c r="K1345">
        <v>1362013.97743917</v>
      </c>
      <c r="L1345">
        <v>3054.78627553142</v>
      </c>
      <c r="M1345">
        <v>76.0736325603567</v>
      </c>
    </row>
    <row r="1346" spans="1:13" hidden="1" x14ac:dyDescent="0.25">
      <c r="A1346" t="str">
        <f t="shared" si="20"/>
        <v>c</v>
      </c>
      <c r="B1346">
        <v>43</v>
      </c>
      <c r="C1346" t="s">
        <v>30</v>
      </c>
      <c r="D1346">
        <v>4</v>
      </c>
      <c r="E1346" t="s">
        <v>8</v>
      </c>
      <c r="F1346">
        <v>1072</v>
      </c>
      <c r="G1346">
        <v>1701.6379760898601</v>
      </c>
      <c r="H1346">
        <v>17.447490010518901</v>
      </c>
      <c r="I1346">
        <v>639.00474321267495</v>
      </c>
      <c r="J1346">
        <v>60892.131518244903</v>
      </c>
      <c r="K1346">
        <v>602428.14014503395</v>
      </c>
      <c r="L1346">
        <v>0</v>
      </c>
      <c r="M1346">
        <v>0</v>
      </c>
    </row>
    <row r="1347" spans="1:13" hidden="1" x14ac:dyDescent="0.25">
      <c r="A1347" t="str">
        <f t="shared" ref="A1347:A1410" si="21">LEFT(C1347,1)</f>
        <v>d</v>
      </c>
      <c r="B1347">
        <v>43</v>
      </c>
      <c r="C1347" t="s">
        <v>16</v>
      </c>
      <c r="D1347">
        <v>4</v>
      </c>
      <c r="E1347" t="s">
        <v>6</v>
      </c>
      <c r="F1347">
        <v>839</v>
      </c>
      <c r="G1347">
        <v>0</v>
      </c>
      <c r="H1347">
        <v>0</v>
      </c>
      <c r="I1347">
        <v>12.3717447300051</v>
      </c>
      <c r="J1347">
        <v>0</v>
      </c>
      <c r="K1347">
        <v>0</v>
      </c>
      <c r="L1347">
        <v>0</v>
      </c>
      <c r="M1347">
        <v>0</v>
      </c>
    </row>
    <row r="1348" spans="1:13" hidden="1" x14ac:dyDescent="0.25">
      <c r="A1348" t="str">
        <f t="shared" si="21"/>
        <v>d</v>
      </c>
      <c r="B1348">
        <v>43</v>
      </c>
      <c r="C1348" t="s">
        <v>16</v>
      </c>
      <c r="D1348">
        <v>4</v>
      </c>
      <c r="E1348" t="s">
        <v>13</v>
      </c>
      <c r="F1348">
        <v>3</v>
      </c>
      <c r="G1348">
        <v>0</v>
      </c>
      <c r="H1348">
        <v>1.15842404496905E-4</v>
      </c>
      <c r="I1348">
        <v>2.4158925372545002E-3</v>
      </c>
      <c r="J1348">
        <v>0.30675068710889603</v>
      </c>
      <c r="K1348">
        <v>0</v>
      </c>
      <c r="L1348">
        <v>2.4158925372545002E-3</v>
      </c>
      <c r="M1348">
        <v>0</v>
      </c>
    </row>
    <row r="1349" spans="1:13" hidden="1" x14ac:dyDescent="0.25">
      <c r="A1349" t="str">
        <f t="shared" si="21"/>
        <v>d</v>
      </c>
      <c r="B1349">
        <v>43</v>
      </c>
      <c r="C1349" t="s">
        <v>16</v>
      </c>
      <c r="D1349">
        <v>4</v>
      </c>
      <c r="E1349" t="s">
        <v>7</v>
      </c>
      <c r="F1349">
        <v>441</v>
      </c>
      <c r="G1349">
        <v>6.4000925335185501E-3</v>
      </c>
      <c r="H1349">
        <v>662.238154673439</v>
      </c>
      <c r="I1349">
        <v>13.6483509682669</v>
      </c>
      <c r="J1349">
        <v>579427.264704959</v>
      </c>
      <c r="K1349">
        <v>2.3936346075406898</v>
      </c>
      <c r="L1349">
        <v>13.6287399303857</v>
      </c>
      <c r="M1349">
        <v>1.9611037881234399E-2</v>
      </c>
    </row>
    <row r="1350" spans="1:13" hidden="1" x14ac:dyDescent="0.25">
      <c r="A1350" t="str">
        <f t="shared" si="21"/>
        <v>d</v>
      </c>
      <c r="B1350">
        <v>43</v>
      </c>
      <c r="C1350" t="s">
        <v>16</v>
      </c>
      <c r="D1350">
        <v>4</v>
      </c>
      <c r="E1350" t="s">
        <v>8</v>
      </c>
      <c r="F1350">
        <v>470</v>
      </c>
      <c r="G1350">
        <v>0</v>
      </c>
      <c r="H1350">
        <v>79.161218404865394</v>
      </c>
      <c r="I1350">
        <v>35.783009249585803</v>
      </c>
      <c r="J1350">
        <v>93246.005372198197</v>
      </c>
      <c r="K1350">
        <v>0</v>
      </c>
      <c r="L1350">
        <v>0</v>
      </c>
      <c r="M1350">
        <v>0</v>
      </c>
    </row>
    <row r="1351" spans="1:13" hidden="1" x14ac:dyDescent="0.25">
      <c r="A1351" t="str">
        <f t="shared" si="21"/>
        <v>d</v>
      </c>
      <c r="B1351">
        <v>43</v>
      </c>
      <c r="C1351" t="s">
        <v>15</v>
      </c>
      <c r="D1351">
        <v>4</v>
      </c>
      <c r="E1351" t="s">
        <v>6</v>
      </c>
      <c r="F1351">
        <v>2570</v>
      </c>
      <c r="G1351">
        <v>0</v>
      </c>
      <c r="H1351">
        <v>0</v>
      </c>
      <c r="I1351">
        <v>140.89640537560399</v>
      </c>
      <c r="J1351">
        <v>0</v>
      </c>
      <c r="K1351">
        <v>0</v>
      </c>
      <c r="L1351">
        <v>0</v>
      </c>
      <c r="M1351">
        <v>0</v>
      </c>
    </row>
    <row r="1352" spans="1:13" hidden="1" x14ac:dyDescent="0.25">
      <c r="A1352" t="str">
        <f t="shared" si="21"/>
        <v>d</v>
      </c>
      <c r="B1352">
        <v>43</v>
      </c>
      <c r="C1352" t="s">
        <v>15</v>
      </c>
      <c r="D1352">
        <v>4</v>
      </c>
      <c r="E1352" t="s">
        <v>13</v>
      </c>
      <c r="F1352">
        <v>1466</v>
      </c>
      <c r="G1352">
        <v>0</v>
      </c>
      <c r="H1352">
        <v>127.42968362182501</v>
      </c>
      <c r="I1352">
        <v>56.543291356085902</v>
      </c>
      <c r="J1352">
        <v>242950.982225165</v>
      </c>
      <c r="K1352">
        <v>0</v>
      </c>
      <c r="L1352">
        <v>56.543291356085902</v>
      </c>
      <c r="M1352">
        <v>0</v>
      </c>
    </row>
    <row r="1353" spans="1:13" hidden="1" x14ac:dyDescent="0.25">
      <c r="A1353" t="str">
        <f t="shared" si="21"/>
        <v>d</v>
      </c>
      <c r="B1353">
        <v>43</v>
      </c>
      <c r="C1353" t="s">
        <v>15</v>
      </c>
      <c r="D1353">
        <v>4</v>
      </c>
      <c r="E1353" t="s">
        <v>7</v>
      </c>
      <c r="F1353">
        <v>8722</v>
      </c>
      <c r="G1353">
        <v>423.93823257398202</v>
      </c>
      <c r="H1353">
        <v>7489.9184952379101</v>
      </c>
      <c r="I1353">
        <v>844.80317570763702</v>
      </c>
      <c r="J1353">
        <v>11274891.7446451</v>
      </c>
      <c r="K1353">
        <v>249713.96661447699</v>
      </c>
      <c r="L1353">
        <v>829.79255966898904</v>
      </c>
      <c r="M1353">
        <v>15.0106160386471</v>
      </c>
    </row>
    <row r="1354" spans="1:13" hidden="1" x14ac:dyDescent="0.25">
      <c r="A1354" t="str">
        <f t="shared" si="21"/>
        <v>d</v>
      </c>
      <c r="B1354">
        <v>43</v>
      </c>
      <c r="C1354" t="s">
        <v>15</v>
      </c>
      <c r="D1354">
        <v>4</v>
      </c>
      <c r="E1354" t="s">
        <v>8</v>
      </c>
      <c r="F1354">
        <v>1455</v>
      </c>
      <c r="G1354">
        <v>204.36456057810901</v>
      </c>
      <c r="H1354">
        <v>119.784089804212</v>
      </c>
      <c r="I1354">
        <v>287.18897867842401</v>
      </c>
      <c r="J1354">
        <v>242942.60021102801</v>
      </c>
      <c r="K1354">
        <v>74628.747109547694</v>
      </c>
      <c r="L1354">
        <v>0</v>
      </c>
      <c r="M1354">
        <v>0</v>
      </c>
    </row>
    <row r="1355" spans="1:13" hidden="1" x14ac:dyDescent="0.25">
      <c r="A1355" t="str">
        <f t="shared" si="21"/>
        <v>d</v>
      </c>
      <c r="B1355">
        <v>43</v>
      </c>
      <c r="C1355" t="s">
        <v>22</v>
      </c>
      <c r="D1355">
        <v>4</v>
      </c>
      <c r="E1355" t="s">
        <v>6</v>
      </c>
      <c r="F1355">
        <v>81</v>
      </c>
      <c r="G1355">
        <v>0</v>
      </c>
      <c r="H1355">
        <v>0</v>
      </c>
      <c r="I1355">
        <v>10.7371073435284</v>
      </c>
      <c r="J1355">
        <v>0</v>
      </c>
      <c r="K1355">
        <v>0</v>
      </c>
      <c r="L1355">
        <v>0</v>
      </c>
      <c r="M1355">
        <v>0</v>
      </c>
    </row>
    <row r="1356" spans="1:13" hidden="1" x14ac:dyDescent="0.25">
      <c r="A1356" t="str">
        <f t="shared" si="21"/>
        <v>d</v>
      </c>
      <c r="B1356">
        <v>43</v>
      </c>
      <c r="C1356" t="s">
        <v>22</v>
      </c>
      <c r="D1356">
        <v>4</v>
      </c>
      <c r="E1356" t="s">
        <v>13</v>
      </c>
      <c r="F1356">
        <v>17</v>
      </c>
      <c r="G1356">
        <v>0</v>
      </c>
      <c r="H1356">
        <v>2.5168490652078801</v>
      </c>
      <c r="I1356">
        <v>0.81822065377604003</v>
      </c>
      <c r="J1356">
        <v>6264.2840458313203</v>
      </c>
      <c r="K1356">
        <v>0</v>
      </c>
      <c r="L1356">
        <v>0.81822065377604003</v>
      </c>
      <c r="M1356">
        <v>0</v>
      </c>
    </row>
    <row r="1357" spans="1:13" hidden="1" x14ac:dyDescent="0.25">
      <c r="A1357" t="str">
        <f t="shared" si="21"/>
        <v>d</v>
      </c>
      <c r="B1357">
        <v>43</v>
      </c>
      <c r="C1357" t="s">
        <v>22</v>
      </c>
      <c r="D1357">
        <v>4</v>
      </c>
      <c r="E1357" t="s">
        <v>7</v>
      </c>
      <c r="F1357">
        <v>550</v>
      </c>
      <c r="G1357">
        <v>703.80571719432305</v>
      </c>
      <c r="H1357">
        <v>324.79182256637398</v>
      </c>
      <c r="I1357">
        <v>27.425623783792101</v>
      </c>
      <c r="J1357">
        <v>653579.44118139695</v>
      </c>
      <c r="K1357">
        <v>445504.84298066102</v>
      </c>
      <c r="L1357">
        <v>22.217145715140301</v>
      </c>
      <c r="M1357">
        <v>5.2084780686517602</v>
      </c>
    </row>
    <row r="1358" spans="1:13" hidden="1" x14ac:dyDescent="0.25">
      <c r="A1358" t="str">
        <f t="shared" si="21"/>
        <v>d</v>
      </c>
      <c r="B1358">
        <v>43</v>
      </c>
      <c r="C1358" t="s">
        <v>22</v>
      </c>
      <c r="D1358">
        <v>4</v>
      </c>
      <c r="E1358" t="s">
        <v>8</v>
      </c>
      <c r="F1358">
        <v>257</v>
      </c>
      <c r="G1358">
        <v>0</v>
      </c>
      <c r="H1358">
        <v>6.0068391396373402</v>
      </c>
      <c r="I1358">
        <v>21.304846252491501</v>
      </c>
      <c r="J1358">
        <v>12737.625001656699</v>
      </c>
      <c r="K1358">
        <v>0</v>
      </c>
      <c r="L1358">
        <v>0</v>
      </c>
      <c r="M1358">
        <v>0</v>
      </c>
    </row>
    <row r="1359" spans="1:13" hidden="1" x14ac:dyDescent="0.25">
      <c r="A1359" t="str">
        <f t="shared" si="21"/>
        <v>f</v>
      </c>
      <c r="B1359">
        <v>43</v>
      </c>
      <c r="C1359" t="s">
        <v>14</v>
      </c>
      <c r="D1359">
        <v>4</v>
      </c>
      <c r="E1359" t="s">
        <v>6</v>
      </c>
      <c r="F1359">
        <v>25700</v>
      </c>
      <c r="G1359">
        <v>0</v>
      </c>
      <c r="H1359">
        <v>0</v>
      </c>
      <c r="I1359">
        <v>87.128921988120794</v>
      </c>
      <c r="J1359">
        <v>0</v>
      </c>
      <c r="K1359">
        <v>0</v>
      </c>
      <c r="L1359">
        <v>0</v>
      </c>
      <c r="M1359">
        <v>0</v>
      </c>
    </row>
    <row r="1360" spans="1:13" hidden="1" x14ac:dyDescent="0.25">
      <c r="A1360" t="str">
        <f t="shared" si="21"/>
        <v>f</v>
      </c>
      <c r="B1360">
        <v>43</v>
      </c>
      <c r="C1360" t="s">
        <v>14</v>
      </c>
      <c r="D1360">
        <v>4</v>
      </c>
      <c r="E1360" t="s">
        <v>13</v>
      </c>
      <c r="F1360">
        <v>2</v>
      </c>
      <c r="G1360">
        <v>0</v>
      </c>
      <c r="H1360" s="26">
        <v>1.6191292325109599E-5</v>
      </c>
      <c r="I1360">
        <v>2.8991062232719901E-3</v>
      </c>
      <c r="J1360">
        <v>3.7855241456123498E-2</v>
      </c>
      <c r="K1360">
        <v>0</v>
      </c>
      <c r="L1360">
        <v>2.8991062232719901E-3</v>
      </c>
      <c r="M1360">
        <v>0</v>
      </c>
    </row>
    <row r="1361" spans="1:13" hidden="1" x14ac:dyDescent="0.25">
      <c r="A1361" t="str">
        <f t="shared" si="21"/>
        <v>f</v>
      </c>
      <c r="B1361">
        <v>43</v>
      </c>
      <c r="C1361" t="s">
        <v>14</v>
      </c>
      <c r="D1361">
        <v>4</v>
      </c>
      <c r="E1361" t="s">
        <v>7</v>
      </c>
      <c r="F1361">
        <v>1964</v>
      </c>
      <c r="G1361">
        <v>103.72592619292401</v>
      </c>
      <c r="H1361">
        <v>1560.18755534825</v>
      </c>
      <c r="I1361">
        <v>54.655758660943299</v>
      </c>
      <c r="J1361">
        <v>1002404.70610142</v>
      </c>
      <c r="K1361">
        <v>40968.471396999601</v>
      </c>
      <c r="L1361">
        <v>51.448446105277</v>
      </c>
      <c r="M1361">
        <v>3.20731255566628</v>
      </c>
    </row>
    <row r="1362" spans="1:13" hidden="1" x14ac:dyDescent="0.25">
      <c r="A1362" t="str">
        <f t="shared" si="21"/>
        <v>f</v>
      </c>
      <c r="B1362">
        <v>43</v>
      </c>
      <c r="C1362" t="s">
        <v>14</v>
      </c>
      <c r="D1362">
        <v>4</v>
      </c>
      <c r="E1362" t="s">
        <v>8</v>
      </c>
      <c r="F1362">
        <v>5660</v>
      </c>
      <c r="G1362">
        <v>1.18836756240172</v>
      </c>
      <c r="H1362">
        <v>18.7168789660541</v>
      </c>
      <c r="I1362">
        <v>17.014763674956399</v>
      </c>
      <c r="J1362">
        <v>38229.432104455598</v>
      </c>
      <c r="K1362">
        <v>752.23666700062097</v>
      </c>
      <c r="L1362">
        <v>0</v>
      </c>
      <c r="M1362">
        <v>0</v>
      </c>
    </row>
    <row r="1363" spans="1:13" hidden="1" x14ac:dyDescent="0.25">
      <c r="A1363" t="str">
        <f t="shared" si="21"/>
        <v>g</v>
      </c>
      <c r="B1363">
        <v>43</v>
      </c>
      <c r="C1363" t="s">
        <v>48</v>
      </c>
      <c r="D1363">
        <v>4</v>
      </c>
      <c r="E1363" t="s">
        <v>6</v>
      </c>
      <c r="F1363">
        <v>538</v>
      </c>
      <c r="G1363">
        <v>0</v>
      </c>
      <c r="H1363">
        <v>0</v>
      </c>
      <c r="I1363">
        <v>56.457597506356599</v>
      </c>
      <c r="J1363">
        <v>0</v>
      </c>
      <c r="K1363">
        <v>0</v>
      </c>
      <c r="L1363">
        <v>0</v>
      </c>
      <c r="M1363">
        <v>0</v>
      </c>
    </row>
    <row r="1364" spans="1:13" hidden="1" x14ac:dyDescent="0.25">
      <c r="A1364" t="str">
        <f t="shared" si="21"/>
        <v>g</v>
      </c>
      <c r="B1364">
        <v>43</v>
      </c>
      <c r="C1364" t="s">
        <v>48</v>
      </c>
      <c r="D1364">
        <v>4</v>
      </c>
      <c r="E1364" t="s">
        <v>13</v>
      </c>
      <c r="F1364">
        <v>116</v>
      </c>
      <c r="G1364">
        <v>0</v>
      </c>
      <c r="H1364">
        <v>45.785274497516099</v>
      </c>
      <c r="I1364">
        <v>15.1993707894532</v>
      </c>
      <c r="J1364">
        <v>74940.247802954298</v>
      </c>
      <c r="K1364">
        <v>0</v>
      </c>
      <c r="L1364">
        <v>15.1993707894532</v>
      </c>
      <c r="M1364">
        <v>0</v>
      </c>
    </row>
    <row r="1365" spans="1:13" hidden="1" x14ac:dyDescent="0.25">
      <c r="A1365" t="str">
        <f t="shared" si="21"/>
        <v>g</v>
      </c>
      <c r="B1365">
        <v>43</v>
      </c>
      <c r="C1365" t="s">
        <v>48</v>
      </c>
      <c r="D1365">
        <v>4</v>
      </c>
      <c r="E1365" t="s">
        <v>7</v>
      </c>
      <c r="F1365">
        <v>1372</v>
      </c>
      <c r="G1365">
        <v>11070.632313563699</v>
      </c>
      <c r="H1365">
        <v>1064.57225989108</v>
      </c>
      <c r="I1365">
        <v>397.69480237365502</v>
      </c>
      <c r="J1365">
        <v>333223.87909550598</v>
      </c>
      <c r="K1365">
        <v>5105912.0556465397</v>
      </c>
      <c r="L1365">
        <v>55.247584870097498</v>
      </c>
      <c r="M1365">
        <v>342.447217503557</v>
      </c>
    </row>
    <row r="1366" spans="1:13" hidden="1" x14ac:dyDescent="0.25">
      <c r="A1366" t="str">
        <f t="shared" si="21"/>
        <v>g</v>
      </c>
      <c r="B1366">
        <v>43</v>
      </c>
      <c r="C1366" t="s">
        <v>48</v>
      </c>
      <c r="D1366">
        <v>4</v>
      </c>
      <c r="E1366" t="s">
        <v>8</v>
      </c>
      <c r="F1366">
        <v>90</v>
      </c>
      <c r="G1366">
        <v>254.780068745287</v>
      </c>
      <c r="H1366">
        <v>11.598253863986001</v>
      </c>
      <c r="I1366">
        <v>34.165994148721801</v>
      </c>
      <c r="J1366">
        <v>22327.218600884698</v>
      </c>
      <c r="K1366">
        <v>95553.959002851698</v>
      </c>
      <c r="L1366">
        <v>0</v>
      </c>
      <c r="M1366">
        <v>0</v>
      </c>
    </row>
    <row r="1367" spans="1:13" x14ac:dyDescent="0.25">
      <c r="B1367">
        <v>44</v>
      </c>
      <c r="D1367">
        <v>0</v>
      </c>
      <c r="E1367" t="s">
        <v>8</v>
      </c>
      <c r="F1367">
        <v>6</v>
      </c>
      <c r="G1367">
        <v>0</v>
      </c>
      <c r="H1367">
        <v>0</v>
      </c>
      <c r="I1367">
        <v>4.9059265717574103</v>
      </c>
      <c r="J1367">
        <v>0</v>
      </c>
      <c r="K1367">
        <v>0</v>
      </c>
      <c r="L1367">
        <v>0</v>
      </c>
      <c r="M1367">
        <v>0</v>
      </c>
    </row>
    <row r="1368" spans="1:13" hidden="1" x14ac:dyDescent="0.25">
      <c r="A1368" t="str">
        <f t="shared" si="21"/>
        <v>a</v>
      </c>
      <c r="B1368">
        <v>44</v>
      </c>
      <c r="C1368" t="s">
        <v>19</v>
      </c>
      <c r="D1368">
        <v>4</v>
      </c>
      <c r="E1368" t="s">
        <v>6</v>
      </c>
      <c r="F1368">
        <v>395</v>
      </c>
      <c r="G1368">
        <v>0</v>
      </c>
      <c r="H1368">
        <v>0</v>
      </c>
      <c r="I1368">
        <v>293.48062891774401</v>
      </c>
      <c r="J1368">
        <v>0</v>
      </c>
      <c r="K1368">
        <v>0</v>
      </c>
      <c r="L1368">
        <v>0</v>
      </c>
      <c r="M1368">
        <v>0</v>
      </c>
    </row>
    <row r="1369" spans="1:13" hidden="1" x14ac:dyDescent="0.25">
      <c r="A1369" t="str">
        <f t="shared" si="21"/>
        <v>a</v>
      </c>
      <c r="B1369">
        <v>44</v>
      </c>
      <c r="C1369" t="s">
        <v>19</v>
      </c>
      <c r="D1369">
        <v>4</v>
      </c>
      <c r="E1369" t="s">
        <v>13</v>
      </c>
      <c r="F1369">
        <v>50</v>
      </c>
      <c r="G1369">
        <v>0</v>
      </c>
      <c r="H1369">
        <v>1.1227810190888301</v>
      </c>
      <c r="I1369">
        <v>8.3154474455589593</v>
      </c>
      <c r="J1369">
        <v>1831.2425284196499</v>
      </c>
      <c r="K1369">
        <v>0</v>
      </c>
      <c r="L1369">
        <v>8.3154474455589593</v>
      </c>
      <c r="M1369">
        <v>0</v>
      </c>
    </row>
    <row r="1370" spans="1:13" hidden="1" x14ac:dyDescent="0.25">
      <c r="A1370" t="str">
        <f t="shared" si="21"/>
        <v>a</v>
      </c>
      <c r="B1370">
        <v>44</v>
      </c>
      <c r="C1370" t="s">
        <v>19</v>
      </c>
      <c r="D1370">
        <v>4</v>
      </c>
      <c r="E1370" t="s">
        <v>7</v>
      </c>
      <c r="F1370">
        <v>279</v>
      </c>
      <c r="G1370">
        <v>4.8570752489665399</v>
      </c>
      <c r="H1370">
        <v>109.940861139679</v>
      </c>
      <c r="I1370">
        <v>527.96871417232501</v>
      </c>
      <c r="J1370">
        <v>377680.88791572198</v>
      </c>
      <c r="K1370">
        <v>4735.6483677456299</v>
      </c>
      <c r="L1370">
        <v>518.88341108287102</v>
      </c>
      <c r="M1370">
        <v>9.0853030894539799</v>
      </c>
    </row>
    <row r="1371" spans="1:13" hidden="1" x14ac:dyDescent="0.25">
      <c r="A1371" t="str">
        <f t="shared" si="21"/>
        <v>a</v>
      </c>
      <c r="B1371">
        <v>44</v>
      </c>
      <c r="C1371" t="s">
        <v>19</v>
      </c>
      <c r="D1371">
        <v>4</v>
      </c>
      <c r="E1371" t="s">
        <v>8</v>
      </c>
      <c r="F1371">
        <v>125</v>
      </c>
      <c r="G1371">
        <v>0</v>
      </c>
      <c r="H1371">
        <v>8.7834153016387297</v>
      </c>
      <c r="I1371">
        <v>150.81532428900201</v>
      </c>
      <c r="J1371">
        <v>35464.898255307002</v>
      </c>
      <c r="K1371">
        <v>0</v>
      </c>
      <c r="L1371">
        <v>0</v>
      </c>
      <c r="M1371">
        <v>0</v>
      </c>
    </row>
    <row r="1372" spans="1:13" x14ac:dyDescent="0.25">
      <c r="B1372">
        <v>44</v>
      </c>
      <c r="D1372">
        <v>0</v>
      </c>
      <c r="E1372" t="s">
        <v>8</v>
      </c>
      <c r="F1372">
        <v>7</v>
      </c>
      <c r="G1372">
        <v>0</v>
      </c>
      <c r="H1372">
        <v>0</v>
      </c>
      <c r="I1372">
        <v>9.1320409045728095</v>
      </c>
      <c r="J1372">
        <v>0</v>
      </c>
      <c r="K1372">
        <v>0</v>
      </c>
      <c r="L1372">
        <v>0</v>
      </c>
      <c r="M1372">
        <v>0</v>
      </c>
    </row>
    <row r="1373" spans="1:13" hidden="1" x14ac:dyDescent="0.25">
      <c r="A1373" t="str">
        <f t="shared" si="21"/>
        <v>a</v>
      </c>
      <c r="B1373">
        <v>44</v>
      </c>
      <c r="C1373" t="s">
        <v>17</v>
      </c>
      <c r="D1373">
        <v>4</v>
      </c>
      <c r="E1373" t="s">
        <v>6</v>
      </c>
      <c r="F1373">
        <v>1600</v>
      </c>
      <c r="G1373">
        <v>0</v>
      </c>
      <c r="H1373">
        <v>0</v>
      </c>
      <c r="I1373">
        <v>885.10798989841396</v>
      </c>
      <c r="J1373">
        <v>0</v>
      </c>
      <c r="K1373">
        <v>0</v>
      </c>
      <c r="L1373">
        <v>0</v>
      </c>
      <c r="M1373">
        <v>0</v>
      </c>
    </row>
    <row r="1374" spans="1:13" hidden="1" x14ac:dyDescent="0.25">
      <c r="A1374" t="str">
        <f t="shared" si="21"/>
        <v>a</v>
      </c>
      <c r="B1374">
        <v>44</v>
      </c>
      <c r="C1374" t="s">
        <v>17</v>
      </c>
      <c r="D1374">
        <v>4</v>
      </c>
      <c r="E1374" t="s">
        <v>13</v>
      </c>
      <c r="F1374">
        <v>260</v>
      </c>
      <c r="G1374">
        <v>0</v>
      </c>
      <c r="H1374">
        <v>25.192779041499399</v>
      </c>
      <c r="I1374">
        <v>85.950886581070094</v>
      </c>
      <c r="J1374">
        <v>52381.799634057403</v>
      </c>
      <c r="K1374">
        <v>0</v>
      </c>
      <c r="L1374">
        <v>85.950886581070094</v>
      </c>
      <c r="M1374">
        <v>0</v>
      </c>
    </row>
    <row r="1375" spans="1:13" hidden="1" x14ac:dyDescent="0.25">
      <c r="A1375" t="str">
        <f t="shared" si="21"/>
        <v>a</v>
      </c>
      <c r="B1375">
        <v>44</v>
      </c>
      <c r="C1375" t="s">
        <v>17</v>
      </c>
      <c r="D1375">
        <v>4</v>
      </c>
      <c r="E1375" t="s">
        <v>7</v>
      </c>
      <c r="F1375">
        <v>4567</v>
      </c>
      <c r="G1375">
        <v>204.73496489703899</v>
      </c>
      <c r="H1375">
        <v>2747.0234698458999</v>
      </c>
      <c r="I1375">
        <v>959.44400843421602</v>
      </c>
      <c r="J1375">
        <v>7040501.8283851501</v>
      </c>
      <c r="K1375">
        <v>134643.90669233701</v>
      </c>
      <c r="L1375">
        <v>950.70693961747202</v>
      </c>
      <c r="M1375">
        <v>8.7370688167436104</v>
      </c>
    </row>
    <row r="1376" spans="1:13" hidden="1" x14ac:dyDescent="0.25">
      <c r="A1376" t="str">
        <f t="shared" si="21"/>
        <v>a</v>
      </c>
      <c r="B1376">
        <v>44</v>
      </c>
      <c r="C1376" t="s">
        <v>17</v>
      </c>
      <c r="D1376">
        <v>4</v>
      </c>
      <c r="E1376" t="s">
        <v>8</v>
      </c>
      <c r="F1376">
        <v>314</v>
      </c>
      <c r="G1376">
        <v>0.25536730240467798</v>
      </c>
      <c r="H1376">
        <v>17.197240607012201</v>
      </c>
      <c r="I1376">
        <v>208.73038456169499</v>
      </c>
      <c r="J1376">
        <v>42726.499397018299</v>
      </c>
      <c r="K1376">
        <v>89.378555841637294</v>
      </c>
      <c r="L1376">
        <v>0</v>
      </c>
      <c r="M1376">
        <v>0</v>
      </c>
    </row>
    <row r="1377" spans="1:13" hidden="1" x14ac:dyDescent="0.25">
      <c r="A1377" t="str">
        <f t="shared" si="21"/>
        <v>a</v>
      </c>
      <c r="B1377">
        <v>44</v>
      </c>
      <c r="C1377" t="s">
        <v>40</v>
      </c>
      <c r="D1377">
        <v>4</v>
      </c>
      <c r="E1377" t="s">
        <v>6</v>
      </c>
      <c r="F1377">
        <v>4</v>
      </c>
      <c r="G1377">
        <v>0</v>
      </c>
      <c r="H1377">
        <v>0</v>
      </c>
      <c r="I1377">
        <v>0.132341413486249</v>
      </c>
      <c r="J1377">
        <v>0</v>
      </c>
      <c r="K1377">
        <v>0</v>
      </c>
      <c r="L1377">
        <v>0</v>
      </c>
      <c r="M1377">
        <v>0</v>
      </c>
    </row>
    <row r="1378" spans="1:13" hidden="1" x14ac:dyDescent="0.25">
      <c r="A1378" t="str">
        <f t="shared" si="21"/>
        <v>a</v>
      </c>
      <c r="B1378">
        <v>44</v>
      </c>
      <c r="C1378" t="s">
        <v>40</v>
      </c>
      <c r="D1378">
        <v>4</v>
      </c>
      <c r="E1378" t="s">
        <v>7</v>
      </c>
      <c r="F1378">
        <v>17</v>
      </c>
      <c r="G1378">
        <v>3.9961962305599998</v>
      </c>
      <c r="H1378">
        <v>2.9875440269345499</v>
      </c>
      <c r="I1378">
        <v>1.15449879762791</v>
      </c>
      <c r="J1378">
        <v>5835.6532527316804</v>
      </c>
      <c r="K1378">
        <v>2529.5922139499999</v>
      </c>
      <c r="L1378">
        <v>0.592232734659912</v>
      </c>
      <c r="M1378">
        <v>0.56226606296799997</v>
      </c>
    </row>
    <row r="1379" spans="1:13" hidden="1" x14ac:dyDescent="0.25">
      <c r="A1379" t="str">
        <f t="shared" si="21"/>
        <v>a</v>
      </c>
      <c r="B1379">
        <v>44</v>
      </c>
      <c r="C1379" t="s">
        <v>40</v>
      </c>
      <c r="D1379">
        <v>4</v>
      </c>
      <c r="E1379" t="s">
        <v>8</v>
      </c>
      <c r="F1379">
        <v>91</v>
      </c>
      <c r="G1379">
        <v>0</v>
      </c>
      <c r="H1379">
        <v>0</v>
      </c>
      <c r="I1379">
        <v>35.057495124383202</v>
      </c>
      <c r="J1379">
        <v>0</v>
      </c>
      <c r="K1379">
        <v>0</v>
      </c>
      <c r="L1379">
        <v>0</v>
      </c>
      <c r="M1379">
        <v>0</v>
      </c>
    </row>
    <row r="1380" spans="1:13" hidden="1" x14ac:dyDescent="0.25">
      <c r="A1380" t="str">
        <f t="shared" si="21"/>
        <v>c</v>
      </c>
      <c r="B1380">
        <v>44</v>
      </c>
      <c r="C1380" t="s">
        <v>33</v>
      </c>
      <c r="D1380">
        <v>4</v>
      </c>
      <c r="E1380" t="s">
        <v>6</v>
      </c>
      <c r="F1380">
        <v>402</v>
      </c>
      <c r="G1380">
        <v>0</v>
      </c>
      <c r="H1380">
        <v>0</v>
      </c>
      <c r="I1380">
        <v>441.824052031473</v>
      </c>
      <c r="J1380">
        <v>0</v>
      </c>
      <c r="K1380">
        <v>0</v>
      </c>
      <c r="L1380">
        <v>0</v>
      </c>
      <c r="M1380">
        <v>0</v>
      </c>
    </row>
    <row r="1381" spans="1:13" hidden="1" x14ac:dyDescent="0.25">
      <c r="A1381" t="str">
        <f t="shared" si="21"/>
        <v>c</v>
      </c>
      <c r="B1381">
        <v>44</v>
      </c>
      <c r="C1381" t="s">
        <v>33</v>
      </c>
      <c r="D1381">
        <v>4</v>
      </c>
      <c r="E1381" t="s">
        <v>13</v>
      </c>
      <c r="F1381">
        <v>54</v>
      </c>
      <c r="G1381">
        <v>0</v>
      </c>
      <c r="H1381">
        <v>15.046386591156701</v>
      </c>
      <c r="I1381">
        <v>124.22600069747099</v>
      </c>
      <c r="J1381">
        <v>30962.106653987299</v>
      </c>
      <c r="K1381">
        <v>0</v>
      </c>
      <c r="L1381">
        <v>124.22600069747099</v>
      </c>
      <c r="M1381">
        <v>0</v>
      </c>
    </row>
    <row r="1382" spans="1:13" hidden="1" x14ac:dyDescent="0.25">
      <c r="A1382" t="str">
        <f t="shared" si="21"/>
        <v>c</v>
      </c>
      <c r="B1382">
        <v>44</v>
      </c>
      <c r="C1382" t="s">
        <v>33</v>
      </c>
      <c r="D1382">
        <v>4</v>
      </c>
      <c r="E1382" t="s">
        <v>7</v>
      </c>
      <c r="F1382">
        <v>89</v>
      </c>
      <c r="G1382">
        <v>0</v>
      </c>
      <c r="H1382">
        <v>39.499437915769597</v>
      </c>
      <c r="I1382">
        <v>292.34601287301098</v>
      </c>
      <c r="J1382">
        <v>122183.97171724901</v>
      </c>
      <c r="K1382">
        <v>0</v>
      </c>
      <c r="L1382">
        <v>292.34601287301098</v>
      </c>
      <c r="M1382">
        <v>0</v>
      </c>
    </row>
    <row r="1383" spans="1:13" hidden="1" x14ac:dyDescent="0.25">
      <c r="A1383" t="str">
        <f t="shared" si="21"/>
        <v>c</v>
      </c>
      <c r="B1383">
        <v>44</v>
      </c>
      <c r="C1383" t="s">
        <v>33</v>
      </c>
      <c r="D1383">
        <v>4</v>
      </c>
      <c r="E1383" t="s">
        <v>8</v>
      </c>
      <c r="F1383">
        <v>3</v>
      </c>
      <c r="G1383">
        <v>0</v>
      </c>
      <c r="H1383" s="26">
        <v>6.0929199815599998E-6</v>
      </c>
      <c r="I1383">
        <v>0.78905595150050001</v>
      </c>
      <c r="J1383">
        <v>1.4574264595899999E-2</v>
      </c>
      <c r="K1383">
        <v>0</v>
      </c>
      <c r="L1383">
        <v>0</v>
      </c>
      <c r="M1383">
        <v>0</v>
      </c>
    </row>
    <row r="1384" spans="1:13" hidden="1" x14ac:dyDescent="0.25">
      <c r="A1384" t="str">
        <f t="shared" si="21"/>
        <v>d</v>
      </c>
      <c r="B1384">
        <v>44</v>
      </c>
      <c r="C1384" t="s">
        <v>16</v>
      </c>
      <c r="D1384">
        <v>4</v>
      </c>
      <c r="E1384" t="s">
        <v>6</v>
      </c>
      <c r="F1384">
        <v>1642</v>
      </c>
      <c r="G1384">
        <v>0</v>
      </c>
      <c r="H1384">
        <v>0</v>
      </c>
      <c r="I1384">
        <v>1039.69733682943</v>
      </c>
      <c r="J1384">
        <v>0</v>
      </c>
      <c r="K1384">
        <v>0</v>
      </c>
      <c r="L1384">
        <v>0</v>
      </c>
      <c r="M1384">
        <v>0</v>
      </c>
    </row>
    <row r="1385" spans="1:13" hidden="1" x14ac:dyDescent="0.25">
      <c r="A1385" t="str">
        <f t="shared" si="21"/>
        <v>d</v>
      </c>
      <c r="B1385">
        <v>44</v>
      </c>
      <c r="C1385" t="s">
        <v>16</v>
      </c>
      <c r="D1385">
        <v>4</v>
      </c>
      <c r="E1385" t="s">
        <v>13</v>
      </c>
      <c r="F1385">
        <v>772</v>
      </c>
      <c r="G1385">
        <v>0</v>
      </c>
      <c r="H1385">
        <v>121.818192363522</v>
      </c>
      <c r="I1385">
        <v>127.052792515349</v>
      </c>
      <c r="J1385">
        <v>210844.698331361</v>
      </c>
      <c r="K1385">
        <v>0</v>
      </c>
      <c r="L1385">
        <v>127.052792515349</v>
      </c>
      <c r="M1385">
        <v>0</v>
      </c>
    </row>
    <row r="1386" spans="1:13" hidden="1" x14ac:dyDescent="0.25">
      <c r="A1386" t="str">
        <f t="shared" si="21"/>
        <v>d</v>
      </c>
      <c r="B1386">
        <v>44</v>
      </c>
      <c r="C1386" t="s">
        <v>16</v>
      </c>
      <c r="D1386">
        <v>4</v>
      </c>
      <c r="E1386" t="s">
        <v>7</v>
      </c>
      <c r="F1386">
        <v>3512</v>
      </c>
      <c r="G1386">
        <v>99.6035422798372</v>
      </c>
      <c r="H1386">
        <v>2306.1930739408799</v>
      </c>
      <c r="I1386">
        <v>957.543172084194</v>
      </c>
      <c r="J1386">
        <v>4554022.7284980603</v>
      </c>
      <c r="K1386">
        <v>64922.380403109397</v>
      </c>
      <c r="L1386">
        <v>947.38171915417695</v>
      </c>
      <c r="M1386">
        <v>10.161452930017299</v>
      </c>
    </row>
    <row r="1387" spans="1:13" hidden="1" x14ac:dyDescent="0.25">
      <c r="A1387" t="str">
        <f t="shared" si="21"/>
        <v>d</v>
      </c>
      <c r="B1387">
        <v>44</v>
      </c>
      <c r="C1387" t="s">
        <v>16</v>
      </c>
      <c r="D1387">
        <v>4</v>
      </c>
      <c r="E1387" t="s">
        <v>8</v>
      </c>
      <c r="F1387">
        <v>637</v>
      </c>
      <c r="G1387">
        <v>5.0546562160568502</v>
      </c>
      <c r="H1387">
        <v>58.770425955942699</v>
      </c>
      <c r="I1387">
        <v>726.19538906400601</v>
      </c>
      <c r="J1387">
        <v>201878.225124435</v>
      </c>
      <c r="K1387">
        <v>1769.12967562324</v>
      </c>
      <c r="L1387">
        <v>0</v>
      </c>
      <c r="M1387">
        <v>0</v>
      </c>
    </row>
    <row r="1388" spans="1:13" hidden="1" x14ac:dyDescent="0.25">
      <c r="A1388" t="str">
        <f t="shared" si="21"/>
        <v>f</v>
      </c>
      <c r="B1388">
        <v>44</v>
      </c>
      <c r="C1388" t="s">
        <v>14</v>
      </c>
      <c r="D1388">
        <v>4</v>
      </c>
      <c r="E1388" t="s">
        <v>6</v>
      </c>
      <c r="F1388">
        <v>386</v>
      </c>
      <c r="G1388">
        <v>0</v>
      </c>
      <c r="H1388">
        <v>0</v>
      </c>
      <c r="I1388">
        <v>183.301411921322</v>
      </c>
      <c r="J1388">
        <v>0</v>
      </c>
      <c r="K1388">
        <v>0</v>
      </c>
      <c r="L1388">
        <v>0</v>
      </c>
      <c r="M1388">
        <v>0</v>
      </c>
    </row>
    <row r="1389" spans="1:13" hidden="1" x14ac:dyDescent="0.25">
      <c r="A1389" t="str">
        <f t="shared" si="21"/>
        <v>f</v>
      </c>
      <c r="B1389">
        <v>44</v>
      </c>
      <c r="C1389" t="s">
        <v>14</v>
      </c>
      <c r="D1389">
        <v>4</v>
      </c>
      <c r="E1389" t="s">
        <v>13</v>
      </c>
      <c r="F1389">
        <v>31</v>
      </c>
      <c r="G1389">
        <v>0</v>
      </c>
      <c r="H1389">
        <v>14.564576201750601</v>
      </c>
      <c r="I1389">
        <v>23.976597627388202</v>
      </c>
      <c r="J1389">
        <v>30007.894316405698</v>
      </c>
      <c r="K1389">
        <v>0</v>
      </c>
      <c r="L1389">
        <v>23.976597627388202</v>
      </c>
      <c r="M1389">
        <v>0</v>
      </c>
    </row>
    <row r="1390" spans="1:13" hidden="1" x14ac:dyDescent="0.25">
      <c r="A1390" t="str">
        <f t="shared" si="21"/>
        <v>f</v>
      </c>
      <c r="B1390">
        <v>44</v>
      </c>
      <c r="C1390" t="s">
        <v>14</v>
      </c>
      <c r="D1390">
        <v>4</v>
      </c>
      <c r="E1390" t="s">
        <v>7</v>
      </c>
      <c r="F1390">
        <v>236</v>
      </c>
      <c r="G1390">
        <v>16.989078751660799</v>
      </c>
      <c r="H1390">
        <v>372.30344257355898</v>
      </c>
      <c r="I1390">
        <v>86.108156786428694</v>
      </c>
      <c r="J1390">
        <v>276327.25681698998</v>
      </c>
      <c r="K1390">
        <v>13086.8908076715</v>
      </c>
      <c r="L1390">
        <v>80.877867729665098</v>
      </c>
      <c r="M1390">
        <v>5.23028905676364</v>
      </c>
    </row>
    <row r="1391" spans="1:13" hidden="1" x14ac:dyDescent="0.25">
      <c r="A1391" t="str">
        <f t="shared" si="21"/>
        <v>f</v>
      </c>
      <c r="B1391">
        <v>44</v>
      </c>
      <c r="C1391" t="s">
        <v>14</v>
      </c>
      <c r="D1391">
        <v>4</v>
      </c>
      <c r="E1391" t="s">
        <v>8</v>
      </c>
      <c r="F1391">
        <v>182</v>
      </c>
      <c r="G1391" s="26">
        <v>3.4111005065918401E-5</v>
      </c>
      <c r="H1391">
        <v>18.302905772343301</v>
      </c>
      <c r="I1391">
        <v>273.92156868416203</v>
      </c>
      <c r="J1391">
        <v>54198.6131488057</v>
      </c>
      <c r="K1391">
        <v>1.19388517730614E-2</v>
      </c>
      <c r="L1391">
        <v>0</v>
      </c>
      <c r="M1391">
        <v>0</v>
      </c>
    </row>
    <row r="1392" spans="1:13" hidden="1" x14ac:dyDescent="0.25">
      <c r="A1392" t="str">
        <f t="shared" si="21"/>
        <v>g</v>
      </c>
      <c r="B1392">
        <v>44</v>
      </c>
      <c r="C1392" t="s">
        <v>38</v>
      </c>
      <c r="D1392">
        <v>4</v>
      </c>
      <c r="E1392" t="s">
        <v>6</v>
      </c>
      <c r="F1392">
        <v>152</v>
      </c>
      <c r="G1392">
        <v>0</v>
      </c>
      <c r="H1392">
        <v>0</v>
      </c>
      <c r="I1392">
        <v>47.576482113045103</v>
      </c>
      <c r="J1392">
        <v>0</v>
      </c>
      <c r="K1392">
        <v>0</v>
      </c>
      <c r="L1392">
        <v>0</v>
      </c>
      <c r="M1392">
        <v>0</v>
      </c>
    </row>
    <row r="1393" spans="1:13" hidden="1" x14ac:dyDescent="0.25">
      <c r="A1393" t="str">
        <f t="shared" si="21"/>
        <v>g</v>
      </c>
      <c r="B1393">
        <v>44</v>
      </c>
      <c r="C1393" t="s">
        <v>38</v>
      </c>
      <c r="D1393">
        <v>4</v>
      </c>
      <c r="E1393" t="s">
        <v>13</v>
      </c>
      <c r="F1393">
        <v>129</v>
      </c>
      <c r="G1393">
        <v>0</v>
      </c>
      <c r="H1393">
        <v>52.997272707107697</v>
      </c>
      <c r="I1393">
        <v>17.5925695544414</v>
      </c>
      <c r="J1393">
        <v>98773.376518227495</v>
      </c>
      <c r="K1393">
        <v>0</v>
      </c>
      <c r="L1393">
        <v>17.5925695544414</v>
      </c>
      <c r="M1393">
        <v>0</v>
      </c>
    </row>
    <row r="1394" spans="1:13" hidden="1" x14ac:dyDescent="0.25">
      <c r="A1394" t="str">
        <f t="shared" si="21"/>
        <v>g</v>
      </c>
      <c r="B1394">
        <v>44</v>
      </c>
      <c r="C1394" t="s">
        <v>38</v>
      </c>
      <c r="D1394">
        <v>4</v>
      </c>
      <c r="E1394" t="s">
        <v>7</v>
      </c>
      <c r="F1394">
        <v>329</v>
      </c>
      <c r="G1394">
        <v>705.12468550979304</v>
      </c>
      <c r="H1394">
        <v>129.21806602083601</v>
      </c>
      <c r="I1394">
        <v>82.961951289901293</v>
      </c>
      <c r="J1394">
        <v>229080.93711483001</v>
      </c>
      <c r="K1394">
        <v>311298.73938858602</v>
      </c>
      <c r="L1394">
        <v>53.196915280986602</v>
      </c>
      <c r="M1394">
        <v>29.765036008914599</v>
      </c>
    </row>
    <row r="1395" spans="1:13" hidden="1" x14ac:dyDescent="0.25">
      <c r="A1395" t="str">
        <f t="shared" si="21"/>
        <v>g</v>
      </c>
      <c r="B1395">
        <v>44</v>
      </c>
      <c r="C1395" t="s">
        <v>38</v>
      </c>
      <c r="D1395">
        <v>4</v>
      </c>
      <c r="E1395" t="s">
        <v>8</v>
      </c>
      <c r="F1395">
        <v>47</v>
      </c>
      <c r="G1395">
        <v>0</v>
      </c>
      <c r="H1395">
        <v>1.7641561707693201</v>
      </c>
      <c r="I1395">
        <v>42.687311280969702</v>
      </c>
      <c r="J1395">
        <v>5230.7230463379701</v>
      </c>
      <c r="K1395">
        <v>0</v>
      </c>
      <c r="L1395">
        <v>0</v>
      </c>
      <c r="M1395">
        <v>0</v>
      </c>
    </row>
    <row r="1396" spans="1:13" hidden="1" x14ac:dyDescent="0.25">
      <c r="A1396" t="str">
        <f t="shared" si="21"/>
        <v>g</v>
      </c>
      <c r="B1396">
        <v>44</v>
      </c>
      <c r="C1396" t="s">
        <v>12</v>
      </c>
      <c r="D1396">
        <v>4</v>
      </c>
      <c r="E1396" t="s">
        <v>6</v>
      </c>
      <c r="F1396">
        <v>306</v>
      </c>
      <c r="G1396">
        <v>0</v>
      </c>
      <c r="H1396">
        <v>0</v>
      </c>
      <c r="I1396">
        <v>160.90690407441099</v>
      </c>
      <c r="J1396">
        <v>0</v>
      </c>
      <c r="K1396">
        <v>0</v>
      </c>
      <c r="L1396">
        <v>0</v>
      </c>
      <c r="M1396">
        <v>0</v>
      </c>
    </row>
    <row r="1397" spans="1:13" hidden="1" x14ac:dyDescent="0.25">
      <c r="A1397" t="str">
        <f t="shared" si="21"/>
        <v>g</v>
      </c>
      <c r="B1397">
        <v>44</v>
      </c>
      <c r="C1397" t="s">
        <v>12</v>
      </c>
      <c r="D1397">
        <v>4</v>
      </c>
      <c r="E1397" t="s">
        <v>13</v>
      </c>
      <c r="F1397">
        <v>71</v>
      </c>
      <c r="G1397">
        <v>0</v>
      </c>
      <c r="H1397">
        <v>32.893019758877102</v>
      </c>
      <c r="I1397">
        <v>7.2822812236976304</v>
      </c>
      <c r="J1397">
        <v>72327.677393060803</v>
      </c>
      <c r="K1397">
        <v>0</v>
      </c>
      <c r="L1397">
        <v>7.2822812236976304</v>
      </c>
      <c r="M1397">
        <v>0</v>
      </c>
    </row>
    <row r="1398" spans="1:13" hidden="1" x14ac:dyDescent="0.25">
      <c r="A1398" t="str">
        <f t="shared" si="21"/>
        <v>g</v>
      </c>
      <c r="B1398">
        <v>44</v>
      </c>
      <c r="C1398" t="s">
        <v>12</v>
      </c>
      <c r="D1398">
        <v>4</v>
      </c>
      <c r="E1398" t="s">
        <v>7</v>
      </c>
      <c r="F1398">
        <v>409</v>
      </c>
      <c r="G1398">
        <v>2235.51343792736</v>
      </c>
      <c r="H1398">
        <v>68.005703583938995</v>
      </c>
      <c r="I1398">
        <v>96.917508191466396</v>
      </c>
      <c r="J1398">
        <v>120486.49548867199</v>
      </c>
      <c r="K1398">
        <v>1227978.5176341401</v>
      </c>
      <c r="L1398">
        <v>26.148125768004199</v>
      </c>
      <c r="M1398">
        <v>70.769382423462204</v>
      </c>
    </row>
    <row r="1399" spans="1:13" hidden="1" x14ac:dyDescent="0.25">
      <c r="A1399" t="str">
        <f t="shared" si="21"/>
        <v>g</v>
      </c>
      <c r="B1399">
        <v>44</v>
      </c>
      <c r="C1399" t="s">
        <v>12</v>
      </c>
      <c r="D1399">
        <v>4</v>
      </c>
      <c r="E1399" t="s">
        <v>8</v>
      </c>
      <c r="F1399">
        <v>72</v>
      </c>
      <c r="G1399">
        <v>62.697205710707102</v>
      </c>
      <c r="H1399">
        <v>0</v>
      </c>
      <c r="I1399">
        <v>118.027289998329</v>
      </c>
      <c r="J1399">
        <v>0</v>
      </c>
      <c r="K1399">
        <v>23459.17742511</v>
      </c>
      <c r="L1399">
        <v>0</v>
      </c>
      <c r="M1399">
        <v>0</v>
      </c>
    </row>
    <row r="1400" spans="1:13" x14ac:dyDescent="0.25">
      <c r="B1400">
        <v>45</v>
      </c>
      <c r="D1400">
        <v>0</v>
      </c>
      <c r="E1400" t="s">
        <v>8</v>
      </c>
      <c r="F1400">
        <v>3</v>
      </c>
      <c r="G1400">
        <v>0</v>
      </c>
      <c r="H1400">
        <v>0</v>
      </c>
      <c r="I1400">
        <v>1.8397544084969999</v>
      </c>
      <c r="J1400">
        <v>0</v>
      </c>
      <c r="K1400">
        <v>0</v>
      </c>
      <c r="L1400">
        <v>0</v>
      </c>
      <c r="M1400">
        <v>0</v>
      </c>
    </row>
    <row r="1401" spans="1:13" hidden="1" x14ac:dyDescent="0.25">
      <c r="A1401" t="str">
        <f t="shared" si="21"/>
        <v>a</v>
      </c>
      <c r="B1401">
        <v>45</v>
      </c>
      <c r="C1401" t="s">
        <v>19</v>
      </c>
      <c r="D1401">
        <v>3</v>
      </c>
      <c r="E1401" t="s">
        <v>6</v>
      </c>
      <c r="F1401">
        <v>270</v>
      </c>
      <c r="G1401">
        <v>0</v>
      </c>
      <c r="H1401">
        <v>0</v>
      </c>
      <c r="I1401">
        <v>460.84082782300101</v>
      </c>
      <c r="J1401">
        <v>0</v>
      </c>
      <c r="K1401">
        <v>0</v>
      </c>
      <c r="L1401">
        <v>0</v>
      </c>
      <c r="M1401">
        <v>0</v>
      </c>
    </row>
    <row r="1402" spans="1:13" hidden="1" x14ac:dyDescent="0.25">
      <c r="A1402" t="str">
        <f t="shared" si="21"/>
        <v>a</v>
      </c>
      <c r="B1402">
        <v>45</v>
      </c>
      <c r="C1402" t="s">
        <v>19</v>
      </c>
      <c r="D1402">
        <v>3</v>
      </c>
      <c r="E1402" t="s">
        <v>7</v>
      </c>
      <c r="F1402">
        <v>26</v>
      </c>
      <c r="G1402">
        <v>1.19073802315</v>
      </c>
      <c r="H1402">
        <v>22.786861090399</v>
      </c>
      <c r="I1402">
        <v>39.685206068631999</v>
      </c>
      <c r="J1402">
        <v>37453.324134387898</v>
      </c>
      <c r="K1402">
        <v>753.737168655</v>
      </c>
      <c r="L1402">
        <v>38.281812527575902</v>
      </c>
      <c r="M1402">
        <v>1.4033935410559999</v>
      </c>
    </row>
    <row r="1403" spans="1:13" hidden="1" x14ac:dyDescent="0.25">
      <c r="A1403" t="str">
        <f t="shared" si="21"/>
        <v>a</v>
      </c>
      <c r="B1403">
        <v>45</v>
      </c>
      <c r="C1403" t="s">
        <v>19</v>
      </c>
      <c r="D1403">
        <v>3</v>
      </c>
      <c r="E1403" t="s">
        <v>8</v>
      </c>
      <c r="F1403">
        <v>78</v>
      </c>
      <c r="G1403">
        <v>0</v>
      </c>
      <c r="H1403">
        <v>2.9346754605680001</v>
      </c>
      <c r="I1403">
        <v>126.948077246342</v>
      </c>
      <c r="J1403">
        <v>4360.2570447500002</v>
      </c>
      <c r="K1403">
        <v>0</v>
      </c>
      <c r="L1403">
        <v>0</v>
      </c>
      <c r="M1403">
        <v>0</v>
      </c>
    </row>
    <row r="1404" spans="1:13" hidden="1" x14ac:dyDescent="0.25">
      <c r="A1404" t="str">
        <f t="shared" si="21"/>
        <v>a</v>
      </c>
      <c r="B1404">
        <v>45</v>
      </c>
      <c r="C1404" t="s">
        <v>18</v>
      </c>
      <c r="D1404">
        <v>3</v>
      </c>
      <c r="E1404" t="s">
        <v>6</v>
      </c>
      <c r="F1404">
        <v>201</v>
      </c>
      <c r="G1404">
        <v>0</v>
      </c>
      <c r="H1404">
        <v>0</v>
      </c>
      <c r="I1404">
        <v>437.48190701589601</v>
      </c>
      <c r="J1404">
        <v>0</v>
      </c>
      <c r="K1404">
        <v>0</v>
      </c>
      <c r="L1404">
        <v>0</v>
      </c>
      <c r="M1404">
        <v>0</v>
      </c>
    </row>
    <row r="1405" spans="1:13" hidden="1" x14ac:dyDescent="0.25">
      <c r="A1405" t="str">
        <f t="shared" si="21"/>
        <v>a</v>
      </c>
      <c r="B1405">
        <v>45</v>
      </c>
      <c r="C1405" t="s">
        <v>18</v>
      </c>
      <c r="D1405">
        <v>3</v>
      </c>
      <c r="E1405" t="s">
        <v>13</v>
      </c>
      <c r="F1405">
        <v>2</v>
      </c>
      <c r="G1405">
        <v>0</v>
      </c>
      <c r="H1405">
        <v>1.67751102184589</v>
      </c>
      <c r="I1405">
        <v>19.5674654494353</v>
      </c>
      <c r="J1405">
        <v>3034.6166189554601</v>
      </c>
      <c r="K1405">
        <v>0</v>
      </c>
      <c r="L1405">
        <v>19.5674654494353</v>
      </c>
      <c r="M1405">
        <v>0</v>
      </c>
    </row>
    <row r="1406" spans="1:13" hidden="1" x14ac:dyDescent="0.25">
      <c r="A1406" t="str">
        <f t="shared" si="21"/>
        <v>a</v>
      </c>
      <c r="B1406">
        <v>45</v>
      </c>
      <c r="C1406" t="s">
        <v>18</v>
      </c>
      <c r="D1406">
        <v>3</v>
      </c>
      <c r="E1406" t="s">
        <v>7</v>
      </c>
      <c r="F1406">
        <v>23</v>
      </c>
      <c r="G1406">
        <v>1.224797071839</v>
      </c>
      <c r="H1406">
        <v>13.001425439785599</v>
      </c>
      <c r="I1406">
        <v>50.909267713627401</v>
      </c>
      <c r="J1406">
        <v>18525.550712684599</v>
      </c>
      <c r="K1406">
        <v>775.29654647400002</v>
      </c>
      <c r="L1406">
        <v>41.0083847374474</v>
      </c>
      <c r="M1406">
        <v>9.9008829761800001</v>
      </c>
    </row>
    <row r="1407" spans="1:13" hidden="1" x14ac:dyDescent="0.25">
      <c r="A1407" t="str">
        <f t="shared" si="21"/>
        <v>a</v>
      </c>
      <c r="B1407">
        <v>45</v>
      </c>
      <c r="C1407" t="s">
        <v>18</v>
      </c>
      <c r="D1407">
        <v>3</v>
      </c>
      <c r="E1407" t="s">
        <v>8</v>
      </c>
      <c r="F1407">
        <v>288</v>
      </c>
      <c r="G1407">
        <v>0</v>
      </c>
      <c r="H1407">
        <v>10.7008033408227</v>
      </c>
      <c r="I1407">
        <v>1000.02773702153</v>
      </c>
      <c r="J1407">
        <v>15966.6919771507</v>
      </c>
      <c r="K1407">
        <v>0</v>
      </c>
      <c r="L1407">
        <v>0</v>
      </c>
      <c r="M1407">
        <v>0</v>
      </c>
    </row>
    <row r="1408" spans="1:13" hidden="1" x14ac:dyDescent="0.25">
      <c r="A1408" t="str">
        <f t="shared" si="21"/>
        <v>a</v>
      </c>
      <c r="B1408">
        <v>45</v>
      </c>
      <c r="C1408" t="s">
        <v>17</v>
      </c>
      <c r="D1408">
        <v>3</v>
      </c>
      <c r="E1408" t="s">
        <v>8</v>
      </c>
      <c r="F1408">
        <v>6</v>
      </c>
      <c r="G1408">
        <v>0</v>
      </c>
      <c r="H1408">
        <v>0</v>
      </c>
      <c r="I1408">
        <v>1.30021319495442</v>
      </c>
      <c r="J1408">
        <v>0</v>
      </c>
      <c r="K1408">
        <v>0</v>
      </c>
      <c r="L1408">
        <v>0</v>
      </c>
      <c r="M1408">
        <v>0</v>
      </c>
    </row>
    <row r="1409" spans="1:13" hidden="1" x14ac:dyDescent="0.25">
      <c r="A1409" t="str">
        <f t="shared" si="21"/>
        <v>g</v>
      </c>
      <c r="B1409">
        <v>45</v>
      </c>
      <c r="C1409" t="s">
        <v>38</v>
      </c>
      <c r="D1409">
        <v>3</v>
      </c>
      <c r="E1409" t="s">
        <v>6</v>
      </c>
      <c r="F1409">
        <v>7</v>
      </c>
      <c r="G1409">
        <v>0</v>
      </c>
      <c r="H1409">
        <v>0</v>
      </c>
      <c r="I1409">
        <v>4.8659610158042996</v>
      </c>
      <c r="J1409">
        <v>0</v>
      </c>
      <c r="K1409">
        <v>0</v>
      </c>
      <c r="L1409">
        <v>0</v>
      </c>
      <c r="M1409">
        <v>0</v>
      </c>
    </row>
    <row r="1410" spans="1:13" hidden="1" x14ac:dyDescent="0.25">
      <c r="A1410" t="str">
        <f t="shared" si="21"/>
        <v>g</v>
      </c>
      <c r="B1410">
        <v>45</v>
      </c>
      <c r="C1410" t="s">
        <v>38</v>
      </c>
      <c r="D1410">
        <v>3</v>
      </c>
      <c r="E1410" t="s">
        <v>13</v>
      </c>
      <c r="F1410">
        <v>27</v>
      </c>
      <c r="G1410">
        <v>0</v>
      </c>
      <c r="H1410">
        <v>25.784380539918299</v>
      </c>
      <c r="I1410">
        <v>10.3731251406066</v>
      </c>
      <c r="J1410">
        <v>34141.440197426098</v>
      </c>
      <c r="K1410">
        <v>0</v>
      </c>
      <c r="L1410">
        <v>10.3731251406066</v>
      </c>
      <c r="M1410">
        <v>0</v>
      </c>
    </row>
    <row r="1411" spans="1:13" hidden="1" x14ac:dyDescent="0.25">
      <c r="A1411" t="str">
        <f t="shared" ref="A1411:A1474" si="22">LEFT(C1411,1)</f>
        <v>g</v>
      </c>
      <c r="B1411">
        <v>45</v>
      </c>
      <c r="C1411" t="s">
        <v>38</v>
      </c>
      <c r="D1411">
        <v>3</v>
      </c>
      <c r="E1411" t="s">
        <v>7</v>
      </c>
      <c r="F1411">
        <v>49</v>
      </c>
      <c r="G1411">
        <v>45.888738298827903</v>
      </c>
      <c r="H1411">
        <v>37.258753967521699</v>
      </c>
      <c r="I1411">
        <v>19.011733629780402</v>
      </c>
      <c r="J1411">
        <v>61308.909969511602</v>
      </c>
      <c r="K1411">
        <v>24970.124589405001</v>
      </c>
      <c r="L1411">
        <v>15.683349058532301</v>
      </c>
      <c r="M1411">
        <v>3.3283845712481099</v>
      </c>
    </row>
    <row r="1412" spans="1:13" hidden="1" x14ac:dyDescent="0.25">
      <c r="A1412" t="str">
        <f t="shared" si="22"/>
        <v>g</v>
      </c>
      <c r="B1412">
        <v>45</v>
      </c>
      <c r="C1412" t="s">
        <v>38</v>
      </c>
      <c r="D1412">
        <v>3</v>
      </c>
      <c r="E1412" t="s">
        <v>8</v>
      </c>
      <c r="F1412">
        <v>1</v>
      </c>
      <c r="G1412">
        <v>0</v>
      </c>
      <c r="H1412">
        <v>0</v>
      </c>
      <c r="I1412">
        <v>1.11823833723</v>
      </c>
      <c r="J1412">
        <v>0</v>
      </c>
      <c r="K1412">
        <v>0</v>
      </c>
      <c r="L1412">
        <v>0</v>
      </c>
      <c r="M1412">
        <v>0</v>
      </c>
    </row>
    <row r="1413" spans="1:13" x14ac:dyDescent="0.25">
      <c r="B1413">
        <v>45</v>
      </c>
      <c r="D1413">
        <v>0</v>
      </c>
      <c r="E1413" t="s">
        <v>8</v>
      </c>
      <c r="F1413">
        <v>2</v>
      </c>
      <c r="G1413">
        <v>0</v>
      </c>
      <c r="H1413">
        <v>0</v>
      </c>
      <c r="I1413">
        <v>2.848280100922</v>
      </c>
      <c r="J1413">
        <v>0</v>
      </c>
      <c r="K1413">
        <v>0</v>
      </c>
      <c r="L1413">
        <v>0</v>
      </c>
      <c r="M1413">
        <v>0</v>
      </c>
    </row>
    <row r="1414" spans="1:13" hidden="1" x14ac:dyDescent="0.25">
      <c r="A1414" t="str">
        <f t="shared" si="22"/>
        <v>h</v>
      </c>
      <c r="B1414">
        <v>45</v>
      </c>
      <c r="C1414" t="s">
        <v>25</v>
      </c>
      <c r="D1414">
        <v>3</v>
      </c>
      <c r="E1414" t="s">
        <v>6</v>
      </c>
      <c r="F1414">
        <v>25</v>
      </c>
      <c r="G1414">
        <v>0</v>
      </c>
      <c r="H1414">
        <v>0</v>
      </c>
      <c r="I1414">
        <v>8.0728922752639196</v>
      </c>
      <c r="J1414">
        <v>0</v>
      </c>
      <c r="K1414">
        <v>0</v>
      </c>
      <c r="L1414">
        <v>0</v>
      </c>
      <c r="M1414">
        <v>0</v>
      </c>
    </row>
    <row r="1415" spans="1:13" hidden="1" x14ac:dyDescent="0.25">
      <c r="A1415" t="str">
        <f t="shared" si="22"/>
        <v>h</v>
      </c>
      <c r="B1415">
        <v>45</v>
      </c>
      <c r="C1415" t="s">
        <v>25</v>
      </c>
      <c r="D1415">
        <v>3</v>
      </c>
      <c r="E1415" t="s">
        <v>7</v>
      </c>
      <c r="F1415">
        <v>38</v>
      </c>
      <c r="G1415">
        <v>0</v>
      </c>
      <c r="H1415">
        <v>33.823727973149602</v>
      </c>
      <c r="I1415">
        <v>2.1584862134579699</v>
      </c>
      <c r="J1415">
        <v>56946.898899037798</v>
      </c>
      <c r="K1415">
        <v>0</v>
      </c>
      <c r="L1415">
        <v>2.1584862134579699</v>
      </c>
      <c r="M1415">
        <v>0</v>
      </c>
    </row>
    <row r="1416" spans="1:13" hidden="1" x14ac:dyDescent="0.25">
      <c r="A1416" t="str">
        <f t="shared" si="22"/>
        <v>h</v>
      </c>
      <c r="B1416">
        <v>45</v>
      </c>
      <c r="C1416" t="s">
        <v>25</v>
      </c>
      <c r="D1416">
        <v>3</v>
      </c>
      <c r="E1416" t="s">
        <v>8</v>
      </c>
      <c r="F1416">
        <v>17</v>
      </c>
      <c r="G1416">
        <v>0</v>
      </c>
      <c r="H1416">
        <v>0</v>
      </c>
      <c r="I1416">
        <v>10.154487625877101</v>
      </c>
      <c r="J1416">
        <v>0</v>
      </c>
      <c r="K1416">
        <v>0</v>
      </c>
      <c r="L1416">
        <v>0</v>
      </c>
      <c r="M1416">
        <v>0</v>
      </c>
    </row>
    <row r="1417" spans="1:13" hidden="1" x14ac:dyDescent="0.25">
      <c r="A1417" t="str">
        <f t="shared" si="22"/>
        <v>a</v>
      </c>
      <c r="B1417">
        <v>46</v>
      </c>
      <c r="C1417" t="s">
        <v>17</v>
      </c>
      <c r="D1417">
        <v>4</v>
      </c>
      <c r="E1417" t="s">
        <v>6</v>
      </c>
      <c r="F1417">
        <v>1</v>
      </c>
      <c r="G1417">
        <v>0</v>
      </c>
      <c r="H1417">
        <v>0</v>
      </c>
      <c r="I1417">
        <v>1.64699182445E-2</v>
      </c>
      <c r="J1417">
        <v>0</v>
      </c>
      <c r="K1417">
        <v>0</v>
      </c>
      <c r="L1417">
        <v>0</v>
      </c>
      <c r="M1417">
        <v>0</v>
      </c>
    </row>
    <row r="1418" spans="1:13" hidden="1" x14ac:dyDescent="0.25">
      <c r="A1418" t="str">
        <f t="shared" si="22"/>
        <v>a</v>
      </c>
      <c r="B1418">
        <v>46</v>
      </c>
      <c r="C1418" t="s">
        <v>17</v>
      </c>
      <c r="D1418">
        <v>4</v>
      </c>
      <c r="E1418" t="s">
        <v>13</v>
      </c>
      <c r="F1418">
        <v>2</v>
      </c>
      <c r="G1418">
        <v>0</v>
      </c>
      <c r="H1418" s="26">
        <v>2.18133206874238E-6</v>
      </c>
      <c r="I1418">
        <v>1.5225724724903999E-3</v>
      </c>
      <c r="J1418">
        <v>4.5938853367739696E-3</v>
      </c>
      <c r="K1418">
        <v>0</v>
      </c>
      <c r="L1418">
        <v>1.5225724724903999E-3</v>
      </c>
      <c r="M1418">
        <v>0</v>
      </c>
    </row>
    <row r="1419" spans="1:13" hidden="1" x14ac:dyDescent="0.25">
      <c r="A1419" t="str">
        <f t="shared" si="22"/>
        <v>a</v>
      </c>
      <c r="B1419">
        <v>46</v>
      </c>
      <c r="C1419" t="s">
        <v>17</v>
      </c>
      <c r="D1419">
        <v>4</v>
      </c>
      <c r="E1419" t="s">
        <v>7</v>
      </c>
      <c r="F1419">
        <v>3</v>
      </c>
      <c r="G1419">
        <v>13.364408027237999</v>
      </c>
      <c r="H1419" s="26">
        <v>7.1718425937399994E-8</v>
      </c>
      <c r="I1419">
        <v>1.8845678961950501</v>
      </c>
      <c r="J1419">
        <v>1.7420405660200001E-4</v>
      </c>
      <c r="K1419">
        <v>3191.22971679786</v>
      </c>
      <c r="L1419">
        <v>3.78497781202E-4</v>
      </c>
      <c r="M1419">
        <v>1.88418939841385</v>
      </c>
    </row>
    <row r="1420" spans="1:13" x14ac:dyDescent="0.25">
      <c r="B1420">
        <v>46</v>
      </c>
      <c r="D1420">
        <v>0</v>
      </c>
      <c r="E1420" t="s">
        <v>8</v>
      </c>
      <c r="F1420">
        <v>24</v>
      </c>
      <c r="G1420">
        <v>0</v>
      </c>
      <c r="H1420">
        <v>0</v>
      </c>
      <c r="I1420">
        <v>14.264170036310601</v>
      </c>
      <c r="J1420">
        <v>0</v>
      </c>
      <c r="K1420">
        <v>0</v>
      </c>
      <c r="L1420">
        <v>0</v>
      </c>
      <c r="M1420">
        <v>0</v>
      </c>
    </row>
    <row r="1421" spans="1:13" hidden="1" x14ac:dyDescent="0.25">
      <c r="A1421" t="str">
        <f t="shared" si="22"/>
        <v>b</v>
      </c>
      <c r="B1421">
        <v>46</v>
      </c>
      <c r="C1421" t="s">
        <v>34</v>
      </c>
      <c r="D1421">
        <v>4</v>
      </c>
      <c r="E1421" t="s">
        <v>6</v>
      </c>
      <c r="F1421">
        <v>681</v>
      </c>
      <c r="G1421">
        <v>0</v>
      </c>
      <c r="H1421">
        <v>0</v>
      </c>
      <c r="I1421">
        <v>345.88851525906699</v>
      </c>
      <c r="J1421">
        <v>0</v>
      </c>
      <c r="K1421">
        <v>0</v>
      </c>
      <c r="L1421">
        <v>0</v>
      </c>
      <c r="M1421">
        <v>0</v>
      </c>
    </row>
    <row r="1422" spans="1:13" hidden="1" x14ac:dyDescent="0.25">
      <c r="A1422" t="str">
        <f t="shared" si="22"/>
        <v>b</v>
      </c>
      <c r="B1422">
        <v>46</v>
      </c>
      <c r="C1422" t="s">
        <v>34</v>
      </c>
      <c r="D1422">
        <v>4</v>
      </c>
      <c r="E1422" t="s">
        <v>13</v>
      </c>
      <c r="F1422">
        <v>175</v>
      </c>
      <c r="G1422">
        <v>0</v>
      </c>
      <c r="H1422">
        <v>19.464954484818499</v>
      </c>
      <c r="I1422">
        <v>47.733634181545597</v>
      </c>
      <c r="J1422">
        <v>48757.021985281099</v>
      </c>
      <c r="K1422">
        <v>0</v>
      </c>
      <c r="L1422">
        <v>47.733634181545597</v>
      </c>
      <c r="M1422">
        <v>0</v>
      </c>
    </row>
    <row r="1423" spans="1:13" hidden="1" x14ac:dyDescent="0.25">
      <c r="A1423" t="str">
        <f t="shared" si="22"/>
        <v>b</v>
      </c>
      <c r="B1423">
        <v>46</v>
      </c>
      <c r="C1423" t="s">
        <v>34</v>
      </c>
      <c r="D1423">
        <v>4</v>
      </c>
      <c r="E1423" t="s">
        <v>7</v>
      </c>
      <c r="F1423">
        <v>2089</v>
      </c>
      <c r="G1423">
        <v>0</v>
      </c>
      <c r="H1423">
        <v>1075.4257442082401</v>
      </c>
      <c r="I1423">
        <v>634.64119382548802</v>
      </c>
      <c r="J1423">
        <v>4678031.1488683596</v>
      </c>
      <c r="K1423">
        <v>0</v>
      </c>
      <c r="L1423">
        <v>634.64119382548802</v>
      </c>
      <c r="M1423">
        <v>0</v>
      </c>
    </row>
    <row r="1424" spans="1:13" hidden="1" x14ac:dyDescent="0.25">
      <c r="A1424" t="str">
        <f t="shared" si="22"/>
        <v>b</v>
      </c>
      <c r="B1424">
        <v>46</v>
      </c>
      <c r="C1424" t="s">
        <v>34</v>
      </c>
      <c r="D1424">
        <v>4</v>
      </c>
      <c r="E1424" t="s">
        <v>8</v>
      </c>
      <c r="F1424">
        <v>107</v>
      </c>
      <c r="G1424">
        <v>244.6265608894</v>
      </c>
      <c r="H1424" s="26">
        <v>1.5235545085799999E-6</v>
      </c>
      <c r="I1424">
        <v>45.579379031360602</v>
      </c>
      <c r="J1424">
        <v>7.8523999372299997E-3</v>
      </c>
      <c r="K1424">
        <v>85619.296311490107</v>
      </c>
      <c r="L1424">
        <v>0</v>
      </c>
      <c r="M1424">
        <v>0</v>
      </c>
    </row>
    <row r="1425" spans="1:13" x14ac:dyDescent="0.25">
      <c r="B1425">
        <v>46</v>
      </c>
      <c r="D1425">
        <v>0</v>
      </c>
      <c r="E1425" t="s">
        <v>6</v>
      </c>
      <c r="F1425">
        <v>4</v>
      </c>
      <c r="G1425">
        <v>0</v>
      </c>
      <c r="H1425">
        <v>0</v>
      </c>
      <c r="I1425">
        <v>0.96670000895472896</v>
      </c>
      <c r="J1425">
        <v>0</v>
      </c>
      <c r="K1425">
        <v>0</v>
      </c>
      <c r="L1425">
        <v>0</v>
      </c>
      <c r="M1425">
        <v>0</v>
      </c>
    </row>
    <row r="1426" spans="1:13" x14ac:dyDescent="0.25">
      <c r="B1426">
        <v>46</v>
      </c>
      <c r="D1426">
        <v>0</v>
      </c>
      <c r="E1426" t="s">
        <v>8</v>
      </c>
      <c r="F1426">
        <v>8</v>
      </c>
      <c r="G1426">
        <v>0</v>
      </c>
      <c r="H1426">
        <v>0</v>
      </c>
      <c r="I1426">
        <v>4.9272626382809301</v>
      </c>
      <c r="J1426">
        <v>0</v>
      </c>
      <c r="K1426">
        <v>0</v>
      </c>
      <c r="L1426">
        <v>0</v>
      </c>
      <c r="M1426">
        <v>0</v>
      </c>
    </row>
    <row r="1427" spans="1:13" hidden="1" x14ac:dyDescent="0.25">
      <c r="A1427" t="str">
        <f t="shared" si="22"/>
        <v>b</v>
      </c>
      <c r="B1427">
        <v>46</v>
      </c>
      <c r="C1427" t="s">
        <v>23</v>
      </c>
      <c r="D1427">
        <v>4</v>
      </c>
      <c r="E1427" t="s">
        <v>6</v>
      </c>
      <c r="F1427">
        <v>148</v>
      </c>
      <c r="G1427">
        <v>0</v>
      </c>
      <c r="H1427">
        <v>0</v>
      </c>
      <c r="I1427">
        <v>64.225886038619095</v>
      </c>
      <c r="J1427">
        <v>0</v>
      </c>
      <c r="K1427">
        <v>0</v>
      </c>
      <c r="L1427">
        <v>0</v>
      </c>
      <c r="M1427">
        <v>0</v>
      </c>
    </row>
    <row r="1428" spans="1:13" hidden="1" x14ac:dyDescent="0.25">
      <c r="A1428" t="str">
        <f t="shared" si="22"/>
        <v>b</v>
      </c>
      <c r="B1428">
        <v>46</v>
      </c>
      <c r="C1428" t="s">
        <v>23</v>
      </c>
      <c r="D1428">
        <v>4</v>
      </c>
      <c r="E1428" t="s">
        <v>13</v>
      </c>
      <c r="F1428">
        <v>14</v>
      </c>
      <c r="G1428">
        <v>0</v>
      </c>
      <c r="H1428">
        <v>1.61357408388545</v>
      </c>
      <c r="I1428">
        <v>3.7029622464072101</v>
      </c>
      <c r="J1428">
        <v>5993.0459334453499</v>
      </c>
      <c r="K1428">
        <v>0</v>
      </c>
      <c r="L1428">
        <v>3.7029622464072101</v>
      </c>
      <c r="M1428">
        <v>0</v>
      </c>
    </row>
    <row r="1429" spans="1:13" hidden="1" x14ac:dyDescent="0.25">
      <c r="A1429" t="str">
        <f t="shared" si="22"/>
        <v>b</v>
      </c>
      <c r="B1429">
        <v>46</v>
      </c>
      <c r="C1429" t="s">
        <v>23</v>
      </c>
      <c r="D1429">
        <v>4</v>
      </c>
      <c r="E1429" t="s">
        <v>7</v>
      </c>
      <c r="F1429">
        <v>426</v>
      </c>
      <c r="G1429">
        <v>0.18129515786680001</v>
      </c>
      <c r="H1429">
        <v>400.05675004805198</v>
      </c>
      <c r="I1429">
        <v>58.244213202361998</v>
      </c>
      <c r="J1429">
        <v>472403.15832620801</v>
      </c>
      <c r="K1429">
        <v>169.63997356505999</v>
      </c>
      <c r="L1429">
        <v>58.1976468072464</v>
      </c>
      <c r="M1429">
        <v>4.6566395115620003E-2</v>
      </c>
    </row>
    <row r="1430" spans="1:13" hidden="1" x14ac:dyDescent="0.25">
      <c r="A1430" t="str">
        <f t="shared" si="22"/>
        <v>b</v>
      </c>
      <c r="B1430">
        <v>46</v>
      </c>
      <c r="C1430" t="s">
        <v>23</v>
      </c>
      <c r="D1430">
        <v>4</v>
      </c>
      <c r="E1430" t="s">
        <v>8</v>
      </c>
      <c r="F1430">
        <v>38</v>
      </c>
      <c r="G1430">
        <v>0</v>
      </c>
      <c r="H1430">
        <v>0</v>
      </c>
      <c r="I1430">
        <v>8.4420440898985802</v>
      </c>
      <c r="J1430">
        <v>0</v>
      </c>
      <c r="K1430">
        <v>0</v>
      </c>
      <c r="L1430">
        <v>0</v>
      </c>
      <c r="M1430">
        <v>0</v>
      </c>
    </row>
    <row r="1431" spans="1:13" x14ac:dyDescent="0.25">
      <c r="B1431">
        <v>46</v>
      </c>
      <c r="D1431">
        <v>0</v>
      </c>
      <c r="E1431" t="s">
        <v>6</v>
      </c>
      <c r="F1431">
        <v>4</v>
      </c>
      <c r="G1431">
        <v>0</v>
      </c>
      <c r="H1431">
        <v>0</v>
      </c>
      <c r="I1431">
        <v>0.11872227848945099</v>
      </c>
      <c r="J1431">
        <v>0</v>
      </c>
      <c r="K1431">
        <v>0</v>
      </c>
      <c r="L1431">
        <v>0</v>
      </c>
      <c r="M1431">
        <v>0</v>
      </c>
    </row>
    <row r="1432" spans="1:13" x14ac:dyDescent="0.25">
      <c r="B1432">
        <v>46</v>
      </c>
      <c r="D1432">
        <v>0</v>
      </c>
      <c r="E1432" t="s">
        <v>8</v>
      </c>
      <c r="F1432">
        <v>34</v>
      </c>
      <c r="G1432">
        <v>0</v>
      </c>
      <c r="H1432">
        <v>0</v>
      </c>
      <c r="I1432">
        <v>18.814984795175601</v>
      </c>
      <c r="J1432">
        <v>0</v>
      </c>
      <c r="K1432">
        <v>0</v>
      </c>
      <c r="L1432">
        <v>0</v>
      </c>
      <c r="M1432">
        <v>0</v>
      </c>
    </row>
    <row r="1433" spans="1:13" hidden="1" x14ac:dyDescent="0.25">
      <c r="A1433" t="str">
        <f t="shared" si="22"/>
        <v>c</v>
      </c>
      <c r="B1433">
        <v>46</v>
      </c>
      <c r="C1433" t="s">
        <v>32</v>
      </c>
      <c r="D1433">
        <v>4</v>
      </c>
      <c r="E1433" t="s">
        <v>6</v>
      </c>
      <c r="F1433">
        <v>530</v>
      </c>
      <c r="G1433">
        <v>0</v>
      </c>
      <c r="H1433">
        <v>0</v>
      </c>
      <c r="I1433">
        <v>98.005947363187204</v>
      </c>
      <c r="J1433">
        <v>0</v>
      </c>
      <c r="K1433">
        <v>0</v>
      </c>
      <c r="L1433">
        <v>0</v>
      </c>
      <c r="M1433">
        <v>0</v>
      </c>
    </row>
    <row r="1434" spans="1:13" hidden="1" x14ac:dyDescent="0.25">
      <c r="A1434" t="str">
        <f t="shared" si="22"/>
        <v>c</v>
      </c>
      <c r="B1434">
        <v>46</v>
      </c>
      <c r="C1434" t="s">
        <v>32</v>
      </c>
      <c r="D1434">
        <v>4</v>
      </c>
      <c r="E1434" t="s">
        <v>13</v>
      </c>
      <c r="F1434">
        <v>137</v>
      </c>
      <c r="G1434">
        <v>0</v>
      </c>
      <c r="H1434">
        <v>17.238602745934301</v>
      </c>
      <c r="I1434">
        <v>34.984483956871301</v>
      </c>
      <c r="J1434">
        <v>44455.627777927999</v>
      </c>
      <c r="K1434">
        <v>0</v>
      </c>
      <c r="L1434">
        <v>34.984483956871301</v>
      </c>
      <c r="M1434">
        <v>0</v>
      </c>
    </row>
    <row r="1435" spans="1:13" hidden="1" x14ac:dyDescent="0.25">
      <c r="A1435" t="str">
        <f t="shared" si="22"/>
        <v>c</v>
      </c>
      <c r="B1435">
        <v>46</v>
      </c>
      <c r="C1435" t="s">
        <v>32</v>
      </c>
      <c r="D1435">
        <v>4</v>
      </c>
      <c r="E1435" t="s">
        <v>7</v>
      </c>
      <c r="F1435">
        <v>3908</v>
      </c>
      <c r="G1435">
        <v>15.980944603199999</v>
      </c>
      <c r="H1435">
        <v>2016.7575221690399</v>
      </c>
      <c r="I1435">
        <v>657.72136846701699</v>
      </c>
      <c r="J1435">
        <v>6334045.0181406196</v>
      </c>
      <c r="K1435">
        <v>10115.9379338</v>
      </c>
      <c r="L1435">
        <v>657.32723324560595</v>
      </c>
      <c r="M1435">
        <v>0.39413522141099999</v>
      </c>
    </row>
    <row r="1436" spans="1:13" hidden="1" x14ac:dyDescent="0.25">
      <c r="A1436" t="str">
        <f t="shared" si="22"/>
        <v>c</v>
      </c>
      <c r="B1436">
        <v>46</v>
      </c>
      <c r="C1436" t="s">
        <v>32</v>
      </c>
      <c r="D1436">
        <v>4</v>
      </c>
      <c r="E1436" t="s">
        <v>8</v>
      </c>
      <c r="F1436">
        <v>167</v>
      </c>
      <c r="G1436">
        <v>57.469717412169501</v>
      </c>
      <c r="H1436">
        <v>2.9914193894863201</v>
      </c>
      <c r="I1436">
        <v>80.856966722175201</v>
      </c>
      <c r="J1436">
        <v>16751.472689378701</v>
      </c>
      <c r="K1436">
        <v>20114.4010942393</v>
      </c>
      <c r="L1436">
        <v>0</v>
      </c>
      <c r="M1436">
        <v>0</v>
      </c>
    </row>
    <row r="1437" spans="1:13" x14ac:dyDescent="0.25">
      <c r="B1437">
        <v>46</v>
      </c>
      <c r="D1437">
        <v>0</v>
      </c>
      <c r="E1437" t="s">
        <v>8</v>
      </c>
      <c r="F1437">
        <v>2</v>
      </c>
      <c r="G1437">
        <v>0</v>
      </c>
      <c r="H1437">
        <v>0</v>
      </c>
      <c r="I1437">
        <v>0.66907859264453995</v>
      </c>
      <c r="J1437">
        <v>0</v>
      </c>
      <c r="K1437">
        <v>0</v>
      </c>
      <c r="L1437">
        <v>0</v>
      </c>
      <c r="M1437">
        <v>0</v>
      </c>
    </row>
    <row r="1438" spans="1:13" hidden="1" x14ac:dyDescent="0.25">
      <c r="A1438" t="str">
        <f t="shared" si="22"/>
        <v>d</v>
      </c>
      <c r="B1438">
        <v>46</v>
      </c>
      <c r="C1438" t="s">
        <v>16</v>
      </c>
      <c r="D1438">
        <v>4</v>
      </c>
      <c r="E1438" t="s">
        <v>6</v>
      </c>
      <c r="F1438">
        <v>1124</v>
      </c>
      <c r="G1438">
        <v>0</v>
      </c>
      <c r="H1438">
        <v>0</v>
      </c>
      <c r="I1438">
        <v>127.79364906520399</v>
      </c>
      <c r="J1438">
        <v>0</v>
      </c>
      <c r="K1438">
        <v>0</v>
      </c>
      <c r="L1438">
        <v>0</v>
      </c>
      <c r="M1438">
        <v>0</v>
      </c>
    </row>
    <row r="1439" spans="1:13" hidden="1" x14ac:dyDescent="0.25">
      <c r="A1439" t="str">
        <f t="shared" si="22"/>
        <v>d</v>
      </c>
      <c r="B1439">
        <v>46</v>
      </c>
      <c r="C1439" t="s">
        <v>16</v>
      </c>
      <c r="D1439">
        <v>4</v>
      </c>
      <c r="E1439" t="s">
        <v>13</v>
      </c>
      <c r="F1439">
        <v>721</v>
      </c>
      <c r="G1439">
        <v>0</v>
      </c>
      <c r="H1439">
        <v>84.173171383102698</v>
      </c>
      <c r="I1439">
        <v>68.602299760449299</v>
      </c>
      <c r="J1439">
        <v>160735.65328798001</v>
      </c>
      <c r="K1439">
        <v>0</v>
      </c>
      <c r="L1439">
        <v>68.602299760449299</v>
      </c>
      <c r="M1439">
        <v>0</v>
      </c>
    </row>
    <row r="1440" spans="1:13" hidden="1" x14ac:dyDescent="0.25">
      <c r="A1440" t="str">
        <f t="shared" si="22"/>
        <v>d</v>
      </c>
      <c r="B1440">
        <v>46</v>
      </c>
      <c r="C1440" t="s">
        <v>16</v>
      </c>
      <c r="D1440">
        <v>4</v>
      </c>
      <c r="E1440" t="s">
        <v>7</v>
      </c>
      <c r="F1440">
        <v>5201</v>
      </c>
      <c r="G1440">
        <v>911.55309940932898</v>
      </c>
      <c r="H1440">
        <v>2966.1497625413199</v>
      </c>
      <c r="I1440">
        <v>807.36911211577706</v>
      </c>
      <c r="J1440">
        <v>7216591.8478137804</v>
      </c>
      <c r="K1440">
        <v>53152.205443208499</v>
      </c>
      <c r="L1440">
        <v>767.45675315555604</v>
      </c>
      <c r="M1440">
        <v>39.912358960221297</v>
      </c>
    </row>
    <row r="1441" spans="1:13" hidden="1" x14ac:dyDescent="0.25">
      <c r="A1441" t="str">
        <f t="shared" si="22"/>
        <v>d</v>
      </c>
      <c r="B1441">
        <v>46</v>
      </c>
      <c r="C1441" t="s">
        <v>16</v>
      </c>
      <c r="D1441">
        <v>4</v>
      </c>
      <c r="E1441" t="s">
        <v>8</v>
      </c>
      <c r="F1441">
        <v>403</v>
      </c>
      <c r="G1441">
        <v>647.71667472800198</v>
      </c>
      <c r="H1441">
        <v>3.0106257143920701</v>
      </c>
      <c r="I1441">
        <v>198.27789933229101</v>
      </c>
      <c r="J1441">
        <v>13830.9773479947</v>
      </c>
      <c r="K1441">
        <v>227276.14302394001</v>
      </c>
      <c r="L1441">
        <v>0</v>
      </c>
      <c r="M1441">
        <v>0</v>
      </c>
    </row>
    <row r="1442" spans="1:13" hidden="1" x14ac:dyDescent="0.25">
      <c r="A1442" t="str">
        <f t="shared" si="22"/>
        <v>d</v>
      </c>
      <c r="B1442">
        <v>46</v>
      </c>
      <c r="C1442" t="s">
        <v>15</v>
      </c>
      <c r="D1442">
        <v>4</v>
      </c>
      <c r="E1442" t="s">
        <v>6</v>
      </c>
      <c r="F1442">
        <v>169</v>
      </c>
      <c r="G1442">
        <v>0</v>
      </c>
      <c r="H1442">
        <v>0</v>
      </c>
      <c r="I1442">
        <v>15.9137549709022</v>
      </c>
      <c r="J1442">
        <v>0</v>
      </c>
      <c r="K1442">
        <v>0</v>
      </c>
      <c r="L1442">
        <v>0</v>
      </c>
      <c r="M1442">
        <v>0</v>
      </c>
    </row>
    <row r="1443" spans="1:13" hidden="1" x14ac:dyDescent="0.25">
      <c r="A1443" t="str">
        <f t="shared" si="22"/>
        <v>d</v>
      </c>
      <c r="B1443">
        <v>46</v>
      </c>
      <c r="C1443" t="s">
        <v>15</v>
      </c>
      <c r="D1443">
        <v>4</v>
      </c>
      <c r="E1443" t="s">
        <v>13</v>
      </c>
      <c r="F1443">
        <v>311</v>
      </c>
      <c r="G1443">
        <v>0</v>
      </c>
      <c r="H1443">
        <v>50.769383145365097</v>
      </c>
      <c r="I1443">
        <v>25.867278803565402</v>
      </c>
      <c r="J1443">
        <v>97733.190169251902</v>
      </c>
      <c r="K1443">
        <v>0</v>
      </c>
      <c r="L1443">
        <v>25.867278803565402</v>
      </c>
      <c r="M1443">
        <v>0</v>
      </c>
    </row>
    <row r="1444" spans="1:13" hidden="1" x14ac:dyDescent="0.25">
      <c r="A1444" t="str">
        <f t="shared" si="22"/>
        <v>d</v>
      </c>
      <c r="B1444">
        <v>46</v>
      </c>
      <c r="C1444" t="s">
        <v>15</v>
      </c>
      <c r="D1444">
        <v>4</v>
      </c>
      <c r="E1444" t="s">
        <v>7</v>
      </c>
      <c r="F1444">
        <v>1470</v>
      </c>
      <c r="G1444">
        <v>44.202324457584702</v>
      </c>
      <c r="H1444">
        <v>895.505803945097</v>
      </c>
      <c r="I1444">
        <v>143.50595032136599</v>
      </c>
      <c r="J1444">
        <v>1826617.86843749</v>
      </c>
      <c r="K1444">
        <v>25140.4143700001</v>
      </c>
      <c r="L1444">
        <v>140.94711900829</v>
      </c>
      <c r="M1444">
        <v>2.5588313130763698</v>
      </c>
    </row>
    <row r="1445" spans="1:13" hidden="1" x14ac:dyDescent="0.25">
      <c r="A1445" t="str">
        <f t="shared" si="22"/>
        <v>d</v>
      </c>
      <c r="B1445">
        <v>46</v>
      </c>
      <c r="C1445" t="s">
        <v>15</v>
      </c>
      <c r="D1445">
        <v>4</v>
      </c>
      <c r="E1445" t="s">
        <v>8</v>
      </c>
      <c r="F1445">
        <v>266</v>
      </c>
      <c r="G1445">
        <v>0.39800990007523102</v>
      </c>
      <c r="H1445">
        <v>1.8854322849974701</v>
      </c>
      <c r="I1445">
        <v>35.021700468429898</v>
      </c>
      <c r="J1445">
        <v>4651.3614470955999</v>
      </c>
      <c r="K1445">
        <v>139.44213549264501</v>
      </c>
      <c r="L1445">
        <v>0</v>
      </c>
      <c r="M1445">
        <v>0</v>
      </c>
    </row>
    <row r="1446" spans="1:13" hidden="1" x14ac:dyDescent="0.25">
      <c r="A1446" t="str">
        <f t="shared" si="22"/>
        <v>e</v>
      </c>
      <c r="B1446">
        <v>46</v>
      </c>
      <c r="C1446" t="s">
        <v>43</v>
      </c>
      <c r="D1446">
        <v>4</v>
      </c>
      <c r="E1446" t="s">
        <v>6</v>
      </c>
      <c r="F1446">
        <v>84</v>
      </c>
      <c r="G1446">
        <v>0</v>
      </c>
      <c r="H1446">
        <v>0</v>
      </c>
      <c r="I1446">
        <v>35.050812773339203</v>
      </c>
      <c r="J1446">
        <v>0</v>
      </c>
      <c r="K1446">
        <v>0</v>
      </c>
      <c r="L1446">
        <v>0</v>
      </c>
      <c r="M1446">
        <v>0</v>
      </c>
    </row>
    <row r="1447" spans="1:13" hidden="1" x14ac:dyDescent="0.25">
      <c r="A1447" t="str">
        <f t="shared" si="22"/>
        <v>e</v>
      </c>
      <c r="B1447">
        <v>46</v>
      </c>
      <c r="C1447" t="s">
        <v>43</v>
      </c>
      <c r="D1447">
        <v>4</v>
      </c>
      <c r="E1447" t="s">
        <v>7</v>
      </c>
      <c r="F1447">
        <v>213</v>
      </c>
      <c r="G1447">
        <v>21.966768480276698</v>
      </c>
      <c r="H1447">
        <v>278.66771126137598</v>
      </c>
      <c r="I1447">
        <v>15.896027773265599</v>
      </c>
      <c r="J1447">
        <v>165833.607736392</v>
      </c>
      <c r="K1447">
        <v>13904.7549187848</v>
      </c>
      <c r="L1447">
        <v>14.863561787197501</v>
      </c>
      <c r="M1447">
        <v>1.03246598606811</v>
      </c>
    </row>
    <row r="1448" spans="1:13" hidden="1" x14ac:dyDescent="0.25">
      <c r="A1448" t="str">
        <f t="shared" si="22"/>
        <v>e</v>
      </c>
      <c r="B1448">
        <v>46</v>
      </c>
      <c r="C1448" t="s">
        <v>43</v>
      </c>
      <c r="D1448">
        <v>4</v>
      </c>
      <c r="E1448" t="s">
        <v>8</v>
      </c>
      <c r="F1448">
        <v>160</v>
      </c>
      <c r="G1448">
        <v>0</v>
      </c>
      <c r="H1448">
        <v>26.278196915099901</v>
      </c>
      <c r="I1448">
        <v>9.3322341288207902</v>
      </c>
      <c r="J1448">
        <v>38565.991356587998</v>
      </c>
      <c r="K1448">
        <v>0</v>
      </c>
      <c r="L1448">
        <v>0</v>
      </c>
      <c r="M1448">
        <v>0</v>
      </c>
    </row>
    <row r="1449" spans="1:13" hidden="1" x14ac:dyDescent="0.25">
      <c r="A1449" t="str">
        <f t="shared" si="22"/>
        <v>f</v>
      </c>
      <c r="B1449">
        <v>46</v>
      </c>
      <c r="C1449" t="s">
        <v>14</v>
      </c>
      <c r="D1449">
        <v>4</v>
      </c>
      <c r="E1449" t="s">
        <v>6</v>
      </c>
      <c r="F1449">
        <v>1217</v>
      </c>
      <c r="G1449">
        <v>0</v>
      </c>
      <c r="H1449">
        <v>0</v>
      </c>
      <c r="I1449">
        <v>68.600552381775401</v>
      </c>
      <c r="J1449">
        <v>0</v>
      </c>
      <c r="K1449">
        <v>0</v>
      </c>
      <c r="L1449">
        <v>0</v>
      </c>
      <c r="M1449">
        <v>0</v>
      </c>
    </row>
    <row r="1450" spans="1:13" hidden="1" x14ac:dyDescent="0.25">
      <c r="A1450" t="str">
        <f t="shared" si="22"/>
        <v>f</v>
      </c>
      <c r="B1450">
        <v>46</v>
      </c>
      <c r="C1450" t="s">
        <v>14</v>
      </c>
      <c r="D1450">
        <v>4</v>
      </c>
      <c r="E1450" t="s">
        <v>13</v>
      </c>
      <c r="F1450">
        <v>5</v>
      </c>
      <c r="G1450">
        <v>0</v>
      </c>
      <c r="H1450">
        <v>0.99323812274363299</v>
      </c>
      <c r="I1450">
        <v>0.69811361630537605</v>
      </c>
      <c r="J1450">
        <v>1449.1344210807299</v>
      </c>
      <c r="K1450">
        <v>0</v>
      </c>
      <c r="L1450">
        <v>0.69811361630537605</v>
      </c>
      <c r="M1450">
        <v>0</v>
      </c>
    </row>
    <row r="1451" spans="1:13" hidden="1" x14ac:dyDescent="0.25">
      <c r="A1451" t="str">
        <f t="shared" si="22"/>
        <v>f</v>
      </c>
      <c r="B1451">
        <v>46</v>
      </c>
      <c r="C1451" t="s">
        <v>14</v>
      </c>
      <c r="D1451">
        <v>4</v>
      </c>
      <c r="E1451" t="s">
        <v>7</v>
      </c>
      <c r="F1451">
        <v>1665</v>
      </c>
      <c r="G1451">
        <v>0.26071565378163303</v>
      </c>
      <c r="H1451">
        <v>1637.7043581364001</v>
      </c>
      <c r="I1451">
        <v>40.989436227427397</v>
      </c>
      <c r="J1451">
        <v>1564444.1072775901</v>
      </c>
      <c r="K1451">
        <v>194.98847687663499</v>
      </c>
      <c r="L1451">
        <v>40.522441839318901</v>
      </c>
      <c r="M1451">
        <v>0.46699438810845101</v>
      </c>
    </row>
    <row r="1452" spans="1:13" hidden="1" x14ac:dyDescent="0.25">
      <c r="A1452" t="str">
        <f t="shared" si="22"/>
        <v>f</v>
      </c>
      <c r="B1452">
        <v>46</v>
      </c>
      <c r="C1452" t="s">
        <v>14</v>
      </c>
      <c r="D1452">
        <v>4</v>
      </c>
      <c r="E1452" t="s">
        <v>8</v>
      </c>
      <c r="F1452">
        <v>1453</v>
      </c>
      <c r="G1452">
        <v>0</v>
      </c>
      <c r="H1452">
        <v>346.42748128072901</v>
      </c>
      <c r="I1452">
        <v>91.360210060772104</v>
      </c>
      <c r="J1452">
        <v>449966.59895846201</v>
      </c>
      <c r="K1452">
        <v>0</v>
      </c>
      <c r="L1452">
        <v>0</v>
      </c>
      <c r="M1452">
        <v>0</v>
      </c>
    </row>
    <row r="1453" spans="1:13" hidden="1" x14ac:dyDescent="0.25">
      <c r="A1453" t="str">
        <f t="shared" si="22"/>
        <v>g</v>
      </c>
      <c r="B1453">
        <v>46</v>
      </c>
      <c r="C1453" t="s">
        <v>38</v>
      </c>
      <c r="D1453">
        <v>4</v>
      </c>
      <c r="E1453" t="s">
        <v>6</v>
      </c>
      <c r="F1453">
        <v>17</v>
      </c>
      <c r="G1453">
        <v>0</v>
      </c>
      <c r="H1453">
        <v>0</v>
      </c>
      <c r="I1453">
        <v>0.55302823190869899</v>
      </c>
      <c r="J1453">
        <v>0</v>
      </c>
      <c r="K1453">
        <v>0</v>
      </c>
      <c r="L1453">
        <v>0</v>
      </c>
      <c r="M1453">
        <v>0</v>
      </c>
    </row>
    <row r="1454" spans="1:13" hidden="1" x14ac:dyDescent="0.25">
      <c r="A1454" t="str">
        <f t="shared" si="22"/>
        <v>g</v>
      </c>
      <c r="B1454">
        <v>46</v>
      </c>
      <c r="C1454" t="s">
        <v>38</v>
      </c>
      <c r="D1454">
        <v>4</v>
      </c>
      <c r="E1454" t="s">
        <v>7</v>
      </c>
      <c r="F1454">
        <v>67</v>
      </c>
      <c r="G1454">
        <v>5.5964381705199999</v>
      </c>
      <c r="H1454">
        <v>101.791955252657</v>
      </c>
      <c r="I1454">
        <v>5.6637360660997</v>
      </c>
      <c r="J1454">
        <v>145158.05408366799</v>
      </c>
      <c r="K1454">
        <v>1632.9791532929901</v>
      </c>
      <c r="L1454">
        <v>4.5697332805816897</v>
      </c>
      <c r="M1454">
        <v>1.0940027855179999</v>
      </c>
    </row>
    <row r="1455" spans="1:13" hidden="1" x14ac:dyDescent="0.25">
      <c r="A1455" t="str">
        <f t="shared" si="22"/>
        <v>g</v>
      </c>
      <c r="B1455">
        <v>46</v>
      </c>
      <c r="C1455" t="s">
        <v>12</v>
      </c>
      <c r="D1455">
        <v>4</v>
      </c>
      <c r="E1455" t="s">
        <v>6</v>
      </c>
      <c r="F1455">
        <v>266</v>
      </c>
      <c r="G1455">
        <v>0</v>
      </c>
      <c r="H1455">
        <v>0</v>
      </c>
      <c r="I1455">
        <v>134.445657140002</v>
      </c>
      <c r="J1455">
        <v>0</v>
      </c>
      <c r="K1455">
        <v>0</v>
      </c>
      <c r="L1455">
        <v>0</v>
      </c>
      <c r="M1455">
        <v>0</v>
      </c>
    </row>
    <row r="1456" spans="1:13" hidden="1" x14ac:dyDescent="0.25">
      <c r="A1456" t="str">
        <f t="shared" si="22"/>
        <v>g</v>
      </c>
      <c r="B1456">
        <v>46</v>
      </c>
      <c r="C1456" t="s">
        <v>12</v>
      </c>
      <c r="D1456">
        <v>4</v>
      </c>
      <c r="E1456" t="s">
        <v>13</v>
      </c>
      <c r="F1456">
        <v>10</v>
      </c>
      <c r="G1456">
        <v>0</v>
      </c>
      <c r="H1456">
        <v>3.98438490859618</v>
      </c>
      <c r="I1456">
        <v>3.2901829866877601</v>
      </c>
      <c r="J1456">
        <v>6526.4066211429399</v>
      </c>
      <c r="K1456">
        <v>0</v>
      </c>
      <c r="L1456">
        <v>3.2901829866877601</v>
      </c>
      <c r="M1456">
        <v>0</v>
      </c>
    </row>
    <row r="1457" spans="1:13" hidden="1" x14ac:dyDescent="0.25">
      <c r="A1457" t="str">
        <f t="shared" si="22"/>
        <v>g</v>
      </c>
      <c r="B1457">
        <v>46</v>
      </c>
      <c r="C1457" t="s">
        <v>12</v>
      </c>
      <c r="D1457">
        <v>4</v>
      </c>
      <c r="E1457" t="s">
        <v>7</v>
      </c>
      <c r="F1457">
        <v>85</v>
      </c>
      <c r="G1457">
        <v>132.67984618178599</v>
      </c>
      <c r="H1457">
        <v>18.511602364851299</v>
      </c>
      <c r="I1457">
        <v>34.959657717622299</v>
      </c>
      <c r="J1457">
        <v>38519.507992446997</v>
      </c>
      <c r="K1457">
        <v>94833.500245729098</v>
      </c>
      <c r="L1457">
        <v>25.324376816051601</v>
      </c>
      <c r="M1457">
        <v>9.6352809015706899</v>
      </c>
    </row>
    <row r="1458" spans="1:13" hidden="1" x14ac:dyDescent="0.25">
      <c r="A1458" t="str">
        <f t="shared" si="22"/>
        <v>g</v>
      </c>
      <c r="B1458">
        <v>46</v>
      </c>
      <c r="C1458" t="s">
        <v>12</v>
      </c>
      <c r="D1458">
        <v>4</v>
      </c>
      <c r="E1458" t="s">
        <v>8</v>
      </c>
      <c r="F1458">
        <v>11</v>
      </c>
      <c r="G1458">
        <v>0</v>
      </c>
      <c r="H1458">
        <v>0.11315983083332901</v>
      </c>
      <c r="I1458">
        <v>0.467281344519548</v>
      </c>
      <c r="J1458">
        <v>236.720426878962</v>
      </c>
      <c r="K1458">
        <v>0</v>
      </c>
      <c r="L1458">
        <v>0</v>
      </c>
      <c r="M1458">
        <v>0</v>
      </c>
    </row>
    <row r="1459" spans="1:13" x14ac:dyDescent="0.25">
      <c r="B1459">
        <v>47</v>
      </c>
      <c r="D1459">
        <v>0</v>
      </c>
      <c r="E1459" t="s">
        <v>6</v>
      </c>
      <c r="F1459">
        <v>3</v>
      </c>
      <c r="G1459">
        <v>0</v>
      </c>
      <c r="H1459">
        <v>0</v>
      </c>
      <c r="I1459">
        <v>0.14988710228339999</v>
      </c>
      <c r="J1459">
        <v>0</v>
      </c>
      <c r="K1459">
        <v>0</v>
      </c>
      <c r="L1459">
        <v>0</v>
      </c>
      <c r="M1459">
        <v>0</v>
      </c>
    </row>
    <row r="1460" spans="1:13" hidden="1" x14ac:dyDescent="0.25">
      <c r="A1460" t="str">
        <f t="shared" si="22"/>
        <v>a</v>
      </c>
      <c r="B1460">
        <v>47</v>
      </c>
      <c r="C1460" t="s">
        <v>19</v>
      </c>
      <c r="D1460">
        <v>3</v>
      </c>
      <c r="E1460" t="s">
        <v>6</v>
      </c>
      <c r="F1460">
        <v>153</v>
      </c>
      <c r="G1460">
        <v>0</v>
      </c>
      <c r="H1460">
        <v>0</v>
      </c>
      <c r="I1460">
        <v>366.65404585753703</v>
      </c>
      <c r="J1460">
        <v>0</v>
      </c>
      <c r="K1460">
        <v>0</v>
      </c>
      <c r="L1460">
        <v>0</v>
      </c>
      <c r="M1460">
        <v>0</v>
      </c>
    </row>
    <row r="1461" spans="1:13" hidden="1" x14ac:dyDescent="0.25">
      <c r="A1461" t="str">
        <f t="shared" si="22"/>
        <v>a</v>
      </c>
      <c r="B1461">
        <v>47</v>
      </c>
      <c r="C1461" t="s">
        <v>19</v>
      </c>
      <c r="D1461">
        <v>3</v>
      </c>
      <c r="E1461" t="s">
        <v>13</v>
      </c>
      <c r="F1461">
        <v>2</v>
      </c>
      <c r="G1461">
        <v>0</v>
      </c>
      <c r="H1461">
        <v>1.9949444547619899</v>
      </c>
      <c r="I1461">
        <v>24.904370467859898</v>
      </c>
      <c r="J1461">
        <v>2542.64191587</v>
      </c>
      <c r="K1461">
        <v>0</v>
      </c>
      <c r="L1461">
        <v>24.904370467859898</v>
      </c>
      <c r="M1461">
        <v>0</v>
      </c>
    </row>
    <row r="1462" spans="1:13" hidden="1" x14ac:dyDescent="0.25">
      <c r="A1462" t="str">
        <f t="shared" si="22"/>
        <v>a</v>
      </c>
      <c r="B1462">
        <v>47</v>
      </c>
      <c r="C1462" t="s">
        <v>19</v>
      </c>
      <c r="D1462">
        <v>3</v>
      </c>
      <c r="E1462" t="s">
        <v>7</v>
      </c>
      <c r="F1462">
        <v>14</v>
      </c>
      <c r="G1462">
        <v>0</v>
      </c>
      <c r="H1462">
        <v>9.9734005417145397</v>
      </c>
      <c r="I1462">
        <v>53.502621977366303</v>
      </c>
      <c r="J1462">
        <v>27110.741154973799</v>
      </c>
      <c r="K1462">
        <v>0</v>
      </c>
      <c r="L1462">
        <v>53.502621977366303</v>
      </c>
      <c r="M1462">
        <v>0</v>
      </c>
    </row>
    <row r="1463" spans="1:13" hidden="1" x14ac:dyDescent="0.25">
      <c r="A1463" t="str">
        <f t="shared" si="22"/>
        <v>a</v>
      </c>
      <c r="B1463">
        <v>47</v>
      </c>
      <c r="C1463" t="s">
        <v>19</v>
      </c>
      <c r="D1463">
        <v>3</v>
      </c>
      <c r="E1463" t="s">
        <v>8</v>
      </c>
      <c r="F1463">
        <v>13</v>
      </c>
      <c r="G1463">
        <v>0</v>
      </c>
      <c r="H1463">
        <v>0</v>
      </c>
      <c r="I1463">
        <v>12.342471749654999</v>
      </c>
      <c r="J1463">
        <v>0</v>
      </c>
      <c r="K1463">
        <v>0</v>
      </c>
      <c r="L1463">
        <v>0</v>
      </c>
      <c r="M1463">
        <v>0</v>
      </c>
    </row>
    <row r="1464" spans="1:13" hidden="1" x14ac:dyDescent="0.25">
      <c r="A1464" t="str">
        <f t="shared" si="22"/>
        <v>a</v>
      </c>
      <c r="B1464">
        <v>47</v>
      </c>
      <c r="C1464" t="s">
        <v>18</v>
      </c>
      <c r="D1464">
        <v>3</v>
      </c>
      <c r="E1464" t="s">
        <v>6</v>
      </c>
      <c r="F1464">
        <v>11</v>
      </c>
      <c r="G1464">
        <v>0</v>
      </c>
      <c r="H1464">
        <v>0</v>
      </c>
      <c r="I1464">
        <v>12.1889269777002</v>
      </c>
      <c r="J1464">
        <v>0</v>
      </c>
      <c r="K1464">
        <v>0</v>
      </c>
      <c r="L1464">
        <v>0</v>
      </c>
      <c r="M1464">
        <v>0</v>
      </c>
    </row>
    <row r="1465" spans="1:13" hidden="1" x14ac:dyDescent="0.25">
      <c r="A1465" t="str">
        <f t="shared" si="22"/>
        <v>a</v>
      </c>
      <c r="B1465">
        <v>47</v>
      </c>
      <c r="C1465" t="s">
        <v>18</v>
      </c>
      <c r="D1465">
        <v>3</v>
      </c>
      <c r="E1465" t="s">
        <v>7</v>
      </c>
      <c r="F1465">
        <v>17</v>
      </c>
      <c r="G1465">
        <v>0</v>
      </c>
      <c r="H1465">
        <v>11.874274524821899</v>
      </c>
      <c r="I1465">
        <v>56.340849495157798</v>
      </c>
      <c r="J1465">
        <v>53948.219331345099</v>
      </c>
      <c r="K1465">
        <v>0</v>
      </c>
      <c r="L1465">
        <v>56.340849495157798</v>
      </c>
      <c r="M1465">
        <v>0</v>
      </c>
    </row>
    <row r="1466" spans="1:13" hidden="1" x14ac:dyDescent="0.25">
      <c r="A1466" t="str">
        <f t="shared" si="22"/>
        <v>a</v>
      </c>
      <c r="B1466">
        <v>47</v>
      </c>
      <c r="C1466" t="s">
        <v>18</v>
      </c>
      <c r="D1466">
        <v>3</v>
      </c>
      <c r="E1466" t="s">
        <v>8</v>
      </c>
      <c r="F1466">
        <v>4</v>
      </c>
      <c r="G1466">
        <v>0</v>
      </c>
      <c r="H1466">
        <v>0</v>
      </c>
      <c r="I1466">
        <v>7.8897566226992996E-2</v>
      </c>
      <c r="J1466">
        <v>0</v>
      </c>
      <c r="K1466">
        <v>0</v>
      </c>
      <c r="L1466">
        <v>0</v>
      </c>
      <c r="M1466">
        <v>0</v>
      </c>
    </row>
    <row r="1467" spans="1:13" hidden="1" x14ac:dyDescent="0.25">
      <c r="A1467" t="str">
        <f t="shared" si="22"/>
        <v>a</v>
      </c>
      <c r="B1467">
        <v>47</v>
      </c>
      <c r="C1467" t="s">
        <v>17</v>
      </c>
      <c r="D1467">
        <v>3</v>
      </c>
      <c r="E1467" t="s">
        <v>6</v>
      </c>
      <c r="F1467">
        <v>107</v>
      </c>
      <c r="G1467">
        <v>0</v>
      </c>
      <c r="H1467">
        <v>0</v>
      </c>
      <c r="I1467">
        <v>173.58011169324101</v>
      </c>
      <c r="J1467">
        <v>0</v>
      </c>
      <c r="K1467">
        <v>0</v>
      </c>
      <c r="L1467">
        <v>0</v>
      </c>
      <c r="M1467">
        <v>0</v>
      </c>
    </row>
    <row r="1468" spans="1:13" hidden="1" x14ac:dyDescent="0.25">
      <c r="A1468" t="str">
        <f t="shared" si="22"/>
        <v>a</v>
      </c>
      <c r="B1468">
        <v>47</v>
      </c>
      <c r="C1468" t="s">
        <v>17</v>
      </c>
      <c r="D1468">
        <v>3</v>
      </c>
      <c r="E1468" t="s">
        <v>13</v>
      </c>
      <c r="F1468">
        <v>3</v>
      </c>
      <c r="G1468">
        <v>0</v>
      </c>
      <c r="H1468">
        <v>1.0804793957509</v>
      </c>
      <c r="I1468">
        <v>2.3570583762740598</v>
      </c>
      <c r="J1468">
        <v>1000.12633658418</v>
      </c>
      <c r="K1468">
        <v>0</v>
      </c>
      <c r="L1468">
        <v>2.3570583762740598</v>
      </c>
      <c r="M1468">
        <v>0</v>
      </c>
    </row>
    <row r="1469" spans="1:13" hidden="1" x14ac:dyDescent="0.25">
      <c r="A1469" t="str">
        <f t="shared" si="22"/>
        <v>a</v>
      </c>
      <c r="B1469">
        <v>47</v>
      </c>
      <c r="C1469" t="s">
        <v>17</v>
      </c>
      <c r="D1469">
        <v>3</v>
      </c>
      <c r="E1469" t="s">
        <v>7</v>
      </c>
      <c r="F1469">
        <v>21</v>
      </c>
      <c r="G1469">
        <v>3.99099509903</v>
      </c>
      <c r="H1469">
        <v>16.091761377236899</v>
      </c>
      <c r="I1469">
        <v>79.126150429803801</v>
      </c>
      <c r="J1469">
        <v>65351.417336100501</v>
      </c>
      <c r="K1469">
        <v>3891.22022156</v>
      </c>
      <c r="L1469">
        <v>73.750881951903807</v>
      </c>
      <c r="M1469">
        <v>5.3752684778999997</v>
      </c>
    </row>
    <row r="1470" spans="1:13" hidden="1" x14ac:dyDescent="0.25">
      <c r="A1470" t="str">
        <f t="shared" si="22"/>
        <v>a</v>
      </c>
      <c r="B1470">
        <v>47</v>
      </c>
      <c r="C1470" t="s">
        <v>17</v>
      </c>
      <c r="D1470">
        <v>3</v>
      </c>
      <c r="E1470" t="s">
        <v>8</v>
      </c>
      <c r="F1470">
        <v>12</v>
      </c>
      <c r="G1470" s="26">
        <v>4.4720598207899999E-7</v>
      </c>
      <c r="H1470">
        <v>0</v>
      </c>
      <c r="I1470">
        <v>3.5373601745590699</v>
      </c>
      <c r="J1470">
        <v>0</v>
      </c>
      <c r="K1470">
        <v>4.3602583252700002E-4</v>
      </c>
      <c r="L1470">
        <v>0</v>
      </c>
      <c r="M1470">
        <v>0</v>
      </c>
    </row>
    <row r="1471" spans="1:13" hidden="1" x14ac:dyDescent="0.25">
      <c r="A1471" t="str">
        <f t="shared" si="22"/>
        <v>b</v>
      </c>
      <c r="B1471">
        <v>47</v>
      </c>
      <c r="C1471" t="s">
        <v>36</v>
      </c>
      <c r="D1471">
        <v>3</v>
      </c>
      <c r="E1471" t="s">
        <v>6</v>
      </c>
      <c r="F1471">
        <v>13</v>
      </c>
      <c r="G1471">
        <v>0</v>
      </c>
      <c r="H1471">
        <v>0</v>
      </c>
      <c r="I1471">
        <v>19.914296307297999</v>
      </c>
      <c r="J1471">
        <v>0</v>
      </c>
      <c r="K1471">
        <v>0</v>
      </c>
      <c r="L1471">
        <v>0</v>
      </c>
      <c r="M1471">
        <v>0</v>
      </c>
    </row>
    <row r="1472" spans="1:13" hidden="1" x14ac:dyDescent="0.25">
      <c r="A1472" t="str">
        <f t="shared" si="22"/>
        <v>b</v>
      </c>
      <c r="B1472">
        <v>47</v>
      </c>
      <c r="C1472" t="s">
        <v>36</v>
      </c>
      <c r="D1472">
        <v>3</v>
      </c>
      <c r="E1472" t="s">
        <v>7</v>
      </c>
      <c r="F1472">
        <v>56</v>
      </c>
      <c r="G1472">
        <v>0.99775510196100003</v>
      </c>
      <c r="H1472">
        <v>56.869874124707003</v>
      </c>
      <c r="I1472">
        <v>33.2794883771709</v>
      </c>
      <c r="J1472">
        <v>130561.70884034901</v>
      </c>
      <c r="K1472">
        <v>631.57897954099997</v>
      </c>
      <c r="L1472">
        <v>32.856482788916999</v>
      </c>
      <c r="M1472">
        <v>0.42300558825399998</v>
      </c>
    </row>
    <row r="1473" spans="1:13" hidden="1" x14ac:dyDescent="0.25">
      <c r="A1473" t="str">
        <f t="shared" si="22"/>
        <v>b</v>
      </c>
      <c r="B1473">
        <v>47</v>
      </c>
      <c r="C1473" t="s">
        <v>34</v>
      </c>
      <c r="D1473">
        <v>3</v>
      </c>
      <c r="E1473" t="s">
        <v>6</v>
      </c>
      <c r="F1473">
        <v>106</v>
      </c>
      <c r="G1473">
        <v>0</v>
      </c>
      <c r="H1473">
        <v>0</v>
      </c>
      <c r="I1473">
        <v>125.672820108601</v>
      </c>
      <c r="J1473">
        <v>0</v>
      </c>
      <c r="K1473">
        <v>0</v>
      </c>
      <c r="L1473">
        <v>0</v>
      </c>
      <c r="M1473">
        <v>0</v>
      </c>
    </row>
    <row r="1474" spans="1:13" hidden="1" x14ac:dyDescent="0.25">
      <c r="A1474" t="str">
        <f t="shared" si="22"/>
        <v>b</v>
      </c>
      <c r="B1474">
        <v>47</v>
      </c>
      <c r="C1474" t="s">
        <v>34</v>
      </c>
      <c r="D1474">
        <v>3</v>
      </c>
      <c r="E1474" t="s">
        <v>13</v>
      </c>
      <c r="F1474">
        <v>5</v>
      </c>
      <c r="G1474">
        <v>0</v>
      </c>
      <c r="H1474">
        <v>4.9888296945980004</v>
      </c>
      <c r="I1474">
        <v>5.8941515820300001</v>
      </c>
      <c r="J1474">
        <v>7954.19084234</v>
      </c>
      <c r="K1474">
        <v>0</v>
      </c>
      <c r="L1474">
        <v>5.8941515820300001</v>
      </c>
      <c r="M1474">
        <v>0</v>
      </c>
    </row>
    <row r="1475" spans="1:13" hidden="1" x14ac:dyDescent="0.25">
      <c r="A1475" t="str">
        <f t="shared" ref="A1475:A1538" si="23">LEFT(C1475,1)</f>
        <v>b</v>
      </c>
      <c r="B1475">
        <v>47</v>
      </c>
      <c r="C1475" t="s">
        <v>34</v>
      </c>
      <c r="D1475">
        <v>3</v>
      </c>
      <c r="E1475" t="s">
        <v>7</v>
      </c>
      <c r="F1475">
        <v>295</v>
      </c>
      <c r="G1475">
        <v>42.900413571787901</v>
      </c>
      <c r="H1475">
        <v>295.72789724503298</v>
      </c>
      <c r="I1475">
        <v>164.84218791401599</v>
      </c>
      <c r="J1475">
        <v>714678.53810455196</v>
      </c>
      <c r="K1475">
        <v>28148.567202237999</v>
      </c>
      <c r="L1475">
        <v>162.19212611045199</v>
      </c>
      <c r="M1475">
        <v>2.6500618035638999</v>
      </c>
    </row>
    <row r="1476" spans="1:13" hidden="1" x14ac:dyDescent="0.25">
      <c r="A1476" t="str">
        <f t="shared" si="23"/>
        <v>b</v>
      </c>
      <c r="B1476">
        <v>47</v>
      </c>
      <c r="C1476" t="s">
        <v>34</v>
      </c>
      <c r="D1476">
        <v>3</v>
      </c>
      <c r="E1476" t="s">
        <v>8</v>
      </c>
      <c r="F1476">
        <v>10</v>
      </c>
      <c r="G1476" s="26">
        <v>7.9818833355200006E-5</v>
      </c>
      <c r="H1476" s="26">
        <v>5.4819481937700003E-8</v>
      </c>
      <c r="I1476">
        <v>0.225783286232071</v>
      </c>
      <c r="J1476" s="26">
        <v>7.84466786528E-5</v>
      </c>
      <c r="K1476">
        <v>7.7823362521299996E-2</v>
      </c>
      <c r="L1476">
        <v>0</v>
      </c>
      <c r="M1476">
        <v>0</v>
      </c>
    </row>
    <row r="1477" spans="1:13" hidden="1" x14ac:dyDescent="0.25">
      <c r="A1477" t="str">
        <f t="shared" si="23"/>
        <v>b</v>
      </c>
      <c r="B1477">
        <v>47</v>
      </c>
      <c r="C1477" t="s">
        <v>23</v>
      </c>
      <c r="D1477">
        <v>3</v>
      </c>
      <c r="E1477" t="s">
        <v>6</v>
      </c>
      <c r="F1477">
        <v>57</v>
      </c>
      <c r="G1477">
        <v>0</v>
      </c>
      <c r="H1477">
        <v>0</v>
      </c>
      <c r="I1477">
        <v>79.736880567750106</v>
      </c>
      <c r="J1477">
        <v>0</v>
      </c>
      <c r="K1477">
        <v>0</v>
      </c>
      <c r="L1477">
        <v>0</v>
      </c>
      <c r="M1477">
        <v>0</v>
      </c>
    </row>
    <row r="1478" spans="1:13" hidden="1" x14ac:dyDescent="0.25">
      <c r="A1478" t="str">
        <f t="shared" si="23"/>
        <v>b</v>
      </c>
      <c r="B1478">
        <v>47</v>
      </c>
      <c r="C1478" t="s">
        <v>23</v>
      </c>
      <c r="D1478">
        <v>3</v>
      </c>
      <c r="E1478" t="s">
        <v>7</v>
      </c>
      <c r="F1478">
        <v>237</v>
      </c>
      <c r="G1478">
        <v>0</v>
      </c>
      <c r="H1478">
        <v>237.15362717840199</v>
      </c>
      <c r="I1478">
        <v>123.398571955663</v>
      </c>
      <c r="J1478">
        <v>593255.66515812895</v>
      </c>
      <c r="K1478">
        <v>0</v>
      </c>
      <c r="L1478">
        <v>123.398571955663</v>
      </c>
      <c r="M1478">
        <v>0</v>
      </c>
    </row>
    <row r="1479" spans="1:13" hidden="1" x14ac:dyDescent="0.25">
      <c r="A1479" t="str">
        <f t="shared" si="23"/>
        <v>b</v>
      </c>
      <c r="B1479">
        <v>47</v>
      </c>
      <c r="C1479" t="s">
        <v>23</v>
      </c>
      <c r="D1479">
        <v>3</v>
      </c>
      <c r="E1479" t="s">
        <v>8</v>
      </c>
      <c r="F1479">
        <v>5</v>
      </c>
      <c r="G1479">
        <v>0</v>
      </c>
      <c r="H1479" s="26">
        <v>1.8985661411500001E-8</v>
      </c>
      <c r="I1479">
        <v>0.297483314861471</v>
      </c>
      <c r="J1479" s="26">
        <v>2.6048327456500001E-5</v>
      </c>
      <c r="K1479">
        <v>0</v>
      </c>
      <c r="L1479">
        <v>0</v>
      </c>
      <c r="M1479">
        <v>0</v>
      </c>
    </row>
    <row r="1480" spans="1:13" hidden="1" x14ac:dyDescent="0.25">
      <c r="A1480" t="str">
        <f t="shared" si="23"/>
        <v>c</v>
      </c>
      <c r="B1480">
        <v>47</v>
      </c>
      <c r="C1480" t="s">
        <v>33</v>
      </c>
      <c r="D1480">
        <v>3</v>
      </c>
      <c r="E1480" t="s">
        <v>6</v>
      </c>
      <c r="F1480">
        <v>23</v>
      </c>
      <c r="G1480">
        <v>0</v>
      </c>
      <c r="H1480">
        <v>0</v>
      </c>
      <c r="I1480">
        <v>11.6549536766458</v>
      </c>
      <c r="J1480">
        <v>0</v>
      </c>
      <c r="K1480">
        <v>0</v>
      </c>
      <c r="L1480">
        <v>0</v>
      </c>
      <c r="M1480">
        <v>0</v>
      </c>
    </row>
    <row r="1481" spans="1:13" hidden="1" x14ac:dyDescent="0.25">
      <c r="A1481" t="str">
        <f t="shared" si="23"/>
        <v>c</v>
      </c>
      <c r="B1481">
        <v>47</v>
      </c>
      <c r="C1481" t="s">
        <v>33</v>
      </c>
      <c r="D1481">
        <v>3</v>
      </c>
      <c r="E1481" t="s">
        <v>13</v>
      </c>
      <c r="F1481">
        <v>1</v>
      </c>
      <c r="G1481">
        <v>0</v>
      </c>
      <c r="H1481">
        <v>0.64030408945999995</v>
      </c>
      <c r="I1481">
        <v>1.9487526532199999</v>
      </c>
      <c r="J1481">
        <v>1009.7595490800001</v>
      </c>
      <c r="K1481">
        <v>0</v>
      </c>
      <c r="L1481">
        <v>1.9487526532199999</v>
      </c>
      <c r="M1481">
        <v>0</v>
      </c>
    </row>
    <row r="1482" spans="1:13" hidden="1" x14ac:dyDescent="0.25">
      <c r="A1482" t="str">
        <f t="shared" si="23"/>
        <v>c</v>
      </c>
      <c r="B1482">
        <v>47</v>
      </c>
      <c r="C1482" t="s">
        <v>33</v>
      </c>
      <c r="D1482">
        <v>3</v>
      </c>
      <c r="E1482" t="s">
        <v>7</v>
      </c>
      <c r="F1482">
        <v>140</v>
      </c>
      <c r="G1482">
        <v>69.845084054799997</v>
      </c>
      <c r="H1482">
        <v>137.23323654232999</v>
      </c>
      <c r="I1482">
        <v>73.920616468934</v>
      </c>
      <c r="J1482">
        <v>219648.574908337</v>
      </c>
      <c r="K1482">
        <v>34611.191191500002</v>
      </c>
      <c r="L1482">
        <v>68.923716370327</v>
      </c>
      <c r="M1482">
        <v>4.996900098607</v>
      </c>
    </row>
    <row r="1483" spans="1:13" hidden="1" x14ac:dyDescent="0.25">
      <c r="A1483" t="str">
        <f t="shared" si="23"/>
        <v>c</v>
      </c>
      <c r="B1483">
        <v>47</v>
      </c>
      <c r="C1483" t="s">
        <v>32</v>
      </c>
      <c r="D1483">
        <v>3</v>
      </c>
      <c r="E1483" t="s">
        <v>6</v>
      </c>
      <c r="F1483">
        <v>250</v>
      </c>
      <c r="G1483">
        <v>0</v>
      </c>
      <c r="H1483">
        <v>0</v>
      </c>
      <c r="I1483">
        <v>281.31727244562097</v>
      </c>
      <c r="J1483">
        <v>0</v>
      </c>
      <c r="K1483">
        <v>0</v>
      </c>
      <c r="L1483">
        <v>0</v>
      </c>
      <c r="M1483">
        <v>0</v>
      </c>
    </row>
    <row r="1484" spans="1:13" hidden="1" x14ac:dyDescent="0.25">
      <c r="A1484" t="str">
        <f t="shared" si="23"/>
        <v>c</v>
      </c>
      <c r="B1484">
        <v>47</v>
      </c>
      <c r="C1484" t="s">
        <v>32</v>
      </c>
      <c r="D1484">
        <v>3</v>
      </c>
      <c r="E1484" t="s">
        <v>13</v>
      </c>
      <c r="F1484">
        <v>68</v>
      </c>
      <c r="G1484">
        <v>0</v>
      </c>
      <c r="H1484">
        <v>59.388679011394601</v>
      </c>
      <c r="I1484">
        <v>78.178844372028607</v>
      </c>
      <c r="J1484">
        <v>81528.2777047532</v>
      </c>
      <c r="K1484">
        <v>0</v>
      </c>
      <c r="L1484">
        <v>78.178844372028607</v>
      </c>
      <c r="M1484">
        <v>0</v>
      </c>
    </row>
    <row r="1485" spans="1:13" hidden="1" x14ac:dyDescent="0.25">
      <c r="A1485" t="str">
        <f t="shared" si="23"/>
        <v>c</v>
      </c>
      <c r="B1485">
        <v>47</v>
      </c>
      <c r="C1485" t="s">
        <v>32</v>
      </c>
      <c r="D1485">
        <v>3</v>
      </c>
      <c r="E1485" t="s">
        <v>7</v>
      </c>
      <c r="F1485">
        <v>1019</v>
      </c>
      <c r="G1485">
        <v>52.687642450276499</v>
      </c>
      <c r="H1485">
        <v>988.58774293126999</v>
      </c>
      <c r="I1485">
        <v>624.55542533674202</v>
      </c>
      <c r="J1485">
        <v>2021881.6173550601</v>
      </c>
      <c r="K1485">
        <v>33404.2719815124</v>
      </c>
      <c r="L1485">
        <v>540.88376607569796</v>
      </c>
      <c r="M1485">
        <v>83.671659261044297</v>
      </c>
    </row>
    <row r="1486" spans="1:13" hidden="1" x14ac:dyDescent="0.25">
      <c r="A1486" t="str">
        <f t="shared" si="23"/>
        <v>c</v>
      </c>
      <c r="B1486">
        <v>47</v>
      </c>
      <c r="C1486" t="s">
        <v>32</v>
      </c>
      <c r="D1486">
        <v>3</v>
      </c>
      <c r="E1486" t="s">
        <v>8</v>
      </c>
      <c r="F1486">
        <v>69</v>
      </c>
      <c r="G1486">
        <v>7.1335972698815198</v>
      </c>
      <c r="H1486">
        <v>3.2053324123699598</v>
      </c>
      <c r="I1486">
        <v>40.798149104748603</v>
      </c>
      <c r="J1486">
        <v>7302.33747562595</v>
      </c>
      <c r="K1486">
        <v>4515.1810951744301</v>
      </c>
      <c r="L1486">
        <v>0</v>
      </c>
      <c r="M1486">
        <v>0</v>
      </c>
    </row>
    <row r="1487" spans="1:13" hidden="1" x14ac:dyDescent="0.25">
      <c r="A1487" t="str">
        <f t="shared" si="23"/>
        <v>c</v>
      </c>
      <c r="B1487">
        <v>47</v>
      </c>
      <c r="C1487" t="s">
        <v>31</v>
      </c>
      <c r="D1487">
        <v>3</v>
      </c>
      <c r="E1487" t="s">
        <v>6</v>
      </c>
      <c r="F1487">
        <v>51</v>
      </c>
      <c r="G1487">
        <v>0</v>
      </c>
      <c r="H1487">
        <v>0</v>
      </c>
      <c r="I1487">
        <v>73.480162575711503</v>
      </c>
      <c r="J1487">
        <v>0</v>
      </c>
      <c r="K1487">
        <v>0</v>
      </c>
      <c r="L1487">
        <v>0</v>
      </c>
      <c r="M1487">
        <v>0</v>
      </c>
    </row>
    <row r="1488" spans="1:13" hidden="1" x14ac:dyDescent="0.25">
      <c r="A1488" t="str">
        <f t="shared" si="23"/>
        <v>c</v>
      </c>
      <c r="B1488">
        <v>47</v>
      </c>
      <c r="C1488" t="s">
        <v>31</v>
      </c>
      <c r="D1488">
        <v>3</v>
      </c>
      <c r="E1488" t="s">
        <v>13</v>
      </c>
      <c r="F1488">
        <v>1</v>
      </c>
      <c r="G1488">
        <v>0</v>
      </c>
      <c r="H1488">
        <v>0.99780643660500001</v>
      </c>
      <c r="I1488">
        <v>7.2059101249199999</v>
      </c>
      <c r="J1488">
        <v>2724.0115719300002</v>
      </c>
      <c r="K1488">
        <v>0</v>
      </c>
      <c r="L1488">
        <v>7.2059101249199999</v>
      </c>
      <c r="M1488">
        <v>0</v>
      </c>
    </row>
    <row r="1489" spans="1:13" hidden="1" x14ac:dyDescent="0.25">
      <c r="A1489" t="str">
        <f t="shared" si="23"/>
        <v>c</v>
      </c>
      <c r="B1489">
        <v>47</v>
      </c>
      <c r="C1489" t="s">
        <v>31</v>
      </c>
      <c r="D1489">
        <v>3</v>
      </c>
      <c r="E1489" t="s">
        <v>7</v>
      </c>
      <c r="F1489">
        <v>280</v>
      </c>
      <c r="G1489">
        <v>0.99779869341799998</v>
      </c>
      <c r="H1489">
        <v>282.69873815674498</v>
      </c>
      <c r="I1489">
        <v>120.677915141456</v>
      </c>
      <c r="J1489">
        <v>571272.44677536504</v>
      </c>
      <c r="K1489">
        <v>631.60657293400004</v>
      </c>
      <c r="L1489">
        <v>120.317778774058</v>
      </c>
      <c r="M1489">
        <v>0.36013636739799998</v>
      </c>
    </row>
    <row r="1490" spans="1:13" hidden="1" x14ac:dyDescent="0.25">
      <c r="A1490" t="str">
        <f t="shared" si="23"/>
        <v>c</v>
      </c>
      <c r="B1490">
        <v>47</v>
      </c>
      <c r="C1490" t="s">
        <v>31</v>
      </c>
      <c r="D1490">
        <v>3</v>
      </c>
      <c r="E1490" t="s">
        <v>8</v>
      </c>
      <c r="F1490">
        <v>18</v>
      </c>
      <c r="G1490">
        <v>22.9483563436</v>
      </c>
      <c r="H1490">
        <v>3.1250227198189999</v>
      </c>
      <c r="I1490">
        <v>10.374443445345699</v>
      </c>
      <c r="J1490">
        <v>6803.5403010580003</v>
      </c>
      <c r="K1490">
        <v>8031.9247202500001</v>
      </c>
      <c r="L1490">
        <v>0</v>
      </c>
      <c r="M1490">
        <v>0</v>
      </c>
    </row>
    <row r="1491" spans="1:13" hidden="1" x14ac:dyDescent="0.25">
      <c r="A1491" t="str">
        <f t="shared" si="23"/>
        <v>c</v>
      </c>
      <c r="B1491">
        <v>47</v>
      </c>
      <c r="C1491" t="s">
        <v>29</v>
      </c>
      <c r="D1491">
        <v>3</v>
      </c>
      <c r="E1491" t="s">
        <v>6</v>
      </c>
      <c r="F1491">
        <v>1</v>
      </c>
      <c r="G1491">
        <v>0</v>
      </c>
      <c r="H1491">
        <v>0</v>
      </c>
      <c r="I1491">
        <v>1.2981263355399999E-4</v>
      </c>
      <c r="J1491">
        <v>0</v>
      </c>
      <c r="K1491">
        <v>0</v>
      </c>
      <c r="L1491">
        <v>0</v>
      </c>
      <c r="M1491">
        <v>0</v>
      </c>
    </row>
    <row r="1492" spans="1:13" hidden="1" x14ac:dyDescent="0.25">
      <c r="A1492" t="str">
        <f t="shared" si="23"/>
        <v>c</v>
      </c>
      <c r="B1492">
        <v>47</v>
      </c>
      <c r="C1492" t="s">
        <v>29</v>
      </c>
      <c r="D1492">
        <v>3</v>
      </c>
      <c r="E1492" t="s">
        <v>7</v>
      </c>
      <c r="F1492">
        <v>166</v>
      </c>
      <c r="G1492">
        <v>0</v>
      </c>
      <c r="H1492">
        <v>157.54397846794399</v>
      </c>
      <c r="I1492">
        <v>7.2444493036452204</v>
      </c>
      <c r="J1492">
        <v>416602.69045492099</v>
      </c>
      <c r="K1492">
        <v>0</v>
      </c>
      <c r="L1492">
        <v>7.2444493036452204</v>
      </c>
      <c r="M1492">
        <v>0</v>
      </c>
    </row>
    <row r="1493" spans="1:13" hidden="1" x14ac:dyDescent="0.25">
      <c r="A1493" t="str">
        <f t="shared" si="23"/>
        <v>c</v>
      </c>
      <c r="B1493">
        <v>47</v>
      </c>
      <c r="C1493" t="s">
        <v>29</v>
      </c>
      <c r="D1493">
        <v>3</v>
      </c>
      <c r="E1493" t="s">
        <v>8</v>
      </c>
      <c r="F1493">
        <v>24</v>
      </c>
      <c r="G1493">
        <v>0</v>
      </c>
      <c r="H1493">
        <v>0</v>
      </c>
      <c r="I1493">
        <v>12.623455109466001</v>
      </c>
      <c r="J1493">
        <v>0</v>
      </c>
      <c r="K1493">
        <v>0</v>
      </c>
      <c r="L1493">
        <v>0</v>
      </c>
      <c r="M1493">
        <v>0</v>
      </c>
    </row>
    <row r="1494" spans="1:13" hidden="1" x14ac:dyDescent="0.25">
      <c r="A1494" t="str">
        <f t="shared" si="23"/>
        <v>f</v>
      </c>
      <c r="B1494">
        <v>47</v>
      </c>
      <c r="C1494" t="s">
        <v>37</v>
      </c>
      <c r="D1494">
        <v>3</v>
      </c>
      <c r="E1494" t="s">
        <v>6</v>
      </c>
      <c r="F1494">
        <v>71</v>
      </c>
      <c r="G1494">
        <v>0</v>
      </c>
      <c r="H1494">
        <v>0</v>
      </c>
      <c r="I1494">
        <v>11.0666583572246</v>
      </c>
      <c r="J1494">
        <v>0</v>
      </c>
      <c r="K1494">
        <v>0</v>
      </c>
      <c r="L1494">
        <v>0</v>
      </c>
      <c r="M1494">
        <v>0</v>
      </c>
    </row>
    <row r="1495" spans="1:13" hidden="1" x14ac:dyDescent="0.25">
      <c r="A1495" t="str">
        <f t="shared" si="23"/>
        <v>f</v>
      </c>
      <c r="B1495">
        <v>47</v>
      </c>
      <c r="C1495" t="s">
        <v>37</v>
      </c>
      <c r="D1495">
        <v>3</v>
      </c>
      <c r="E1495" t="s">
        <v>7</v>
      </c>
      <c r="F1495">
        <v>22</v>
      </c>
      <c r="G1495">
        <v>0</v>
      </c>
      <c r="H1495">
        <v>21.5527239889974</v>
      </c>
      <c r="I1495">
        <v>5.13690101909242</v>
      </c>
      <c r="J1495">
        <v>43488.0899424401</v>
      </c>
      <c r="K1495">
        <v>0</v>
      </c>
      <c r="L1495">
        <v>5.13690101909242</v>
      </c>
      <c r="M1495">
        <v>0</v>
      </c>
    </row>
    <row r="1496" spans="1:13" hidden="1" x14ac:dyDescent="0.25">
      <c r="A1496" t="str">
        <f t="shared" si="23"/>
        <v>f</v>
      </c>
      <c r="B1496">
        <v>47</v>
      </c>
      <c r="C1496" t="s">
        <v>37</v>
      </c>
      <c r="D1496">
        <v>3</v>
      </c>
      <c r="E1496" t="s">
        <v>8</v>
      </c>
      <c r="F1496">
        <v>6</v>
      </c>
      <c r="G1496">
        <v>0</v>
      </c>
      <c r="H1496">
        <v>15.485324758949799</v>
      </c>
      <c r="I1496">
        <v>3.0938893198519501</v>
      </c>
      <c r="J1496">
        <v>19212.063766267602</v>
      </c>
      <c r="K1496">
        <v>0</v>
      </c>
      <c r="L1496">
        <v>0</v>
      </c>
      <c r="M1496">
        <v>0</v>
      </c>
    </row>
    <row r="1497" spans="1:13" hidden="1" x14ac:dyDescent="0.25">
      <c r="A1497" t="str">
        <f t="shared" si="23"/>
        <v>g</v>
      </c>
      <c r="B1497">
        <v>47</v>
      </c>
      <c r="C1497" t="s">
        <v>38</v>
      </c>
      <c r="D1497">
        <v>3</v>
      </c>
      <c r="E1497" t="s">
        <v>6</v>
      </c>
      <c r="F1497">
        <v>85</v>
      </c>
      <c r="G1497">
        <v>0</v>
      </c>
      <c r="H1497">
        <v>0</v>
      </c>
      <c r="I1497">
        <v>67.561718730390893</v>
      </c>
      <c r="J1497">
        <v>0</v>
      </c>
      <c r="K1497">
        <v>0</v>
      </c>
      <c r="L1497">
        <v>0</v>
      </c>
      <c r="M1497">
        <v>0</v>
      </c>
    </row>
    <row r="1498" spans="1:13" hidden="1" x14ac:dyDescent="0.25">
      <c r="A1498" t="str">
        <f t="shared" si="23"/>
        <v>g</v>
      </c>
      <c r="B1498">
        <v>47</v>
      </c>
      <c r="C1498" t="s">
        <v>38</v>
      </c>
      <c r="D1498">
        <v>3</v>
      </c>
      <c r="E1498" t="s">
        <v>7</v>
      </c>
      <c r="F1498">
        <v>51</v>
      </c>
      <c r="G1498">
        <v>646.21718754843698</v>
      </c>
      <c r="H1498">
        <v>36.293203159291899</v>
      </c>
      <c r="I1498">
        <v>98.834870083959899</v>
      </c>
      <c r="J1498">
        <v>35108.366987560999</v>
      </c>
      <c r="K1498">
        <v>544730.42118467705</v>
      </c>
      <c r="L1498">
        <v>18.135183878869999</v>
      </c>
      <c r="M1498">
        <v>80.699686205089904</v>
      </c>
    </row>
    <row r="1499" spans="1:13" hidden="1" x14ac:dyDescent="0.25">
      <c r="A1499" t="str">
        <f t="shared" si="23"/>
        <v>g</v>
      </c>
      <c r="B1499">
        <v>47</v>
      </c>
      <c r="C1499" t="s">
        <v>38</v>
      </c>
      <c r="D1499">
        <v>3</v>
      </c>
      <c r="E1499" t="s">
        <v>8</v>
      </c>
      <c r="F1499">
        <v>9</v>
      </c>
      <c r="G1499">
        <v>1.3082524935000001E-4</v>
      </c>
      <c r="H1499">
        <v>0</v>
      </c>
      <c r="I1499">
        <v>4.3155898059923103</v>
      </c>
      <c r="J1499">
        <v>0</v>
      </c>
      <c r="K1499">
        <v>4.5788837272399997E-2</v>
      </c>
      <c r="L1499">
        <v>0</v>
      </c>
      <c r="M1499">
        <v>0</v>
      </c>
    </row>
    <row r="1500" spans="1:13" hidden="1" x14ac:dyDescent="0.25">
      <c r="A1500" t="str">
        <f t="shared" si="23"/>
        <v>h</v>
      </c>
      <c r="B1500">
        <v>47</v>
      </c>
      <c r="C1500" t="s">
        <v>25</v>
      </c>
      <c r="D1500">
        <v>3</v>
      </c>
      <c r="E1500" t="s">
        <v>6</v>
      </c>
      <c r="F1500">
        <v>99</v>
      </c>
      <c r="G1500">
        <v>0</v>
      </c>
      <c r="H1500">
        <v>0</v>
      </c>
      <c r="I1500">
        <v>36.5931027599635</v>
      </c>
      <c r="J1500">
        <v>0</v>
      </c>
      <c r="K1500">
        <v>0</v>
      </c>
      <c r="L1500">
        <v>0</v>
      </c>
      <c r="M1500">
        <v>0</v>
      </c>
    </row>
    <row r="1501" spans="1:13" hidden="1" x14ac:dyDescent="0.25">
      <c r="A1501" t="str">
        <f t="shared" si="23"/>
        <v>h</v>
      </c>
      <c r="B1501">
        <v>47</v>
      </c>
      <c r="C1501" t="s">
        <v>25</v>
      </c>
      <c r="D1501">
        <v>3</v>
      </c>
      <c r="E1501" t="s">
        <v>13</v>
      </c>
      <c r="F1501">
        <v>1</v>
      </c>
      <c r="G1501">
        <v>0</v>
      </c>
      <c r="H1501">
        <v>0.26417623918200001</v>
      </c>
      <c r="I1501">
        <v>0.66956883323299998</v>
      </c>
      <c r="J1501">
        <v>535.48523682200005</v>
      </c>
      <c r="K1501">
        <v>0</v>
      </c>
      <c r="L1501">
        <v>0.66956883323299998</v>
      </c>
      <c r="M1501">
        <v>0</v>
      </c>
    </row>
    <row r="1502" spans="1:13" hidden="1" x14ac:dyDescent="0.25">
      <c r="A1502" t="str">
        <f t="shared" si="23"/>
        <v>h</v>
      </c>
      <c r="B1502">
        <v>47</v>
      </c>
      <c r="C1502" t="s">
        <v>25</v>
      </c>
      <c r="D1502">
        <v>3</v>
      </c>
      <c r="E1502" t="s">
        <v>7</v>
      </c>
      <c r="F1502">
        <v>86</v>
      </c>
      <c r="G1502">
        <v>40.5574893847091</v>
      </c>
      <c r="H1502">
        <v>126.37585770526999</v>
      </c>
      <c r="I1502">
        <v>69.185272019817106</v>
      </c>
      <c r="J1502">
        <v>187267.380063644</v>
      </c>
      <c r="K1502">
        <v>32424.270922729698</v>
      </c>
      <c r="L1502">
        <v>48.621198540823997</v>
      </c>
      <c r="M1502">
        <v>20.564073478993102</v>
      </c>
    </row>
    <row r="1503" spans="1:13" hidden="1" x14ac:dyDescent="0.25">
      <c r="A1503" t="str">
        <f t="shared" si="23"/>
        <v>h</v>
      </c>
      <c r="B1503">
        <v>47</v>
      </c>
      <c r="C1503" t="s">
        <v>25</v>
      </c>
      <c r="D1503">
        <v>3</v>
      </c>
      <c r="E1503" t="s">
        <v>8</v>
      </c>
      <c r="F1503">
        <v>13</v>
      </c>
      <c r="G1503">
        <v>0</v>
      </c>
      <c r="H1503">
        <v>0</v>
      </c>
      <c r="I1503">
        <v>4.2300477918157702</v>
      </c>
      <c r="J1503">
        <v>0</v>
      </c>
      <c r="K1503">
        <v>0</v>
      </c>
      <c r="L1503">
        <v>0</v>
      </c>
      <c r="M1503">
        <v>0</v>
      </c>
    </row>
    <row r="1504" spans="1:13" hidden="1" x14ac:dyDescent="0.25">
      <c r="A1504" t="str">
        <f t="shared" si="23"/>
        <v>c</v>
      </c>
      <c r="B1504">
        <v>48</v>
      </c>
      <c r="C1504" t="s">
        <v>30</v>
      </c>
      <c r="D1504">
        <v>4</v>
      </c>
      <c r="E1504" t="s">
        <v>6</v>
      </c>
      <c r="F1504">
        <v>639</v>
      </c>
      <c r="G1504">
        <v>0</v>
      </c>
      <c r="H1504">
        <v>0</v>
      </c>
      <c r="I1504">
        <v>91.959487513442994</v>
      </c>
      <c r="J1504">
        <v>0</v>
      </c>
      <c r="K1504">
        <v>0</v>
      </c>
      <c r="L1504">
        <v>0</v>
      </c>
      <c r="M1504">
        <v>0</v>
      </c>
    </row>
    <row r="1505" spans="1:13" hidden="1" x14ac:dyDescent="0.25">
      <c r="A1505" t="str">
        <f t="shared" si="23"/>
        <v>c</v>
      </c>
      <c r="B1505">
        <v>48</v>
      </c>
      <c r="C1505" t="s">
        <v>30</v>
      </c>
      <c r="D1505">
        <v>4</v>
      </c>
      <c r="E1505" t="s">
        <v>13</v>
      </c>
      <c r="F1505">
        <v>45</v>
      </c>
      <c r="G1505">
        <v>0</v>
      </c>
      <c r="H1505">
        <v>8.0985816680863696</v>
      </c>
      <c r="I1505">
        <v>10.267458889058</v>
      </c>
      <c r="J1505">
        <v>18010.157488238601</v>
      </c>
      <c r="K1505">
        <v>0</v>
      </c>
      <c r="L1505">
        <v>10.267458889058</v>
      </c>
      <c r="M1505">
        <v>0</v>
      </c>
    </row>
    <row r="1506" spans="1:13" hidden="1" x14ac:dyDescent="0.25">
      <c r="A1506" t="str">
        <f t="shared" si="23"/>
        <v>c</v>
      </c>
      <c r="B1506">
        <v>48</v>
      </c>
      <c r="C1506" t="s">
        <v>30</v>
      </c>
      <c r="D1506">
        <v>4</v>
      </c>
      <c r="E1506" t="s">
        <v>7</v>
      </c>
      <c r="F1506">
        <v>1768</v>
      </c>
      <c r="G1506">
        <v>0</v>
      </c>
      <c r="H1506">
        <v>742.46086521089501</v>
      </c>
      <c r="I1506">
        <v>298.55133032085502</v>
      </c>
      <c r="J1506">
        <v>3268014.0814579199</v>
      </c>
      <c r="K1506">
        <v>0</v>
      </c>
      <c r="L1506">
        <v>298.55133032085502</v>
      </c>
      <c r="M1506">
        <v>0</v>
      </c>
    </row>
    <row r="1507" spans="1:13" hidden="1" x14ac:dyDescent="0.25">
      <c r="A1507" t="str">
        <f t="shared" si="23"/>
        <v>c</v>
      </c>
      <c r="B1507">
        <v>48</v>
      </c>
      <c r="C1507" t="s">
        <v>30</v>
      </c>
      <c r="D1507">
        <v>4</v>
      </c>
      <c r="E1507" t="s">
        <v>8</v>
      </c>
      <c r="F1507">
        <v>169</v>
      </c>
      <c r="G1507">
        <v>0.19183753518817101</v>
      </c>
      <c r="H1507">
        <v>0</v>
      </c>
      <c r="I1507">
        <v>21.511754255493699</v>
      </c>
      <c r="J1507">
        <v>0</v>
      </c>
      <c r="K1507">
        <v>63.015642774513601</v>
      </c>
      <c r="L1507">
        <v>0</v>
      </c>
      <c r="M1507">
        <v>0</v>
      </c>
    </row>
    <row r="1508" spans="1:13" hidden="1" x14ac:dyDescent="0.25">
      <c r="A1508" t="str">
        <f t="shared" si="23"/>
        <v>d</v>
      </c>
      <c r="B1508">
        <v>48</v>
      </c>
      <c r="C1508" t="s">
        <v>16</v>
      </c>
      <c r="D1508">
        <v>4</v>
      </c>
      <c r="E1508" t="s">
        <v>6</v>
      </c>
      <c r="F1508">
        <v>4778</v>
      </c>
      <c r="G1508">
        <v>0</v>
      </c>
      <c r="H1508">
        <v>0</v>
      </c>
      <c r="I1508">
        <v>1328.31328011595</v>
      </c>
      <c r="J1508">
        <v>0</v>
      </c>
      <c r="K1508">
        <v>0</v>
      </c>
      <c r="L1508">
        <v>0</v>
      </c>
      <c r="M1508">
        <v>0</v>
      </c>
    </row>
    <row r="1509" spans="1:13" hidden="1" x14ac:dyDescent="0.25">
      <c r="A1509" t="str">
        <f t="shared" si="23"/>
        <v>d</v>
      </c>
      <c r="B1509">
        <v>48</v>
      </c>
      <c r="C1509" t="s">
        <v>16</v>
      </c>
      <c r="D1509">
        <v>4</v>
      </c>
      <c r="E1509" t="s">
        <v>13</v>
      </c>
      <c r="F1509">
        <v>2465</v>
      </c>
      <c r="G1509">
        <v>0</v>
      </c>
      <c r="H1509">
        <v>209.447071703365</v>
      </c>
      <c r="I1509">
        <v>265.79173293838198</v>
      </c>
      <c r="J1509">
        <v>358191.07064216398</v>
      </c>
      <c r="K1509">
        <v>0</v>
      </c>
      <c r="L1509">
        <v>265.79173293838198</v>
      </c>
      <c r="M1509">
        <v>0</v>
      </c>
    </row>
    <row r="1510" spans="1:13" hidden="1" x14ac:dyDescent="0.25">
      <c r="A1510" t="str">
        <f t="shared" si="23"/>
        <v>d</v>
      </c>
      <c r="B1510">
        <v>48</v>
      </c>
      <c r="C1510" t="s">
        <v>16</v>
      </c>
      <c r="D1510">
        <v>4</v>
      </c>
      <c r="E1510" t="s">
        <v>7</v>
      </c>
      <c r="F1510">
        <v>16042</v>
      </c>
      <c r="G1510">
        <v>1300.0964698375201</v>
      </c>
      <c r="H1510">
        <v>12046.902813991301</v>
      </c>
      <c r="I1510">
        <v>2036.54989325512</v>
      </c>
      <c r="J1510">
        <v>19810278.884815</v>
      </c>
      <c r="K1510">
        <v>824649.61649722198</v>
      </c>
      <c r="L1510">
        <v>1983.6994462944001</v>
      </c>
      <c r="M1510">
        <v>52.850446960724298</v>
      </c>
    </row>
    <row r="1511" spans="1:13" hidden="1" x14ac:dyDescent="0.25">
      <c r="A1511" t="str">
        <f t="shared" si="23"/>
        <v>d</v>
      </c>
      <c r="B1511">
        <v>48</v>
      </c>
      <c r="C1511" t="s">
        <v>16</v>
      </c>
      <c r="D1511">
        <v>4</v>
      </c>
      <c r="E1511" t="s">
        <v>8</v>
      </c>
      <c r="F1511">
        <v>1424</v>
      </c>
      <c r="G1511">
        <v>1.700997318395</v>
      </c>
      <c r="H1511">
        <v>48.475810570454698</v>
      </c>
      <c r="I1511">
        <v>316.771654473897</v>
      </c>
      <c r="J1511">
        <v>73006.775020531903</v>
      </c>
      <c r="K1511">
        <v>614.51596207172304</v>
      </c>
      <c r="L1511">
        <v>0</v>
      </c>
      <c r="M1511">
        <v>0</v>
      </c>
    </row>
    <row r="1512" spans="1:13" x14ac:dyDescent="0.25">
      <c r="B1512">
        <v>48</v>
      </c>
      <c r="D1512">
        <v>0</v>
      </c>
      <c r="E1512" t="s">
        <v>6</v>
      </c>
      <c r="F1512">
        <v>10</v>
      </c>
      <c r="G1512">
        <v>0</v>
      </c>
      <c r="H1512">
        <v>0</v>
      </c>
      <c r="I1512">
        <v>3.9946640125919401</v>
      </c>
      <c r="J1512">
        <v>0</v>
      </c>
      <c r="K1512">
        <v>0</v>
      </c>
      <c r="L1512">
        <v>0</v>
      </c>
      <c r="M1512">
        <v>0</v>
      </c>
    </row>
    <row r="1513" spans="1:13" x14ac:dyDescent="0.25">
      <c r="B1513">
        <v>48</v>
      </c>
      <c r="D1513">
        <v>0</v>
      </c>
      <c r="E1513" t="s">
        <v>8</v>
      </c>
      <c r="F1513">
        <v>22</v>
      </c>
      <c r="G1513">
        <v>0</v>
      </c>
      <c r="H1513">
        <v>0</v>
      </c>
      <c r="I1513">
        <v>1.89053608361532</v>
      </c>
      <c r="J1513">
        <v>0</v>
      </c>
      <c r="K1513">
        <v>0</v>
      </c>
      <c r="L1513">
        <v>0</v>
      </c>
      <c r="M1513">
        <v>0</v>
      </c>
    </row>
    <row r="1514" spans="1:13" hidden="1" x14ac:dyDescent="0.25">
      <c r="A1514" t="str">
        <f t="shared" si="23"/>
        <v>d</v>
      </c>
      <c r="B1514">
        <v>48</v>
      </c>
      <c r="C1514" t="s">
        <v>15</v>
      </c>
      <c r="D1514">
        <v>4</v>
      </c>
      <c r="E1514" t="s">
        <v>6</v>
      </c>
      <c r="F1514">
        <v>2858</v>
      </c>
      <c r="G1514">
        <v>0</v>
      </c>
      <c r="H1514">
        <v>0</v>
      </c>
      <c r="I1514">
        <v>384.23996574260599</v>
      </c>
      <c r="J1514">
        <v>0</v>
      </c>
      <c r="K1514">
        <v>0</v>
      </c>
      <c r="L1514">
        <v>0</v>
      </c>
      <c r="M1514">
        <v>0</v>
      </c>
    </row>
    <row r="1515" spans="1:13" hidden="1" x14ac:dyDescent="0.25">
      <c r="A1515" t="str">
        <f t="shared" si="23"/>
        <v>d</v>
      </c>
      <c r="B1515">
        <v>48</v>
      </c>
      <c r="C1515" t="s">
        <v>15</v>
      </c>
      <c r="D1515">
        <v>4</v>
      </c>
      <c r="E1515" t="s">
        <v>13</v>
      </c>
      <c r="F1515">
        <v>2808</v>
      </c>
      <c r="G1515">
        <v>0</v>
      </c>
      <c r="H1515">
        <v>158.92039126058501</v>
      </c>
      <c r="I1515">
        <v>129.360532628632</v>
      </c>
      <c r="J1515">
        <v>441633.78115607199</v>
      </c>
      <c r="K1515">
        <v>0</v>
      </c>
      <c r="L1515">
        <v>129.360532628632</v>
      </c>
      <c r="M1515">
        <v>0</v>
      </c>
    </row>
    <row r="1516" spans="1:13" hidden="1" x14ac:dyDescent="0.25">
      <c r="A1516" t="str">
        <f t="shared" si="23"/>
        <v>d</v>
      </c>
      <c r="B1516">
        <v>48</v>
      </c>
      <c r="C1516" t="s">
        <v>15</v>
      </c>
      <c r="D1516">
        <v>4</v>
      </c>
      <c r="E1516" t="s">
        <v>7</v>
      </c>
      <c r="F1516">
        <v>9403</v>
      </c>
      <c r="G1516">
        <v>463.67658977262698</v>
      </c>
      <c r="H1516">
        <v>5881.5322706973102</v>
      </c>
      <c r="I1516">
        <v>1463.0302737792899</v>
      </c>
      <c r="J1516">
        <v>17745620.366839401</v>
      </c>
      <c r="K1516">
        <v>243705.62895906399</v>
      </c>
      <c r="L1516">
        <v>1444.0941609341201</v>
      </c>
      <c r="M1516">
        <v>18.9361128451661</v>
      </c>
    </row>
    <row r="1517" spans="1:13" hidden="1" x14ac:dyDescent="0.25">
      <c r="A1517" t="str">
        <f t="shared" si="23"/>
        <v>d</v>
      </c>
      <c r="B1517">
        <v>48</v>
      </c>
      <c r="C1517" t="s">
        <v>15</v>
      </c>
      <c r="D1517">
        <v>4</v>
      </c>
      <c r="E1517" t="s">
        <v>8</v>
      </c>
      <c r="F1517">
        <v>579</v>
      </c>
      <c r="G1517">
        <v>5.9471019350869296</v>
      </c>
      <c r="H1517">
        <v>12.204022837712801</v>
      </c>
      <c r="I1517">
        <v>97.243449851509197</v>
      </c>
      <c r="J1517">
        <v>40189.329120357397</v>
      </c>
      <c r="K1517">
        <v>4819.5042163841799</v>
      </c>
      <c r="L1517">
        <v>0</v>
      </c>
      <c r="M1517">
        <v>0</v>
      </c>
    </row>
    <row r="1518" spans="1:13" hidden="1" x14ac:dyDescent="0.25">
      <c r="A1518" t="str">
        <f t="shared" si="23"/>
        <v>e</v>
      </c>
      <c r="B1518">
        <v>48</v>
      </c>
      <c r="C1518" t="s">
        <v>35</v>
      </c>
      <c r="D1518">
        <v>4</v>
      </c>
      <c r="E1518" t="s">
        <v>6</v>
      </c>
      <c r="F1518">
        <v>76</v>
      </c>
      <c r="G1518">
        <v>0</v>
      </c>
      <c r="H1518">
        <v>0</v>
      </c>
      <c r="I1518">
        <v>6.9036921772080797</v>
      </c>
      <c r="J1518">
        <v>0</v>
      </c>
      <c r="K1518">
        <v>0</v>
      </c>
      <c r="L1518">
        <v>0</v>
      </c>
      <c r="M1518">
        <v>0</v>
      </c>
    </row>
    <row r="1519" spans="1:13" hidden="1" x14ac:dyDescent="0.25">
      <c r="A1519" t="str">
        <f t="shared" si="23"/>
        <v>e</v>
      </c>
      <c r="B1519">
        <v>48</v>
      </c>
      <c r="C1519" t="s">
        <v>35</v>
      </c>
      <c r="D1519">
        <v>4</v>
      </c>
      <c r="E1519" t="s">
        <v>13</v>
      </c>
      <c r="F1519">
        <v>49</v>
      </c>
      <c r="G1519">
        <v>0</v>
      </c>
      <c r="H1519">
        <v>5.7604415768916297</v>
      </c>
      <c r="I1519">
        <v>2.0909641321148298</v>
      </c>
      <c r="J1519">
        <v>7342.8874755486904</v>
      </c>
      <c r="K1519">
        <v>0</v>
      </c>
      <c r="L1519">
        <v>2.0909641321148298</v>
      </c>
      <c r="M1519">
        <v>0</v>
      </c>
    </row>
    <row r="1520" spans="1:13" hidden="1" x14ac:dyDescent="0.25">
      <c r="A1520" t="str">
        <f t="shared" si="23"/>
        <v>e</v>
      </c>
      <c r="B1520">
        <v>48</v>
      </c>
      <c r="C1520" t="s">
        <v>35</v>
      </c>
      <c r="D1520">
        <v>4</v>
      </c>
      <c r="E1520" t="s">
        <v>7</v>
      </c>
      <c r="F1520">
        <v>319</v>
      </c>
      <c r="G1520">
        <v>11.784740594165401</v>
      </c>
      <c r="H1520">
        <v>380.92346370822497</v>
      </c>
      <c r="I1520">
        <v>29.399398188422001</v>
      </c>
      <c r="J1520">
        <v>351983.75291867799</v>
      </c>
      <c r="K1520">
        <v>11490.122079283699</v>
      </c>
      <c r="L1520">
        <v>27.814175483415799</v>
      </c>
      <c r="M1520">
        <v>1.5852227050061201</v>
      </c>
    </row>
    <row r="1521" spans="1:13" hidden="1" x14ac:dyDescent="0.25">
      <c r="A1521" t="str">
        <f t="shared" si="23"/>
        <v>e</v>
      </c>
      <c r="B1521">
        <v>48</v>
      </c>
      <c r="C1521" t="s">
        <v>35</v>
      </c>
      <c r="D1521">
        <v>4</v>
      </c>
      <c r="E1521" t="s">
        <v>8</v>
      </c>
      <c r="F1521">
        <v>20</v>
      </c>
      <c r="G1521">
        <v>0</v>
      </c>
      <c r="H1521">
        <v>1.89265867149662</v>
      </c>
      <c r="I1521">
        <v>0.82942760517017</v>
      </c>
      <c r="J1521">
        <v>2511.6894483199399</v>
      </c>
      <c r="K1521">
        <v>0</v>
      </c>
      <c r="L1521">
        <v>0</v>
      </c>
      <c r="M1521">
        <v>0</v>
      </c>
    </row>
    <row r="1522" spans="1:13" x14ac:dyDescent="0.25">
      <c r="B1522">
        <v>48</v>
      </c>
      <c r="D1522">
        <v>0</v>
      </c>
      <c r="E1522" t="s">
        <v>8</v>
      </c>
      <c r="F1522">
        <v>16</v>
      </c>
      <c r="G1522">
        <v>0</v>
      </c>
      <c r="H1522">
        <v>0</v>
      </c>
      <c r="I1522">
        <v>0.21283761576176399</v>
      </c>
      <c r="J1522">
        <v>0</v>
      </c>
      <c r="K1522">
        <v>0</v>
      </c>
      <c r="L1522">
        <v>0</v>
      </c>
      <c r="M1522">
        <v>0</v>
      </c>
    </row>
    <row r="1523" spans="1:13" hidden="1" x14ac:dyDescent="0.25">
      <c r="A1523" t="str">
        <f t="shared" si="23"/>
        <v>e</v>
      </c>
      <c r="B1523">
        <v>48</v>
      </c>
      <c r="C1523" t="s">
        <v>43</v>
      </c>
      <c r="D1523">
        <v>4</v>
      </c>
      <c r="E1523" t="s">
        <v>6</v>
      </c>
      <c r="F1523">
        <v>1226</v>
      </c>
      <c r="G1523">
        <v>0</v>
      </c>
      <c r="H1523">
        <v>0</v>
      </c>
      <c r="I1523">
        <v>65.4429359531442</v>
      </c>
      <c r="J1523">
        <v>0</v>
      </c>
      <c r="K1523">
        <v>0</v>
      </c>
      <c r="L1523">
        <v>0</v>
      </c>
      <c r="M1523">
        <v>0</v>
      </c>
    </row>
    <row r="1524" spans="1:13" hidden="1" x14ac:dyDescent="0.25">
      <c r="A1524" t="str">
        <f t="shared" si="23"/>
        <v>e</v>
      </c>
      <c r="B1524">
        <v>48</v>
      </c>
      <c r="C1524" t="s">
        <v>43</v>
      </c>
      <c r="D1524">
        <v>4</v>
      </c>
      <c r="E1524" t="s">
        <v>13</v>
      </c>
      <c r="F1524">
        <v>221</v>
      </c>
      <c r="G1524">
        <v>0</v>
      </c>
      <c r="H1524">
        <v>20.295152884812701</v>
      </c>
      <c r="I1524">
        <v>6.5536254293419001</v>
      </c>
      <c r="J1524">
        <v>41709.841408230102</v>
      </c>
      <c r="K1524">
        <v>0</v>
      </c>
      <c r="L1524">
        <v>6.5536254293419001</v>
      </c>
      <c r="M1524">
        <v>0</v>
      </c>
    </row>
    <row r="1525" spans="1:13" hidden="1" x14ac:dyDescent="0.25">
      <c r="A1525" t="str">
        <f t="shared" si="23"/>
        <v>e</v>
      </c>
      <c r="B1525">
        <v>48</v>
      </c>
      <c r="C1525" t="s">
        <v>43</v>
      </c>
      <c r="D1525">
        <v>4</v>
      </c>
      <c r="E1525" t="s">
        <v>7</v>
      </c>
      <c r="F1525">
        <v>1687</v>
      </c>
      <c r="G1525">
        <v>31.295241765485301</v>
      </c>
      <c r="H1525">
        <v>1560.8461513627799</v>
      </c>
      <c r="I1525">
        <v>159.42044226254899</v>
      </c>
      <c r="J1525">
        <v>2303213.9450387298</v>
      </c>
      <c r="K1525">
        <v>10909.9415546786</v>
      </c>
      <c r="L1525">
        <v>158.44239580693301</v>
      </c>
      <c r="M1525">
        <v>0.97804645561654002</v>
      </c>
    </row>
    <row r="1526" spans="1:13" hidden="1" x14ac:dyDescent="0.25">
      <c r="A1526" t="str">
        <f t="shared" si="23"/>
        <v>e</v>
      </c>
      <c r="B1526">
        <v>48</v>
      </c>
      <c r="C1526" t="s">
        <v>43</v>
      </c>
      <c r="D1526">
        <v>4</v>
      </c>
      <c r="E1526" t="s">
        <v>8</v>
      </c>
      <c r="F1526">
        <v>425</v>
      </c>
      <c r="G1526">
        <v>1.7084745805876201E-3</v>
      </c>
      <c r="H1526">
        <v>57.990265285849503</v>
      </c>
      <c r="I1526">
        <v>33.561540902016702</v>
      </c>
      <c r="J1526">
        <v>73076.559855697007</v>
      </c>
      <c r="K1526">
        <v>0.61457637662326003</v>
      </c>
      <c r="L1526">
        <v>0</v>
      </c>
      <c r="M1526">
        <v>0</v>
      </c>
    </row>
    <row r="1527" spans="1:13" hidden="1" x14ac:dyDescent="0.25">
      <c r="A1527" t="str">
        <f t="shared" si="23"/>
        <v>e</v>
      </c>
      <c r="B1527">
        <v>48</v>
      </c>
      <c r="C1527" t="s">
        <v>20</v>
      </c>
      <c r="D1527">
        <v>4</v>
      </c>
      <c r="E1527" t="s">
        <v>6</v>
      </c>
      <c r="F1527">
        <v>435</v>
      </c>
      <c r="G1527">
        <v>0</v>
      </c>
      <c r="H1527">
        <v>0</v>
      </c>
      <c r="I1527">
        <v>17.070445294466399</v>
      </c>
      <c r="J1527">
        <v>0</v>
      </c>
      <c r="K1527">
        <v>0</v>
      </c>
      <c r="L1527">
        <v>0</v>
      </c>
      <c r="M1527">
        <v>0</v>
      </c>
    </row>
    <row r="1528" spans="1:13" hidden="1" x14ac:dyDescent="0.25">
      <c r="A1528" t="str">
        <f t="shared" si="23"/>
        <v>e</v>
      </c>
      <c r="B1528">
        <v>48</v>
      </c>
      <c r="C1528" t="s">
        <v>20</v>
      </c>
      <c r="D1528">
        <v>4</v>
      </c>
      <c r="E1528" t="s">
        <v>13</v>
      </c>
      <c r="F1528">
        <v>689</v>
      </c>
      <c r="G1528">
        <v>0</v>
      </c>
      <c r="H1528">
        <v>70.976396376092794</v>
      </c>
      <c r="I1528">
        <v>19.6705515553945</v>
      </c>
      <c r="J1528">
        <v>136329.84012838799</v>
      </c>
      <c r="K1528">
        <v>0</v>
      </c>
      <c r="L1528">
        <v>19.6705515553945</v>
      </c>
      <c r="M1528">
        <v>0</v>
      </c>
    </row>
    <row r="1529" spans="1:13" hidden="1" x14ac:dyDescent="0.25">
      <c r="A1529" t="str">
        <f t="shared" si="23"/>
        <v>e</v>
      </c>
      <c r="B1529">
        <v>48</v>
      </c>
      <c r="C1529" t="s">
        <v>20</v>
      </c>
      <c r="D1529">
        <v>4</v>
      </c>
      <c r="E1529" t="s">
        <v>7</v>
      </c>
      <c r="F1529">
        <v>2117</v>
      </c>
      <c r="G1529">
        <v>656.18988233158302</v>
      </c>
      <c r="H1529">
        <v>2871.1797148943901</v>
      </c>
      <c r="I1529">
        <v>213.10401224522201</v>
      </c>
      <c r="J1529">
        <v>2784031.7084582001</v>
      </c>
      <c r="K1529">
        <v>412446.38359050697</v>
      </c>
      <c r="L1529">
        <v>203.03706949581601</v>
      </c>
      <c r="M1529">
        <v>10.0669427494055</v>
      </c>
    </row>
    <row r="1530" spans="1:13" hidden="1" x14ac:dyDescent="0.25">
      <c r="A1530" t="str">
        <f t="shared" si="23"/>
        <v>e</v>
      </c>
      <c r="B1530">
        <v>48</v>
      </c>
      <c r="C1530" t="s">
        <v>20</v>
      </c>
      <c r="D1530">
        <v>4</v>
      </c>
      <c r="E1530" t="s">
        <v>8</v>
      </c>
      <c r="F1530">
        <v>72</v>
      </c>
      <c r="G1530">
        <v>3.5817896991095699E-3</v>
      </c>
      <c r="H1530">
        <v>15.333691450565899</v>
      </c>
      <c r="I1530">
        <v>6.2395660794760204</v>
      </c>
      <c r="J1530">
        <v>1423.4610761051299</v>
      </c>
      <c r="K1530">
        <v>1.2620623372902</v>
      </c>
      <c r="L1530">
        <v>0</v>
      </c>
      <c r="M1530">
        <v>0</v>
      </c>
    </row>
    <row r="1531" spans="1:13" hidden="1" x14ac:dyDescent="0.25">
      <c r="A1531" t="str">
        <f t="shared" si="23"/>
        <v>f</v>
      </c>
      <c r="B1531">
        <v>48</v>
      </c>
      <c r="C1531" t="s">
        <v>14</v>
      </c>
      <c r="D1531">
        <v>4</v>
      </c>
      <c r="E1531" t="s">
        <v>6</v>
      </c>
      <c r="F1531">
        <v>1300</v>
      </c>
      <c r="G1531">
        <v>0</v>
      </c>
      <c r="H1531">
        <v>0</v>
      </c>
      <c r="I1531">
        <v>53.822288767544201</v>
      </c>
      <c r="J1531">
        <v>0</v>
      </c>
      <c r="K1531">
        <v>0</v>
      </c>
      <c r="L1531">
        <v>0</v>
      </c>
      <c r="M1531">
        <v>0</v>
      </c>
    </row>
    <row r="1532" spans="1:13" hidden="1" x14ac:dyDescent="0.25">
      <c r="A1532" t="str">
        <f t="shared" si="23"/>
        <v>f</v>
      </c>
      <c r="B1532">
        <v>48</v>
      </c>
      <c r="C1532" t="s">
        <v>14</v>
      </c>
      <c r="D1532">
        <v>4</v>
      </c>
      <c r="E1532" t="s">
        <v>13</v>
      </c>
      <c r="F1532">
        <v>28</v>
      </c>
      <c r="G1532">
        <v>0</v>
      </c>
      <c r="H1532">
        <v>7.0542292980053496</v>
      </c>
      <c r="I1532">
        <v>3.9412359901852398</v>
      </c>
      <c r="J1532">
        <v>17688.002489243001</v>
      </c>
      <c r="K1532">
        <v>0</v>
      </c>
      <c r="L1532">
        <v>3.9412359901852398</v>
      </c>
      <c r="M1532">
        <v>0</v>
      </c>
    </row>
    <row r="1533" spans="1:13" hidden="1" x14ac:dyDescent="0.25">
      <c r="A1533" t="str">
        <f t="shared" si="23"/>
        <v>f</v>
      </c>
      <c r="B1533">
        <v>48</v>
      </c>
      <c r="C1533" t="s">
        <v>14</v>
      </c>
      <c r="D1533">
        <v>4</v>
      </c>
      <c r="E1533" t="s">
        <v>7</v>
      </c>
      <c r="F1533">
        <v>568</v>
      </c>
      <c r="G1533">
        <v>20.613160830394701</v>
      </c>
      <c r="H1533">
        <v>320.712321000587</v>
      </c>
      <c r="I1533">
        <v>50.233177136678997</v>
      </c>
      <c r="J1533">
        <v>883694.07817740098</v>
      </c>
      <c r="K1533">
        <v>12205.922098319301</v>
      </c>
      <c r="L1533">
        <v>49.570426494273903</v>
      </c>
      <c r="M1533">
        <v>0.662750642405178</v>
      </c>
    </row>
    <row r="1534" spans="1:13" hidden="1" x14ac:dyDescent="0.25">
      <c r="A1534" t="str">
        <f t="shared" si="23"/>
        <v>f</v>
      </c>
      <c r="B1534">
        <v>48</v>
      </c>
      <c r="C1534" t="s">
        <v>14</v>
      </c>
      <c r="D1534">
        <v>4</v>
      </c>
      <c r="E1534" t="s">
        <v>8</v>
      </c>
      <c r="F1534">
        <v>682</v>
      </c>
      <c r="G1534">
        <v>6.5454609202194698</v>
      </c>
      <c r="H1534">
        <v>53.1950222182424</v>
      </c>
      <c r="I1534">
        <v>37.246612150961603</v>
      </c>
      <c r="J1534">
        <v>119673.477835692</v>
      </c>
      <c r="K1534">
        <v>2117.5219490313998</v>
      </c>
      <c r="L1534">
        <v>0</v>
      </c>
      <c r="M1534">
        <v>0</v>
      </c>
    </row>
    <row r="1535" spans="1:13" hidden="1" x14ac:dyDescent="0.25">
      <c r="A1535" t="str">
        <f t="shared" si="23"/>
        <v>f</v>
      </c>
      <c r="B1535">
        <v>48</v>
      </c>
      <c r="C1535" t="s">
        <v>27</v>
      </c>
      <c r="D1535">
        <v>4</v>
      </c>
      <c r="E1535" t="s">
        <v>6</v>
      </c>
      <c r="F1535">
        <v>914</v>
      </c>
      <c r="G1535">
        <v>0</v>
      </c>
      <c r="H1535">
        <v>0</v>
      </c>
      <c r="I1535">
        <v>29.5523276368762</v>
      </c>
      <c r="J1535">
        <v>0</v>
      </c>
      <c r="K1535">
        <v>0</v>
      </c>
      <c r="L1535">
        <v>0</v>
      </c>
      <c r="M1535">
        <v>0</v>
      </c>
    </row>
    <row r="1536" spans="1:13" hidden="1" x14ac:dyDescent="0.25">
      <c r="A1536" t="str">
        <f t="shared" si="23"/>
        <v>f</v>
      </c>
      <c r="B1536">
        <v>48</v>
      </c>
      <c r="C1536" t="s">
        <v>27</v>
      </c>
      <c r="D1536">
        <v>4</v>
      </c>
      <c r="E1536" t="s">
        <v>13</v>
      </c>
      <c r="F1536">
        <v>322</v>
      </c>
      <c r="G1536">
        <v>0</v>
      </c>
      <c r="H1536">
        <v>183.72639335589599</v>
      </c>
      <c r="I1536">
        <v>19.0449865621962</v>
      </c>
      <c r="J1536">
        <v>306803.22359568201</v>
      </c>
      <c r="K1536">
        <v>0</v>
      </c>
      <c r="L1536">
        <v>19.0449865621962</v>
      </c>
      <c r="M1536">
        <v>0</v>
      </c>
    </row>
    <row r="1537" spans="1:13" hidden="1" x14ac:dyDescent="0.25">
      <c r="A1537" t="str">
        <f t="shared" si="23"/>
        <v>f</v>
      </c>
      <c r="B1537">
        <v>48</v>
      </c>
      <c r="C1537" t="s">
        <v>27</v>
      </c>
      <c r="D1537">
        <v>4</v>
      </c>
      <c r="E1537" t="s">
        <v>7</v>
      </c>
      <c r="F1537">
        <v>2174</v>
      </c>
      <c r="G1537">
        <v>124.099234446685</v>
      </c>
      <c r="H1537">
        <v>4115.6693355677098</v>
      </c>
      <c r="I1537">
        <v>133.91436996049501</v>
      </c>
      <c r="J1537">
        <v>2444885.2171794302</v>
      </c>
      <c r="K1537">
        <v>52005.629526998899</v>
      </c>
      <c r="L1537">
        <v>124.32678207634901</v>
      </c>
      <c r="M1537">
        <v>9.58758788414608</v>
      </c>
    </row>
    <row r="1538" spans="1:13" hidden="1" x14ac:dyDescent="0.25">
      <c r="A1538" t="str">
        <f t="shared" si="23"/>
        <v>f</v>
      </c>
      <c r="B1538">
        <v>48</v>
      </c>
      <c r="C1538" t="s">
        <v>27</v>
      </c>
      <c r="D1538">
        <v>4</v>
      </c>
      <c r="E1538" t="s">
        <v>8</v>
      </c>
      <c r="F1538">
        <v>84</v>
      </c>
      <c r="G1538">
        <v>3.3189882901477502E-3</v>
      </c>
      <c r="H1538">
        <v>184.913574722173</v>
      </c>
      <c r="I1538">
        <v>10.108247137800801</v>
      </c>
      <c r="J1538">
        <v>71577.4182950986</v>
      </c>
      <c r="K1538">
        <v>3.2358607518697098</v>
      </c>
      <c r="L1538">
        <v>0</v>
      </c>
      <c r="M1538">
        <v>0</v>
      </c>
    </row>
    <row r="1539" spans="1:13" hidden="1" x14ac:dyDescent="0.25">
      <c r="A1539" t="str">
        <f t="shared" ref="A1539:A1602" si="24">LEFT(C1539,1)</f>
        <v>f</v>
      </c>
      <c r="B1539">
        <v>48</v>
      </c>
      <c r="C1539" t="s">
        <v>42</v>
      </c>
      <c r="D1539">
        <v>4</v>
      </c>
      <c r="E1539" t="s">
        <v>6</v>
      </c>
      <c r="F1539">
        <v>3</v>
      </c>
      <c r="G1539">
        <v>0</v>
      </c>
      <c r="H1539">
        <v>0</v>
      </c>
      <c r="I1539">
        <v>3.7477803926059997E-2</v>
      </c>
      <c r="J1539">
        <v>0</v>
      </c>
      <c r="K1539">
        <v>0</v>
      </c>
      <c r="L1539">
        <v>0</v>
      </c>
      <c r="M1539">
        <v>0</v>
      </c>
    </row>
    <row r="1540" spans="1:13" hidden="1" x14ac:dyDescent="0.25">
      <c r="A1540" t="str">
        <f t="shared" si="24"/>
        <v>f</v>
      </c>
      <c r="B1540">
        <v>48</v>
      </c>
      <c r="C1540" t="s">
        <v>42</v>
      </c>
      <c r="D1540">
        <v>4</v>
      </c>
      <c r="E1540" t="s">
        <v>7</v>
      </c>
      <c r="F1540">
        <v>9</v>
      </c>
      <c r="G1540">
        <v>7.9848448935543201E-2</v>
      </c>
      <c r="H1540">
        <v>168.21731911254301</v>
      </c>
      <c r="I1540">
        <v>5.9661039037372197</v>
      </c>
      <c r="J1540">
        <v>480323.01364578202</v>
      </c>
      <c r="K1540">
        <v>49.751190719944297</v>
      </c>
      <c r="L1540">
        <v>5.93032141983028</v>
      </c>
      <c r="M1540">
        <v>3.5782483906945203E-2</v>
      </c>
    </row>
    <row r="1541" spans="1:13" hidden="1" x14ac:dyDescent="0.25">
      <c r="A1541" t="str">
        <f t="shared" si="24"/>
        <v>f</v>
      </c>
      <c r="B1541">
        <v>48</v>
      </c>
      <c r="C1541" t="s">
        <v>42</v>
      </c>
      <c r="D1541">
        <v>4</v>
      </c>
      <c r="E1541" t="s">
        <v>8</v>
      </c>
      <c r="F1541">
        <v>3</v>
      </c>
      <c r="G1541">
        <v>4.59181557421E-4</v>
      </c>
      <c r="H1541">
        <v>0</v>
      </c>
      <c r="I1541">
        <v>8.3540890755782801E-3</v>
      </c>
      <c r="J1541">
        <v>0</v>
      </c>
      <c r="K1541">
        <v>0.160713545097</v>
      </c>
      <c r="L1541">
        <v>0</v>
      </c>
      <c r="M1541">
        <v>0</v>
      </c>
    </row>
    <row r="1542" spans="1:13" hidden="1" x14ac:dyDescent="0.25">
      <c r="A1542" t="str">
        <f t="shared" si="24"/>
        <v>g</v>
      </c>
      <c r="B1542">
        <v>48</v>
      </c>
      <c r="C1542" t="s">
        <v>38</v>
      </c>
      <c r="D1542">
        <v>4</v>
      </c>
      <c r="E1542" t="s">
        <v>6</v>
      </c>
      <c r="F1542">
        <v>325</v>
      </c>
      <c r="G1542">
        <v>0</v>
      </c>
      <c r="H1542">
        <v>0</v>
      </c>
      <c r="I1542">
        <v>71.626340935102306</v>
      </c>
      <c r="J1542">
        <v>0</v>
      </c>
      <c r="K1542">
        <v>0</v>
      </c>
      <c r="L1542">
        <v>0</v>
      </c>
      <c r="M1542">
        <v>0</v>
      </c>
    </row>
    <row r="1543" spans="1:13" hidden="1" x14ac:dyDescent="0.25">
      <c r="A1543" t="str">
        <f t="shared" si="24"/>
        <v>g</v>
      </c>
      <c r="B1543">
        <v>48</v>
      </c>
      <c r="C1543" t="s">
        <v>38</v>
      </c>
      <c r="D1543">
        <v>4</v>
      </c>
      <c r="E1543" t="s">
        <v>13</v>
      </c>
      <c r="F1543">
        <v>52</v>
      </c>
      <c r="G1543">
        <v>0</v>
      </c>
      <c r="H1543">
        <v>13.9800430926931</v>
      </c>
      <c r="I1543">
        <v>8.3579422332633708</v>
      </c>
      <c r="J1543">
        <v>27140.738255034201</v>
      </c>
      <c r="K1543">
        <v>0</v>
      </c>
      <c r="L1543">
        <v>8.3579422332633708</v>
      </c>
      <c r="M1543">
        <v>0</v>
      </c>
    </row>
    <row r="1544" spans="1:13" hidden="1" x14ac:dyDescent="0.25">
      <c r="A1544" t="str">
        <f t="shared" si="24"/>
        <v>g</v>
      </c>
      <c r="B1544">
        <v>48</v>
      </c>
      <c r="C1544" t="s">
        <v>38</v>
      </c>
      <c r="D1544">
        <v>4</v>
      </c>
      <c r="E1544" t="s">
        <v>7</v>
      </c>
      <c r="F1544">
        <v>187</v>
      </c>
      <c r="G1544">
        <v>556.74141816583995</v>
      </c>
      <c r="H1544">
        <v>30.596201358795099</v>
      </c>
      <c r="I1544">
        <v>61.314789974319901</v>
      </c>
      <c r="J1544">
        <v>62656.344153634702</v>
      </c>
      <c r="K1544">
        <v>459868.93082649901</v>
      </c>
      <c r="L1544">
        <v>4.9060684770670902</v>
      </c>
      <c r="M1544">
        <v>56.408721497252799</v>
      </c>
    </row>
    <row r="1545" spans="1:13" hidden="1" x14ac:dyDescent="0.25">
      <c r="A1545" t="str">
        <f t="shared" si="24"/>
        <v>g</v>
      </c>
      <c r="B1545">
        <v>48</v>
      </c>
      <c r="C1545" t="s">
        <v>38</v>
      </c>
      <c r="D1545">
        <v>4</v>
      </c>
      <c r="E1545" t="s">
        <v>8</v>
      </c>
      <c r="F1545">
        <v>28</v>
      </c>
      <c r="G1545">
        <v>45.777413460267198</v>
      </c>
      <c r="H1545">
        <v>0</v>
      </c>
      <c r="I1545">
        <v>2.1094980686928499</v>
      </c>
      <c r="J1545">
        <v>0</v>
      </c>
      <c r="K1545">
        <v>44632.978123745503</v>
      </c>
      <c r="L1545">
        <v>0</v>
      </c>
      <c r="M1545">
        <v>0</v>
      </c>
    </row>
    <row r="1546" spans="1:13" hidden="1" x14ac:dyDescent="0.25">
      <c r="A1546" t="str">
        <f t="shared" si="24"/>
        <v>g</v>
      </c>
      <c r="B1546">
        <v>48</v>
      </c>
      <c r="C1546" t="s">
        <v>12</v>
      </c>
      <c r="D1546">
        <v>4</v>
      </c>
      <c r="E1546" t="s">
        <v>6</v>
      </c>
      <c r="F1546">
        <v>24</v>
      </c>
      <c r="G1546">
        <v>0</v>
      </c>
      <c r="H1546">
        <v>0</v>
      </c>
      <c r="I1546">
        <v>7.0497525890100396</v>
      </c>
      <c r="J1546">
        <v>0</v>
      </c>
      <c r="K1546">
        <v>0</v>
      </c>
      <c r="L1546">
        <v>0</v>
      </c>
      <c r="M1546">
        <v>0</v>
      </c>
    </row>
    <row r="1547" spans="1:13" hidden="1" x14ac:dyDescent="0.25">
      <c r="A1547" t="str">
        <f t="shared" si="24"/>
        <v>g</v>
      </c>
      <c r="B1547">
        <v>48</v>
      </c>
      <c r="C1547" t="s">
        <v>12</v>
      </c>
      <c r="D1547">
        <v>4</v>
      </c>
      <c r="E1547" t="s">
        <v>7</v>
      </c>
      <c r="F1547">
        <v>16</v>
      </c>
      <c r="G1547" s="26">
        <v>4.3457190176299502E-7</v>
      </c>
      <c r="H1547">
        <v>2.85456682684055</v>
      </c>
      <c r="I1547">
        <v>4.2351563110761496</v>
      </c>
      <c r="J1547">
        <v>10730.2157740112</v>
      </c>
      <c r="K1547">
        <v>2.7508401381573597E-4</v>
      </c>
      <c r="L1547">
        <v>4.2347834471522301</v>
      </c>
      <c r="M1547">
        <v>3.7286392391955899E-4</v>
      </c>
    </row>
    <row r="1548" spans="1:13" hidden="1" x14ac:dyDescent="0.25">
      <c r="A1548" t="str">
        <f t="shared" si="24"/>
        <v>g</v>
      </c>
      <c r="B1548">
        <v>48</v>
      </c>
      <c r="C1548" t="s">
        <v>12</v>
      </c>
      <c r="D1548">
        <v>4</v>
      </c>
      <c r="E1548" t="s">
        <v>8</v>
      </c>
      <c r="F1548">
        <v>14</v>
      </c>
      <c r="G1548">
        <v>0</v>
      </c>
      <c r="H1548">
        <v>0</v>
      </c>
      <c r="I1548">
        <v>3.0603878593845502</v>
      </c>
      <c r="J1548">
        <v>0</v>
      </c>
      <c r="K1548">
        <v>0</v>
      </c>
      <c r="L1548">
        <v>0</v>
      </c>
      <c r="M1548">
        <v>0</v>
      </c>
    </row>
    <row r="1549" spans="1:13" hidden="1" x14ac:dyDescent="0.25">
      <c r="A1549" t="str">
        <f t="shared" si="24"/>
        <v>g</v>
      </c>
      <c r="B1549">
        <v>48</v>
      </c>
      <c r="C1549" t="s">
        <v>26</v>
      </c>
      <c r="D1549">
        <v>4</v>
      </c>
      <c r="E1549" t="s">
        <v>6</v>
      </c>
      <c r="F1549">
        <v>1186</v>
      </c>
      <c r="G1549">
        <v>0</v>
      </c>
      <c r="H1549">
        <v>0</v>
      </c>
      <c r="I1549">
        <v>85.661492841338401</v>
      </c>
      <c r="J1549">
        <v>0</v>
      </c>
      <c r="K1549">
        <v>0</v>
      </c>
      <c r="L1549">
        <v>0</v>
      </c>
      <c r="M1549">
        <v>0</v>
      </c>
    </row>
    <row r="1550" spans="1:13" hidden="1" x14ac:dyDescent="0.25">
      <c r="A1550" t="str">
        <f t="shared" si="24"/>
        <v>g</v>
      </c>
      <c r="B1550">
        <v>48</v>
      </c>
      <c r="C1550" t="s">
        <v>26</v>
      </c>
      <c r="D1550">
        <v>4</v>
      </c>
      <c r="E1550" t="s">
        <v>13</v>
      </c>
      <c r="F1550">
        <v>43</v>
      </c>
      <c r="G1550">
        <v>0</v>
      </c>
      <c r="H1550">
        <v>0.89868237766329095</v>
      </c>
      <c r="I1550">
        <v>3.3880673650526201</v>
      </c>
      <c r="J1550">
        <v>2021.8315416907001</v>
      </c>
      <c r="K1550">
        <v>0</v>
      </c>
      <c r="L1550">
        <v>3.3880673650526201</v>
      </c>
      <c r="M1550">
        <v>0</v>
      </c>
    </row>
    <row r="1551" spans="1:13" hidden="1" x14ac:dyDescent="0.25">
      <c r="A1551" t="str">
        <f t="shared" si="24"/>
        <v>g</v>
      </c>
      <c r="B1551">
        <v>48</v>
      </c>
      <c r="C1551" t="s">
        <v>26</v>
      </c>
      <c r="D1551">
        <v>4</v>
      </c>
      <c r="E1551" t="s">
        <v>7</v>
      </c>
      <c r="F1551">
        <v>1004</v>
      </c>
      <c r="G1551">
        <v>4790.2321522698703</v>
      </c>
      <c r="H1551">
        <v>1614.96650345382</v>
      </c>
      <c r="I1551">
        <v>198.83455684904601</v>
      </c>
      <c r="J1551">
        <v>809273.88447684702</v>
      </c>
      <c r="K1551">
        <v>2556013.0437215301</v>
      </c>
      <c r="L1551">
        <v>58.019417259644001</v>
      </c>
      <c r="M1551">
        <v>140.81513958940201</v>
      </c>
    </row>
    <row r="1552" spans="1:13" hidden="1" x14ac:dyDescent="0.25">
      <c r="A1552" t="str">
        <f t="shared" si="24"/>
        <v>g</v>
      </c>
      <c r="B1552">
        <v>48</v>
      </c>
      <c r="C1552" t="s">
        <v>26</v>
      </c>
      <c r="D1552">
        <v>4</v>
      </c>
      <c r="E1552" t="s">
        <v>8</v>
      </c>
      <c r="F1552">
        <v>38</v>
      </c>
      <c r="G1552">
        <v>78.327189461540698</v>
      </c>
      <c r="H1552" s="26">
        <v>5.3371993666301003E-7</v>
      </c>
      <c r="I1552">
        <v>12.9606406214677</v>
      </c>
      <c r="J1552">
        <v>1.0770468321863E-3</v>
      </c>
      <c r="K1552">
        <v>21424.5638299235</v>
      </c>
      <c r="L1552">
        <v>0</v>
      </c>
      <c r="M1552">
        <v>0</v>
      </c>
    </row>
    <row r="1553" spans="1:13" hidden="1" x14ac:dyDescent="0.25">
      <c r="A1553" t="str">
        <f t="shared" si="24"/>
        <v>g</v>
      </c>
      <c r="B1553">
        <v>48</v>
      </c>
      <c r="C1553" t="s">
        <v>48</v>
      </c>
      <c r="D1553">
        <v>4</v>
      </c>
      <c r="E1553" t="s">
        <v>6</v>
      </c>
      <c r="F1553">
        <v>3059</v>
      </c>
      <c r="G1553">
        <v>0</v>
      </c>
      <c r="H1553">
        <v>0</v>
      </c>
      <c r="I1553">
        <v>52.995402810718403</v>
      </c>
      <c r="J1553">
        <v>0</v>
      </c>
      <c r="K1553">
        <v>0</v>
      </c>
      <c r="L1553">
        <v>0</v>
      </c>
      <c r="M1553">
        <v>0</v>
      </c>
    </row>
    <row r="1554" spans="1:13" hidden="1" x14ac:dyDescent="0.25">
      <c r="A1554" t="str">
        <f t="shared" si="24"/>
        <v>g</v>
      </c>
      <c r="B1554">
        <v>48</v>
      </c>
      <c r="C1554" t="s">
        <v>48</v>
      </c>
      <c r="D1554">
        <v>4</v>
      </c>
      <c r="E1554" t="s">
        <v>13</v>
      </c>
      <c r="F1554">
        <v>99</v>
      </c>
      <c r="G1554">
        <v>0</v>
      </c>
      <c r="H1554">
        <v>53.461101427988901</v>
      </c>
      <c r="I1554">
        <v>5.8411829532282802</v>
      </c>
      <c r="J1554">
        <v>82756.208888954599</v>
      </c>
      <c r="K1554">
        <v>0</v>
      </c>
      <c r="L1554">
        <v>5.8411829532282802</v>
      </c>
      <c r="M1554">
        <v>0</v>
      </c>
    </row>
    <row r="1555" spans="1:13" hidden="1" x14ac:dyDescent="0.25">
      <c r="A1555" t="str">
        <f t="shared" si="24"/>
        <v>g</v>
      </c>
      <c r="B1555">
        <v>48</v>
      </c>
      <c r="C1555" t="s">
        <v>48</v>
      </c>
      <c r="D1555">
        <v>4</v>
      </c>
      <c r="E1555" t="s">
        <v>7</v>
      </c>
      <c r="F1555">
        <v>2168</v>
      </c>
      <c r="G1555">
        <v>11706.513742961501</v>
      </c>
      <c r="H1555">
        <v>893.68381952902905</v>
      </c>
      <c r="I1555">
        <v>197.55685101002601</v>
      </c>
      <c r="J1555">
        <v>341950.15729942499</v>
      </c>
      <c r="K1555">
        <v>6187423.8278891696</v>
      </c>
      <c r="L1555">
        <v>36.251647048804301</v>
      </c>
      <c r="M1555">
        <v>161.305203961221</v>
      </c>
    </row>
    <row r="1556" spans="1:13" hidden="1" x14ac:dyDescent="0.25">
      <c r="A1556" t="str">
        <f t="shared" si="24"/>
        <v>g</v>
      </c>
      <c r="B1556">
        <v>48</v>
      </c>
      <c r="C1556" t="s">
        <v>48</v>
      </c>
      <c r="D1556">
        <v>4</v>
      </c>
      <c r="E1556" t="s">
        <v>8</v>
      </c>
      <c r="F1556">
        <v>83</v>
      </c>
      <c r="G1556">
        <v>362.15400662231201</v>
      </c>
      <c r="H1556">
        <v>3.3636659572082797E-2</v>
      </c>
      <c r="I1556">
        <v>20.594471726977901</v>
      </c>
      <c r="J1556">
        <v>41.144601463462401</v>
      </c>
      <c r="K1556">
        <v>147295.145542379</v>
      </c>
      <c r="L1556">
        <v>0</v>
      </c>
      <c r="M1556">
        <v>0</v>
      </c>
    </row>
    <row r="1557" spans="1:13" hidden="1" x14ac:dyDescent="0.25">
      <c r="A1557" t="str">
        <f t="shared" si="24"/>
        <v>d</v>
      </c>
      <c r="B1557">
        <v>49</v>
      </c>
      <c r="C1557" t="s">
        <v>16</v>
      </c>
      <c r="D1557">
        <v>3</v>
      </c>
      <c r="E1557" t="s">
        <v>6</v>
      </c>
      <c r="F1557">
        <v>84</v>
      </c>
      <c r="G1557">
        <v>0</v>
      </c>
      <c r="H1557">
        <v>0</v>
      </c>
      <c r="I1557">
        <v>38.7278191544587</v>
      </c>
      <c r="J1557">
        <v>0</v>
      </c>
      <c r="K1557">
        <v>0</v>
      </c>
      <c r="L1557">
        <v>0</v>
      </c>
      <c r="M1557">
        <v>0</v>
      </c>
    </row>
    <row r="1558" spans="1:13" hidden="1" x14ac:dyDescent="0.25">
      <c r="A1558" t="str">
        <f t="shared" si="24"/>
        <v>d</v>
      </c>
      <c r="B1558">
        <v>49</v>
      </c>
      <c r="C1558" t="s">
        <v>16</v>
      </c>
      <c r="D1558">
        <v>3</v>
      </c>
      <c r="E1558" t="s">
        <v>13</v>
      </c>
      <c r="F1558">
        <v>28</v>
      </c>
      <c r="G1558">
        <v>0</v>
      </c>
      <c r="H1558">
        <v>26.911826893164001</v>
      </c>
      <c r="I1558">
        <v>23.390782899036999</v>
      </c>
      <c r="J1558">
        <v>38736.000925777</v>
      </c>
      <c r="K1558">
        <v>0</v>
      </c>
      <c r="L1558">
        <v>23.390782899036999</v>
      </c>
      <c r="M1558">
        <v>0</v>
      </c>
    </row>
    <row r="1559" spans="1:13" hidden="1" x14ac:dyDescent="0.25">
      <c r="A1559" t="str">
        <f t="shared" si="24"/>
        <v>d</v>
      </c>
      <c r="B1559">
        <v>49</v>
      </c>
      <c r="C1559" t="s">
        <v>16</v>
      </c>
      <c r="D1559">
        <v>3</v>
      </c>
      <c r="E1559" t="s">
        <v>7</v>
      </c>
      <c r="F1559">
        <v>554</v>
      </c>
      <c r="G1559">
        <v>24.948169502457699</v>
      </c>
      <c r="H1559">
        <v>672.46078956634301</v>
      </c>
      <c r="I1559">
        <v>184.60136765340201</v>
      </c>
      <c r="J1559">
        <v>903271.439751748</v>
      </c>
      <c r="K1559">
        <v>13815.003452578199</v>
      </c>
      <c r="L1559">
        <v>175.558282730103</v>
      </c>
      <c r="M1559">
        <v>9.0430849232992898</v>
      </c>
    </row>
    <row r="1560" spans="1:13" hidden="1" x14ac:dyDescent="0.25">
      <c r="A1560" t="str">
        <f t="shared" si="24"/>
        <v>d</v>
      </c>
      <c r="B1560">
        <v>49</v>
      </c>
      <c r="C1560" t="s">
        <v>16</v>
      </c>
      <c r="D1560">
        <v>3</v>
      </c>
      <c r="E1560" t="s">
        <v>8</v>
      </c>
      <c r="F1560">
        <v>42</v>
      </c>
      <c r="G1560" s="26">
        <v>4.1111764457228E-6</v>
      </c>
      <c r="H1560">
        <v>16.967266491383</v>
      </c>
      <c r="I1560">
        <v>9.7916379711505108</v>
      </c>
      <c r="J1560">
        <v>25370.386155353001</v>
      </c>
      <c r="K1560">
        <v>1.4389117560034601E-3</v>
      </c>
      <c r="L1560">
        <v>0</v>
      </c>
      <c r="M1560">
        <v>0</v>
      </c>
    </row>
    <row r="1561" spans="1:13" hidden="1" x14ac:dyDescent="0.25">
      <c r="A1561" t="str">
        <f t="shared" si="24"/>
        <v>d</v>
      </c>
      <c r="B1561">
        <v>49</v>
      </c>
      <c r="C1561" t="s">
        <v>15</v>
      </c>
      <c r="D1561">
        <v>3</v>
      </c>
      <c r="E1561" t="s">
        <v>6</v>
      </c>
      <c r="F1561">
        <v>96</v>
      </c>
      <c r="G1561">
        <v>0</v>
      </c>
      <c r="H1561">
        <v>0</v>
      </c>
      <c r="I1561">
        <v>16.918240886392802</v>
      </c>
      <c r="J1561">
        <v>0</v>
      </c>
      <c r="K1561">
        <v>0</v>
      </c>
      <c r="L1561">
        <v>0</v>
      </c>
      <c r="M1561">
        <v>0</v>
      </c>
    </row>
    <row r="1562" spans="1:13" hidden="1" x14ac:dyDescent="0.25">
      <c r="A1562" t="str">
        <f t="shared" si="24"/>
        <v>d</v>
      </c>
      <c r="B1562">
        <v>49</v>
      </c>
      <c r="C1562" t="s">
        <v>15</v>
      </c>
      <c r="D1562">
        <v>3</v>
      </c>
      <c r="E1562" t="s">
        <v>13</v>
      </c>
      <c r="F1562">
        <v>23</v>
      </c>
      <c r="G1562">
        <v>15.968689890109999</v>
      </c>
      <c r="H1562">
        <v>27.507554236227801</v>
      </c>
      <c r="I1562">
        <v>10.2230445312569</v>
      </c>
      <c r="J1562">
        <v>32037.406261272499</v>
      </c>
      <c r="K1562">
        <v>7460.3665493399903</v>
      </c>
      <c r="L1562">
        <v>9.2966719846249894</v>
      </c>
      <c r="M1562">
        <v>0.92637254663199997</v>
      </c>
    </row>
    <row r="1563" spans="1:13" hidden="1" x14ac:dyDescent="0.25">
      <c r="A1563" t="str">
        <f t="shared" si="24"/>
        <v>d</v>
      </c>
      <c r="B1563">
        <v>49</v>
      </c>
      <c r="C1563" t="s">
        <v>15</v>
      </c>
      <c r="D1563">
        <v>3</v>
      </c>
      <c r="E1563" t="s">
        <v>7</v>
      </c>
      <c r="F1563">
        <v>1243</v>
      </c>
      <c r="G1563">
        <v>384.15651114075303</v>
      </c>
      <c r="H1563">
        <v>1578.05885898202</v>
      </c>
      <c r="I1563">
        <v>273.01897223230299</v>
      </c>
      <c r="J1563">
        <v>2146304.1590776802</v>
      </c>
      <c r="K1563">
        <v>230384.94204880501</v>
      </c>
      <c r="L1563">
        <v>264.25309692698301</v>
      </c>
      <c r="M1563">
        <v>8.7658753053209697</v>
      </c>
    </row>
    <row r="1564" spans="1:13" hidden="1" x14ac:dyDescent="0.25">
      <c r="A1564" t="str">
        <f t="shared" si="24"/>
        <v>d</v>
      </c>
      <c r="B1564">
        <v>49</v>
      </c>
      <c r="C1564" t="s">
        <v>15</v>
      </c>
      <c r="D1564">
        <v>3</v>
      </c>
      <c r="E1564" t="s">
        <v>8</v>
      </c>
      <c r="F1564">
        <v>49</v>
      </c>
      <c r="G1564">
        <v>5.9917114590834304</v>
      </c>
      <c r="H1564">
        <v>8.7996374221972093</v>
      </c>
      <c r="I1564">
        <v>5.75302287982446</v>
      </c>
      <c r="J1564">
        <v>13388.6846725046</v>
      </c>
      <c r="K1564">
        <v>2097.0990106776999</v>
      </c>
      <c r="L1564">
        <v>0</v>
      </c>
      <c r="M1564">
        <v>0</v>
      </c>
    </row>
    <row r="1565" spans="1:13" hidden="1" x14ac:dyDescent="0.25">
      <c r="A1565" t="str">
        <f t="shared" si="24"/>
        <v>f</v>
      </c>
      <c r="B1565">
        <v>49</v>
      </c>
      <c r="C1565" t="s">
        <v>37</v>
      </c>
      <c r="D1565">
        <v>3</v>
      </c>
      <c r="E1565" t="s">
        <v>6</v>
      </c>
      <c r="F1565">
        <v>34</v>
      </c>
      <c r="G1565">
        <v>0</v>
      </c>
      <c r="H1565">
        <v>0</v>
      </c>
      <c r="I1565">
        <v>18.970413497343898</v>
      </c>
      <c r="J1565">
        <v>0</v>
      </c>
      <c r="K1565">
        <v>0</v>
      </c>
      <c r="L1565">
        <v>0</v>
      </c>
      <c r="M1565">
        <v>0</v>
      </c>
    </row>
    <row r="1566" spans="1:13" hidden="1" x14ac:dyDescent="0.25">
      <c r="A1566" t="str">
        <f t="shared" si="24"/>
        <v>f</v>
      </c>
      <c r="B1566">
        <v>49</v>
      </c>
      <c r="C1566" t="s">
        <v>37</v>
      </c>
      <c r="D1566">
        <v>3</v>
      </c>
      <c r="E1566" t="s">
        <v>13</v>
      </c>
      <c r="F1566">
        <v>4</v>
      </c>
      <c r="G1566">
        <v>0</v>
      </c>
      <c r="H1566">
        <v>1.01880084261346</v>
      </c>
      <c r="I1566">
        <v>1.63310663051492</v>
      </c>
      <c r="J1566">
        <v>1046.3032253968199</v>
      </c>
      <c r="K1566">
        <v>0</v>
      </c>
      <c r="L1566">
        <v>1.63310663051492</v>
      </c>
      <c r="M1566">
        <v>0</v>
      </c>
    </row>
    <row r="1567" spans="1:13" hidden="1" x14ac:dyDescent="0.25">
      <c r="A1567" t="str">
        <f t="shared" si="24"/>
        <v>f</v>
      </c>
      <c r="B1567">
        <v>49</v>
      </c>
      <c r="C1567" t="s">
        <v>37</v>
      </c>
      <c r="D1567">
        <v>3</v>
      </c>
      <c r="E1567" t="s">
        <v>7</v>
      </c>
      <c r="F1567">
        <v>431</v>
      </c>
      <c r="G1567">
        <v>41.925238470707598</v>
      </c>
      <c r="H1567">
        <v>455.48926839719502</v>
      </c>
      <c r="I1567">
        <v>59.350066375336098</v>
      </c>
      <c r="J1567">
        <v>740544.22398674604</v>
      </c>
      <c r="K1567">
        <v>26540.416041401098</v>
      </c>
      <c r="L1567">
        <v>57.593915456343602</v>
      </c>
      <c r="M1567">
        <v>1.7561509189925</v>
      </c>
    </row>
    <row r="1568" spans="1:13" hidden="1" x14ac:dyDescent="0.25">
      <c r="A1568" t="str">
        <f t="shared" si="24"/>
        <v>f</v>
      </c>
      <c r="B1568">
        <v>49</v>
      </c>
      <c r="C1568" t="s">
        <v>37</v>
      </c>
      <c r="D1568">
        <v>3</v>
      </c>
      <c r="E1568" t="s">
        <v>8</v>
      </c>
      <c r="F1568">
        <v>40</v>
      </c>
      <c r="G1568">
        <v>6.25034100392</v>
      </c>
      <c r="H1568">
        <v>9.1507673165311996</v>
      </c>
      <c r="I1568">
        <v>60.523536899916301</v>
      </c>
      <c r="J1568">
        <v>18486.848188537799</v>
      </c>
      <c r="K1568">
        <v>2390.6616788800002</v>
      </c>
      <c r="L1568">
        <v>0</v>
      </c>
      <c r="M1568">
        <v>0</v>
      </c>
    </row>
    <row r="1569" spans="1:13" hidden="1" x14ac:dyDescent="0.25">
      <c r="A1569" t="str">
        <f t="shared" si="24"/>
        <v>f</v>
      </c>
      <c r="B1569">
        <v>49</v>
      </c>
      <c r="C1569" t="s">
        <v>42</v>
      </c>
      <c r="D1569">
        <v>3</v>
      </c>
      <c r="E1569" t="s">
        <v>7</v>
      </c>
      <c r="F1569">
        <v>4</v>
      </c>
      <c r="G1569" s="26">
        <v>3.4159781519899998E-10</v>
      </c>
      <c r="H1569">
        <v>206.59940866990999</v>
      </c>
      <c r="I1569">
        <v>8.7567081882465292</v>
      </c>
      <c r="J1569">
        <v>1235.60610301264</v>
      </c>
      <c r="K1569" s="26">
        <v>2.1623141702099999E-7</v>
      </c>
      <c r="L1569">
        <v>8.7567059633566409</v>
      </c>
      <c r="M1569" s="26">
        <v>2.2248898952700002E-6</v>
      </c>
    </row>
    <row r="1570" spans="1:13" hidden="1" x14ac:dyDescent="0.25">
      <c r="A1570" t="str">
        <f t="shared" si="24"/>
        <v>g</v>
      </c>
      <c r="B1570">
        <v>49</v>
      </c>
      <c r="C1570" t="s">
        <v>38</v>
      </c>
      <c r="D1570">
        <v>3</v>
      </c>
      <c r="E1570" t="s">
        <v>6</v>
      </c>
      <c r="F1570">
        <v>46</v>
      </c>
      <c r="G1570">
        <v>0</v>
      </c>
      <c r="H1570">
        <v>0</v>
      </c>
      <c r="I1570">
        <v>70.925585907392403</v>
      </c>
      <c r="J1570">
        <v>0</v>
      </c>
      <c r="K1570">
        <v>0</v>
      </c>
      <c r="L1570">
        <v>0</v>
      </c>
      <c r="M1570">
        <v>0</v>
      </c>
    </row>
    <row r="1571" spans="1:13" hidden="1" x14ac:dyDescent="0.25">
      <c r="A1571" t="str">
        <f t="shared" si="24"/>
        <v>g</v>
      </c>
      <c r="B1571">
        <v>49</v>
      </c>
      <c r="C1571" t="s">
        <v>38</v>
      </c>
      <c r="D1571">
        <v>3</v>
      </c>
      <c r="E1571" t="s">
        <v>13</v>
      </c>
      <c r="F1571">
        <v>3</v>
      </c>
      <c r="G1571">
        <v>0</v>
      </c>
      <c r="H1571">
        <v>0.69902094534471704</v>
      </c>
      <c r="I1571">
        <v>1.80208035413987</v>
      </c>
      <c r="J1571">
        <v>859.639048758743</v>
      </c>
      <c r="K1571">
        <v>0</v>
      </c>
      <c r="L1571">
        <v>1.80208035413987</v>
      </c>
      <c r="M1571">
        <v>0</v>
      </c>
    </row>
    <row r="1572" spans="1:13" hidden="1" x14ac:dyDescent="0.25">
      <c r="A1572" t="str">
        <f t="shared" si="24"/>
        <v>g</v>
      </c>
      <c r="B1572">
        <v>49</v>
      </c>
      <c r="C1572" t="s">
        <v>38</v>
      </c>
      <c r="D1572">
        <v>3</v>
      </c>
      <c r="E1572" t="s">
        <v>7</v>
      </c>
      <c r="F1572">
        <v>17</v>
      </c>
      <c r="G1572">
        <v>20.958966501073</v>
      </c>
      <c r="H1572">
        <v>9.3756126587226198</v>
      </c>
      <c r="I1572">
        <v>5.5177599186093298</v>
      </c>
      <c r="J1572">
        <v>16968.800575564299</v>
      </c>
      <c r="K1572">
        <v>13267.025795206901</v>
      </c>
      <c r="L1572">
        <v>4.6075067680473296</v>
      </c>
      <c r="M1572">
        <v>0.91025315056199996</v>
      </c>
    </row>
    <row r="1573" spans="1:13" hidden="1" x14ac:dyDescent="0.25">
      <c r="A1573" t="str">
        <f t="shared" si="24"/>
        <v>g</v>
      </c>
      <c r="B1573">
        <v>49</v>
      </c>
      <c r="C1573" t="s">
        <v>38</v>
      </c>
      <c r="D1573">
        <v>3</v>
      </c>
      <c r="E1573" t="s">
        <v>8</v>
      </c>
      <c r="F1573">
        <v>14</v>
      </c>
      <c r="G1573">
        <v>0</v>
      </c>
      <c r="H1573">
        <v>1.1949639534609999</v>
      </c>
      <c r="I1573">
        <v>13.4655103416281</v>
      </c>
      <c r="J1573">
        <v>2143.412402209</v>
      </c>
      <c r="K1573">
        <v>0</v>
      </c>
      <c r="L1573">
        <v>0</v>
      </c>
      <c r="M1573">
        <v>0</v>
      </c>
    </row>
    <row r="1574" spans="1:13" hidden="1" x14ac:dyDescent="0.25">
      <c r="A1574" t="str">
        <f t="shared" si="24"/>
        <v>h</v>
      </c>
      <c r="B1574">
        <v>49</v>
      </c>
      <c r="C1574" t="s">
        <v>41</v>
      </c>
      <c r="D1574">
        <v>3</v>
      </c>
      <c r="E1574" t="s">
        <v>6</v>
      </c>
      <c r="F1574">
        <v>32</v>
      </c>
      <c r="G1574">
        <v>0</v>
      </c>
      <c r="H1574">
        <v>0</v>
      </c>
      <c r="I1574">
        <v>11.388952962015299</v>
      </c>
      <c r="J1574">
        <v>0</v>
      </c>
      <c r="K1574">
        <v>0</v>
      </c>
      <c r="L1574">
        <v>0</v>
      </c>
      <c r="M1574">
        <v>0</v>
      </c>
    </row>
    <row r="1575" spans="1:13" hidden="1" x14ac:dyDescent="0.25">
      <c r="A1575" t="str">
        <f t="shared" si="24"/>
        <v>h</v>
      </c>
      <c r="B1575">
        <v>49</v>
      </c>
      <c r="C1575" t="s">
        <v>41</v>
      </c>
      <c r="D1575">
        <v>3</v>
      </c>
      <c r="E1575" t="s">
        <v>13</v>
      </c>
      <c r="F1575">
        <v>6</v>
      </c>
      <c r="G1575">
        <v>0</v>
      </c>
      <c r="H1575">
        <v>1.9961776186062099</v>
      </c>
      <c r="I1575">
        <v>0.85138088799878198</v>
      </c>
      <c r="J1575">
        <v>2526.1416941861398</v>
      </c>
      <c r="K1575">
        <v>0</v>
      </c>
      <c r="L1575">
        <v>0.85138088799878198</v>
      </c>
      <c r="M1575">
        <v>0</v>
      </c>
    </row>
    <row r="1576" spans="1:13" hidden="1" x14ac:dyDescent="0.25">
      <c r="A1576" t="str">
        <f t="shared" si="24"/>
        <v>h</v>
      </c>
      <c r="B1576">
        <v>49</v>
      </c>
      <c r="C1576" t="s">
        <v>41</v>
      </c>
      <c r="D1576">
        <v>3</v>
      </c>
      <c r="E1576" t="s">
        <v>7</v>
      </c>
      <c r="F1576">
        <v>89</v>
      </c>
      <c r="G1576">
        <v>57.449820956261902</v>
      </c>
      <c r="H1576">
        <v>495.45491168510898</v>
      </c>
      <c r="I1576">
        <v>64.000130768944999</v>
      </c>
      <c r="J1576">
        <v>704915.94597410003</v>
      </c>
      <c r="K1576">
        <v>36365.7366652692</v>
      </c>
      <c r="L1576">
        <v>42.816470816911803</v>
      </c>
      <c r="M1576">
        <v>21.183659952033199</v>
      </c>
    </row>
    <row r="1577" spans="1:13" hidden="1" x14ac:dyDescent="0.25">
      <c r="A1577" t="str">
        <f t="shared" si="24"/>
        <v>h</v>
      </c>
      <c r="B1577">
        <v>49</v>
      </c>
      <c r="C1577" t="s">
        <v>41</v>
      </c>
      <c r="D1577">
        <v>3</v>
      </c>
      <c r="E1577" t="s">
        <v>8</v>
      </c>
      <c r="F1577">
        <v>11</v>
      </c>
      <c r="G1577">
        <v>0</v>
      </c>
      <c r="H1577">
        <v>0.75148152873499996</v>
      </c>
      <c r="I1577">
        <v>2.75080714850119</v>
      </c>
      <c r="J1577">
        <v>865.70672110199996</v>
      </c>
      <c r="K1577">
        <v>0</v>
      </c>
      <c r="L1577">
        <v>0</v>
      </c>
      <c r="M1577">
        <v>0</v>
      </c>
    </row>
    <row r="1578" spans="1:13" hidden="1" x14ac:dyDescent="0.25">
      <c r="A1578" t="str">
        <f t="shared" si="24"/>
        <v>b</v>
      </c>
      <c r="B1578">
        <v>50</v>
      </c>
      <c r="C1578" t="s">
        <v>23</v>
      </c>
      <c r="D1578">
        <v>2</v>
      </c>
      <c r="E1578" t="s">
        <v>6</v>
      </c>
      <c r="F1578">
        <v>146</v>
      </c>
      <c r="G1578">
        <v>0</v>
      </c>
      <c r="H1578">
        <v>0</v>
      </c>
      <c r="I1578">
        <v>202.13182905571699</v>
      </c>
      <c r="J1578">
        <v>0</v>
      </c>
      <c r="K1578">
        <v>0</v>
      </c>
      <c r="L1578">
        <v>0</v>
      </c>
      <c r="M1578">
        <v>0</v>
      </c>
    </row>
    <row r="1579" spans="1:13" hidden="1" x14ac:dyDescent="0.25">
      <c r="A1579" t="str">
        <f t="shared" si="24"/>
        <v>b</v>
      </c>
      <c r="B1579">
        <v>50</v>
      </c>
      <c r="C1579" t="s">
        <v>23</v>
      </c>
      <c r="D1579">
        <v>2</v>
      </c>
      <c r="E1579" t="s">
        <v>13</v>
      </c>
      <c r="F1579">
        <v>19</v>
      </c>
      <c r="G1579">
        <v>32.962667702600001</v>
      </c>
      <c r="H1579">
        <v>17.974219468541001</v>
      </c>
      <c r="I1579">
        <v>34.355405569206297</v>
      </c>
      <c r="J1579">
        <v>37240.590428017997</v>
      </c>
      <c r="K1579">
        <v>32138.601010099999</v>
      </c>
      <c r="L1579">
        <v>29.954775460996299</v>
      </c>
      <c r="M1579">
        <v>4.4006301082099997</v>
      </c>
    </row>
    <row r="1580" spans="1:13" hidden="1" x14ac:dyDescent="0.25">
      <c r="A1580" t="str">
        <f t="shared" si="24"/>
        <v>b</v>
      </c>
      <c r="B1580">
        <v>50</v>
      </c>
      <c r="C1580" t="s">
        <v>23</v>
      </c>
      <c r="D1580">
        <v>2</v>
      </c>
      <c r="E1580" t="s">
        <v>7</v>
      </c>
      <c r="F1580">
        <v>392</v>
      </c>
      <c r="G1580">
        <v>181.164146057718</v>
      </c>
      <c r="H1580">
        <v>389.070676899418</v>
      </c>
      <c r="I1580">
        <v>471.37646989908001</v>
      </c>
      <c r="J1580">
        <v>1606644.30574181</v>
      </c>
      <c r="K1580">
        <v>89003.298868495694</v>
      </c>
      <c r="L1580">
        <v>351.05772100025899</v>
      </c>
      <c r="M1580">
        <v>120.31874889882</v>
      </c>
    </row>
    <row r="1581" spans="1:13" hidden="1" x14ac:dyDescent="0.25">
      <c r="A1581" t="str">
        <f t="shared" si="24"/>
        <v>b</v>
      </c>
      <c r="B1581">
        <v>50</v>
      </c>
      <c r="C1581" t="s">
        <v>23</v>
      </c>
      <c r="D1581">
        <v>2</v>
      </c>
      <c r="E1581" t="s">
        <v>8</v>
      </c>
      <c r="F1581">
        <v>34</v>
      </c>
      <c r="G1581">
        <v>0</v>
      </c>
      <c r="H1581">
        <v>1.9976910125539999</v>
      </c>
      <c r="I1581">
        <v>35.268634601617002</v>
      </c>
      <c r="J1581">
        <v>7303.5016034800001</v>
      </c>
      <c r="K1581">
        <v>0</v>
      </c>
      <c r="L1581">
        <v>0</v>
      </c>
      <c r="M1581">
        <v>0</v>
      </c>
    </row>
    <row r="1582" spans="1:13" hidden="1" x14ac:dyDescent="0.25">
      <c r="A1582" t="str">
        <f t="shared" si="24"/>
        <v>c</v>
      </c>
      <c r="B1582">
        <v>50</v>
      </c>
      <c r="C1582" t="s">
        <v>31</v>
      </c>
      <c r="D1582">
        <v>2</v>
      </c>
      <c r="E1582" t="s">
        <v>6</v>
      </c>
      <c r="F1582">
        <v>9</v>
      </c>
      <c r="G1582">
        <v>0</v>
      </c>
      <c r="H1582">
        <v>0</v>
      </c>
      <c r="I1582">
        <v>11.320098242447999</v>
      </c>
      <c r="J1582">
        <v>0</v>
      </c>
      <c r="K1582">
        <v>0</v>
      </c>
      <c r="L1582">
        <v>0</v>
      </c>
      <c r="M1582">
        <v>0</v>
      </c>
    </row>
    <row r="1583" spans="1:13" hidden="1" x14ac:dyDescent="0.25">
      <c r="A1583" t="str">
        <f t="shared" si="24"/>
        <v>c</v>
      </c>
      <c r="B1583">
        <v>50</v>
      </c>
      <c r="C1583" t="s">
        <v>31</v>
      </c>
      <c r="D1583">
        <v>2</v>
      </c>
      <c r="E1583" t="s">
        <v>7</v>
      </c>
      <c r="F1583">
        <v>13</v>
      </c>
      <c r="G1583">
        <v>0</v>
      </c>
      <c r="H1583">
        <v>12.843213410216</v>
      </c>
      <c r="I1583">
        <v>7.4213981549400003</v>
      </c>
      <c r="J1583">
        <v>44332.363283529899</v>
      </c>
      <c r="K1583">
        <v>0</v>
      </c>
      <c r="L1583">
        <v>7.4213981549400003</v>
      </c>
      <c r="M1583">
        <v>0</v>
      </c>
    </row>
    <row r="1584" spans="1:13" hidden="1" x14ac:dyDescent="0.25">
      <c r="A1584" t="str">
        <f t="shared" si="24"/>
        <v>c</v>
      </c>
      <c r="B1584">
        <v>50</v>
      </c>
      <c r="C1584" t="s">
        <v>31</v>
      </c>
      <c r="D1584">
        <v>2</v>
      </c>
      <c r="E1584" t="s">
        <v>8</v>
      </c>
      <c r="F1584">
        <v>2</v>
      </c>
      <c r="G1584">
        <v>0</v>
      </c>
      <c r="H1584">
        <v>0</v>
      </c>
      <c r="I1584">
        <v>0.29058379257619998</v>
      </c>
      <c r="J1584">
        <v>0</v>
      </c>
      <c r="K1584">
        <v>0</v>
      </c>
      <c r="L1584">
        <v>0</v>
      </c>
      <c r="M1584">
        <v>0</v>
      </c>
    </row>
    <row r="1585" spans="1:13" hidden="1" x14ac:dyDescent="0.25">
      <c r="A1585" t="str">
        <f t="shared" si="24"/>
        <v>c</v>
      </c>
      <c r="B1585">
        <v>50</v>
      </c>
      <c r="C1585" t="s">
        <v>30</v>
      </c>
      <c r="D1585">
        <v>2</v>
      </c>
      <c r="E1585" t="s">
        <v>6</v>
      </c>
      <c r="F1585">
        <v>384</v>
      </c>
      <c r="G1585">
        <v>0</v>
      </c>
      <c r="H1585">
        <v>0</v>
      </c>
      <c r="I1585">
        <v>466.69189316919397</v>
      </c>
      <c r="J1585">
        <v>0</v>
      </c>
      <c r="K1585">
        <v>0</v>
      </c>
      <c r="L1585">
        <v>0</v>
      </c>
      <c r="M1585">
        <v>0</v>
      </c>
    </row>
    <row r="1586" spans="1:13" hidden="1" x14ac:dyDescent="0.25">
      <c r="A1586" t="str">
        <f t="shared" si="24"/>
        <v>c</v>
      </c>
      <c r="B1586">
        <v>50</v>
      </c>
      <c r="C1586" t="s">
        <v>30</v>
      </c>
      <c r="D1586">
        <v>2</v>
      </c>
      <c r="E1586" t="s">
        <v>13</v>
      </c>
      <c r="F1586">
        <v>121</v>
      </c>
      <c r="G1586">
        <v>44.09084485903</v>
      </c>
      <c r="H1586">
        <v>119.90184755230899</v>
      </c>
      <c r="I1586">
        <v>139.885601937823</v>
      </c>
      <c r="J1586">
        <v>256851.153764663</v>
      </c>
      <c r="K1586">
        <v>27909.504795789999</v>
      </c>
      <c r="L1586">
        <v>121.79882074375701</v>
      </c>
      <c r="M1586">
        <v>18.086781194065999</v>
      </c>
    </row>
    <row r="1587" spans="1:13" hidden="1" x14ac:dyDescent="0.25">
      <c r="A1587" t="str">
        <f t="shared" si="24"/>
        <v>c</v>
      </c>
      <c r="B1587">
        <v>50</v>
      </c>
      <c r="C1587" t="s">
        <v>30</v>
      </c>
      <c r="D1587">
        <v>2</v>
      </c>
      <c r="E1587" t="s">
        <v>7</v>
      </c>
      <c r="F1587">
        <v>6035</v>
      </c>
      <c r="G1587">
        <v>448.11942706709999</v>
      </c>
      <c r="H1587">
        <v>6045.9942800337303</v>
      </c>
      <c r="I1587">
        <v>2167.4169219445698</v>
      </c>
      <c r="J1587">
        <v>17739718.5176371</v>
      </c>
      <c r="K1587">
        <v>279702.12710640999</v>
      </c>
      <c r="L1587">
        <v>2142.3109360570002</v>
      </c>
      <c r="M1587">
        <v>25.105985887570998</v>
      </c>
    </row>
    <row r="1588" spans="1:13" hidden="1" x14ac:dyDescent="0.25">
      <c r="A1588" t="str">
        <f t="shared" si="24"/>
        <v>c</v>
      </c>
      <c r="B1588">
        <v>50</v>
      </c>
      <c r="C1588" t="s">
        <v>30</v>
      </c>
      <c r="D1588">
        <v>2</v>
      </c>
      <c r="E1588" t="s">
        <v>8</v>
      </c>
      <c r="F1588">
        <v>74</v>
      </c>
      <c r="G1588">
        <v>117.61675476058601</v>
      </c>
      <c r="H1588">
        <v>1.997674649331</v>
      </c>
      <c r="I1588">
        <v>91.451968749761306</v>
      </c>
      <c r="J1588">
        <v>6248.7502249299996</v>
      </c>
      <c r="K1588">
        <v>41165.863451138197</v>
      </c>
      <c r="L1588">
        <v>0</v>
      </c>
      <c r="M1588">
        <v>0</v>
      </c>
    </row>
    <row r="1589" spans="1:13" hidden="1" x14ac:dyDescent="0.25">
      <c r="A1589" t="str">
        <f t="shared" si="24"/>
        <v>c</v>
      </c>
      <c r="B1589">
        <v>50</v>
      </c>
      <c r="C1589" t="s">
        <v>29</v>
      </c>
      <c r="D1589">
        <v>2</v>
      </c>
      <c r="E1589" t="s">
        <v>6</v>
      </c>
      <c r="F1589">
        <v>63</v>
      </c>
      <c r="G1589">
        <v>0</v>
      </c>
      <c r="H1589">
        <v>0</v>
      </c>
      <c r="I1589">
        <v>89.530854714278604</v>
      </c>
      <c r="J1589">
        <v>0</v>
      </c>
      <c r="K1589">
        <v>0</v>
      </c>
      <c r="L1589">
        <v>0</v>
      </c>
      <c r="M1589">
        <v>0</v>
      </c>
    </row>
    <row r="1590" spans="1:13" hidden="1" x14ac:dyDescent="0.25">
      <c r="A1590" t="str">
        <f t="shared" si="24"/>
        <v>c</v>
      </c>
      <c r="B1590">
        <v>50</v>
      </c>
      <c r="C1590" t="s">
        <v>29</v>
      </c>
      <c r="D1590">
        <v>2</v>
      </c>
      <c r="E1590" t="s">
        <v>13</v>
      </c>
      <c r="F1590">
        <v>3</v>
      </c>
      <c r="G1590">
        <v>8.3023399593769902</v>
      </c>
      <c r="H1590">
        <v>1.99762723572</v>
      </c>
      <c r="I1590">
        <v>1.751622637978</v>
      </c>
      <c r="J1590">
        <v>6430.3620718000002</v>
      </c>
      <c r="K1590">
        <v>2037.3348430789999</v>
      </c>
      <c r="L1590">
        <v>1.1184533756699999</v>
      </c>
      <c r="M1590">
        <v>0.63316926230799997</v>
      </c>
    </row>
    <row r="1591" spans="1:13" hidden="1" x14ac:dyDescent="0.25">
      <c r="A1591" t="str">
        <f t="shared" si="24"/>
        <v>c</v>
      </c>
      <c r="B1591">
        <v>50</v>
      </c>
      <c r="C1591" t="s">
        <v>29</v>
      </c>
      <c r="D1591">
        <v>2</v>
      </c>
      <c r="E1591" t="s">
        <v>7</v>
      </c>
      <c r="F1591">
        <v>1177</v>
      </c>
      <c r="G1591">
        <v>2.8734655278058E-4</v>
      </c>
      <c r="H1591">
        <v>1175.62888293324</v>
      </c>
      <c r="I1591">
        <v>334.04327151929601</v>
      </c>
      <c r="J1591">
        <v>3684541.3165607899</v>
      </c>
      <c r="K1591">
        <v>0.10903413696293</v>
      </c>
      <c r="L1591">
        <v>334.02767074830598</v>
      </c>
      <c r="M1591">
        <v>1.560077098979E-2</v>
      </c>
    </row>
    <row r="1592" spans="1:13" hidden="1" x14ac:dyDescent="0.25">
      <c r="A1592" t="str">
        <f t="shared" si="24"/>
        <v>c</v>
      </c>
      <c r="B1592">
        <v>50</v>
      </c>
      <c r="C1592" t="s">
        <v>29</v>
      </c>
      <c r="D1592">
        <v>2</v>
      </c>
      <c r="E1592" t="s">
        <v>8</v>
      </c>
      <c r="F1592">
        <v>28</v>
      </c>
      <c r="G1592">
        <v>0</v>
      </c>
      <c r="H1592">
        <v>6.3294060110500004E-3</v>
      </c>
      <c r="I1592">
        <v>54.237503032205097</v>
      </c>
      <c r="J1592">
        <v>32.305288280399999</v>
      </c>
      <c r="K1592">
        <v>0</v>
      </c>
      <c r="L1592">
        <v>0</v>
      </c>
      <c r="M1592">
        <v>0</v>
      </c>
    </row>
    <row r="1593" spans="1:13" hidden="1" x14ac:dyDescent="0.25">
      <c r="A1593" t="str">
        <f t="shared" si="24"/>
        <v>f</v>
      </c>
      <c r="B1593">
        <v>50</v>
      </c>
      <c r="C1593" t="s">
        <v>37</v>
      </c>
      <c r="D1593">
        <v>2</v>
      </c>
      <c r="E1593" t="s">
        <v>6</v>
      </c>
      <c r="F1593">
        <v>10</v>
      </c>
      <c r="G1593">
        <v>0</v>
      </c>
      <c r="H1593">
        <v>0</v>
      </c>
      <c r="I1593">
        <v>14.0126523948779</v>
      </c>
      <c r="J1593">
        <v>0</v>
      </c>
      <c r="K1593">
        <v>0</v>
      </c>
      <c r="L1593">
        <v>0</v>
      </c>
      <c r="M1593">
        <v>0</v>
      </c>
    </row>
    <row r="1594" spans="1:13" hidden="1" x14ac:dyDescent="0.25">
      <c r="A1594" t="str">
        <f t="shared" si="24"/>
        <v>f</v>
      </c>
      <c r="B1594">
        <v>50</v>
      </c>
      <c r="C1594" t="s">
        <v>37</v>
      </c>
      <c r="D1594">
        <v>2</v>
      </c>
      <c r="E1594" t="s">
        <v>7</v>
      </c>
      <c r="F1594">
        <v>155</v>
      </c>
      <c r="G1594">
        <v>0</v>
      </c>
      <c r="H1594">
        <v>610.31885240128895</v>
      </c>
      <c r="I1594">
        <v>29.4994312920964</v>
      </c>
      <c r="J1594">
        <v>492471.37670868897</v>
      </c>
      <c r="K1594">
        <v>0</v>
      </c>
      <c r="L1594">
        <v>29.4994312920964</v>
      </c>
      <c r="M1594">
        <v>0</v>
      </c>
    </row>
    <row r="1595" spans="1:13" hidden="1" x14ac:dyDescent="0.25">
      <c r="A1595" t="str">
        <f t="shared" si="24"/>
        <v>f</v>
      </c>
      <c r="B1595">
        <v>50</v>
      </c>
      <c r="C1595" t="s">
        <v>37</v>
      </c>
      <c r="D1595">
        <v>2</v>
      </c>
      <c r="E1595" t="s">
        <v>8</v>
      </c>
      <c r="F1595">
        <v>11</v>
      </c>
      <c r="G1595">
        <v>0</v>
      </c>
      <c r="H1595">
        <v>0.99889792524300003</v>
      </c>
      <c r="I1595">
        <v>9.9730855416505992</v>
      </c>
      <c r="J1595">
        <v>1965.8311168800001</v>
      </c>
      <c r="K1595">
        <v>0</v>
      </c>
      <c r="L1595">
        <v>0</v>
      </c>
      <c r="M1595">
        <v>0</v>
      </c>
    </row>
    <row r="1596" spans="1:13" hidden="1" x14ac:dyDescent="0.25">
      <c r="A1596" t="str">
        <f t="shared" si="24"/>
        <v>g</v>
      </c>
      <c r="B1596">
        <v>50</v>
      </c>
      <c r="C1596" t="s">
        <v>38</v>
      </c>
      <c r="D1596">
        <v>2</v>
      </c>
      <c r="E1596" t="s">
        <v>6</v>
      </c>
      <c r="F1596">
        <v>20</v>
      </c>
      <c r="G1596">
        <v>0</v>
      </c>
      <c r="H1596">
        <v>0</v>
      </c>
      <c r="I1596">
        <v>18.557923127613599</v>
      </c>
      <c r="J1596">
        <v>0</v>
      </c>
      <c r="K1596">
        <v>0</v>
      </c>
      <c r="L1596">
        <v>0</v>
      </c>
      <c r="M1596">
        <v>0</v>
      </c>
    </row>
    <row r="1597" spans="1:13" hidden="1" x14ac:dyDescent="0.25">
      <c r="A1597" t="str">
        <f t="shared" si="24"/>
        <v>g</v>
      </c>
      <c r="B1597">
        <v>50</v>
      </c>
      <c r="C1597" t="s">
        <v>38</v>
      </c>
      <c r="D1597">
        <v>2</v>
      </c>
      <c r="E1597" t="s">
        <v>13</v>
      </c>
      <c r="F1597">
        <v>9</v>
      </c>
      <c r="G1597">
        <v>37.955129391299998</v>
      </c>
      <c r="H1597">
        <v>6.9917509770960002</v>
      </c>
      <c r="I1597">
        <v>6.7793155395609999</v>
      </c>
      <c r="J1597">
        <v>13811.682595515</v>
      </c>
      <c r="K1597">
        <v>14195.218392339901</v>
      </c>
      <c r="L1597">
        <v>5.152790902784</v>
      </c>
      <c r="M1597">
        <v>1.6265246367769901</v>
      </c>
    </row>
    <row r="1598" spans="1:13" hidden="1" x14ac:dyDescent="0.25">
      <c r="A1598" t="str">
        <f t="shared" si="24"/>
        <v>g</v>
      </c>
      <c r="B1598">
        <v>50</v>
      </c>
      <c r="C1598" t="s">
        <v>38</v>
      </c>
      <c r="D1598">
        <v>2</v>
      </c>
      <c r="E1598" t="s">
        <v>7</v>
      </c>
      <c r="F1598">
        <v>159</v>
      </c>
      <c r="G1598">
        <v>433.04467949341603</v>
      </c>
      <c r="H1598">
        <v>151.78054711799101</v>
      </c>
      <c r="I1598">
        <v>16.5583182646624</v>
      </c>
      <c r="J1598">
        <v>282333.83012957999</v>
      </c>
      <c r="K1598">
        <v>165147.853276801</v>
      </c>
      <c r="L1598">
        <v>7.6673461880940996</v>
      </c>
      <c r="M1598">
        <v>8.8909720765682998</v>
      </c>
    </row>
    <row r="1599" spans="1:13" hidden="1" x14ac:dyDescent="0.25">
      <c r="A1599" t="str">
        <f t="shared" si="24"/>
        <v>g</v>
      </c>
      <c r="B1599">
        <v>50</v>
      </c>
      <c r="C1599" t="s">
        <v>38</v>
      </c>
      <c r="D1599">
        <v>2</v>
      </c>
      <c r="E1599" t="s">
        <v>8</v>
      </c>
      <c r="F1599">
        <v>24</v>
      </c>
      <c r="G1599">
        <v>1.37102140251</v>
      </c>
      <c r="H1599">
        <v>24.972329645992001</v>
      </c>
      <c r="I1599">
        <v>25.846164567187301</v>
      </c>
      <c r="J1599">
        <v>54158.150690440001</v>
      </c>
      <c r="K1599">
        <v>867.85654778900005</v>
      </c>
      <c r="L1599">
        <v>0</v>
      </c>
      <c r="M1599">
        <v>0</v>
      </c>
    </row>
    <row r="1600" spans="1:13" hidden="1" x14ac:dyDescent="0.25">
      <c r="A1600" t="str">
        <f t="shared" si="24"/>
        <v>h</v>
      </c>
      <c r="B1600">
        <v>50</v>
      </c>
      <c r="C1600" t="s">
        <v>25</v>
      </c>
      <c r="D1600">
        <v>2</v>
      </c>
      <c r="E1600" t="s">
        <v>6</v>
      </c>
      <c r="F1600">
        <v>65</v>
      </c>
      <c r="G1600">
        <v>0</v>
      </c>
      <c r="H1600">
        <v>0</v>
      </c>
      <c r="I1600">
        <v>84.175924787601204</v>
      </c>
      <c r="J1600">
        <v>0</v>
      </c>
      <c r="K1600">
        <v>0</v>
      </c>
      <c r="L1600">
        <v>0</v>
      </c>
      <c r="M1600">
        <v>0</v>
      </c>
    </row>
    <row r="1601" spans="1:13" hidden="1" x14ac:dyDescent="0.25">
      <c r="A1601" t="str">
        <f t="shared" si="24"/>
        <v>h</v>
      </c>
      <c r="B1601">
        <v>50</v>
      </c>
      <c r="C1601" t="s">
        <v>25</v>
      </c>
      <c r="D1601">
        <v>2</v>
      </c>
      <c r="E1601" t="s">
        <v>13</v>
      </c>
      <c r="F1601">
        <v>86</v>
      </c>
      <c r="G1601">
        <v>56.717072508660003</v>
      </c>
      <c r="H1601">
        <v>84.220644988599403</v>
      </c>
      <c r="I1601">
        <v>81.276020290641696</v>
      </c>
      <c r="J1601">
        <v>154016.26241717901</v>
      </c>
      <c r="K1601">
        <v>20083.025767749899</v>
      </c>
      <c r="L1601">
        <v>50.4014784522317</v>
      </c>
      <c r="M1601">
        <v>30.87454183841</v>
      </c>
    </row>
    <row r="1602" spans="1:13" hidden="1" x14ac:dyDescent="0.25">
      <c r="A1602" t="str">
        <f t="shared" si="24"/>
        <v>h</v>
      </c>
      <c r="B1602">
        <v>50</v>
      </c>
      <c r="C1602" t="s">
        <v>25</v>
      </c>
      <c r="D1602">
        <v>2</v>
      </c>
      <c r="E1602" t="s">
        <v>7</v>
      </c>
      <c r="F1602">
        <v>2616</v>
      </c>
      <c r="G1602">
        <v>114.54284494194199</v>
      </c>
      <c r="H1602">
        <v>2646.5062254807999</v>
      </c>
      <c r="I1602">
        <v>409.74368781429501</v>
      </c>
      <c r="J1602">
        <v>8032843.0354544297</v>
      </c>
      <c r="K1602">
        <v>50967.366550460902</v>
      </c>
      <c r="L1602">
        <v>407.77259469047999</v>
      </c>
      <c r="M1602">
        <v>1.9710931238151399</v>
      </c>
    </row>
    <row r="1603" spans="1:13" hidden="1" x14ac:dyDescent="0.25">
      <c r="A1603" t="str">
        <f t="shared" ref="A1603:A1666" si="25">LEFT(C1603,1)</f>
        <v>h</v>
      </c>
      <c r="B1603">
        <v>50</v>
      </c>
      <c r="C1603" t="s">
        <v>25</v>
      </c>
      <c r="D1603">
        <v>2</v>
      </c>
      <c r="E1603" t="s">
        <v>8</v>
      </c>
      <c r="F1603">
        <v>75</v>
      </c>
      <c r="G1603">
        <v>264.69669243682199</v>
      </c>
      <c r="H1603">
        <v>11.986091225885</v>
      </c>
      <c r="I1603">
        <v>144.54268377945701</v>
      </c>
      <c r="J1603">
        <v>32120.842501769999</v>
      </c>
      <c r="K1603">
        <v>92643.8423696346</v>
      </c>
      <c r="L1603">
        <v>0</v>
      </c>
      <c r="M1603">
        <v>0</v>
      </c>
    </row>
    <row r="1604" spans="1:13" hidden="1" x14ac:dyDescent="0.25">
      <c r="A1604" t="str">
        <f t="shared" si="25"/>
        <v>b</v>
      </c>
      <c r="B1604">
        <v>51</v>
      </c>
      <c r="C1604" t="s">
        <v>36</v>
      </c>
      <c r="D1604">
        <v>3</v>
      </c>
      <c r="E1604" t="s">
        <v>6</v>
      </c>
      <c r="F1604">
        <v>9</v>
      </c>
      <c r="G1604">
        <v>0</v>
      </c>
      <c r="H1604">
        <v>0</v>
      </c>
      <c r="I1604">
        <v>0.34595462401229399</v>
      </c>
      <c r="J1604">
        <v>0</v>
      </c>
      <c r="K1604">
        <v>0</v>
      </c>
      <c r="L1604">
        <v>0</v>
      </c>
      <c r="M1604">
        <v>0</v>
      </c>
    </row>
    <row r="1605" spans="1:13" hidden="1" x14ac:dyDescent="0.25">
      <c r="A1605" t="str">
        <f t="shared" si="25"/>
        <v>b</v>
      </c>
      <c r="B1605">
        <v>51</v>
      </c>
      <c r="C1605" t="s">
        <v>36</v>
      </c>
      <c r="D1605">
        <v>3</v>
      </c>
      <c r="E1605" t="s">
        <v>13</v>
      </c>
      <c r="F1605">
        <v>6</v>
      </c>
      <c r="G1605">
        <v>0</v>
      </c>
      <c r="H1605">
        <v>5.3942641847269996</v>
      </c>
      <c r="I1605">
        <v>6.4901330524159997</v>
      </c>
      <c r="J1605">
        <v>6527.6362783000004</v>
      </c>
      <c r="K1605">
        <v>0</v>
      </c>
      <c r="L1605">
        <v>6.4901330524159997</v>
      </c>
      <c r="M1605">
        <v>0</v>
      </c>
    </row>
    <row r="1606" spans="1:13" hidden="1" x14ac:dyDescent="0.25">
      <c r="A1606" t="str">
        <f t="shared" si="25"/>
        <v>b</v>
      </c>
      <c r="B1606">
        <v>51</v>
      </c>
      <c r="C1606" t="s">
        <v>36</v>
      </c>
      <c r="D1606">
        <v>3</v>
      </c>
      <c r="E1606" t="s">
        <v>7</v>
      </c>
      <c r="F1606">
        <v>59</v>
      </c>
      <c r="G1606" s="26">
        <v>1.4161266334499999E-12</v>
      </c>
      <c r="H1606">
        <v>63.2081069625306</v>
      </c>
      <c r="I1606">
        <v>49.133030705808999</v>
      </c>
      <c r="J1606">
        <v>88677.872302874006</v>
      </c>
      <c r="K1606" s="26">
        <v>8.9640815897300004E-10</v>
      </c>
      <c r="L1606">
        <v>49.133021317890602</v>
      </c>
      <c r="M1606" s="26">
        <v>9.3879184106100001E-6</v>
      </c>
    </row>
    <row r="1607" spans="1:13" hidden="1" x14ac:dyDescent="0.25">
      <c r="A1607" t="str">
        <f t="shared" si="25"/>
        <v>b</v>
      </c>
      <c r="B1607">
        <v>51</v>
      </c>
      <c r="C1607" t="s">
        <v>36</v>
      </c>
      <c r="D1607">
        <v>3</v>
      </c>
      <c r="E1607" t="s">
        <v>8</v>
      </c>
      <c r="F1607">
        <v>3</v>
      </c>
      <c r="G1607">
        <v>0</v>
      </c>
      <c r="H1607">
        <v>0</v>
      </c>
      <c r="I1607">
        <v>0.11244145256808</v>
      </c>
      <c r="J1607">
        <v>0</v>
      </c>
      <c r="K1607">
        <v>0</v>
      </c>
      <c r="L1607">
        <v>0</v>
      </c>
      <c r="M1607">
        <v>0</v>
      </c>
    </row>
    <row r="1608" spans="1:13" hidden="1" x14ac:dyDescent="0.25">
      <c r="A1608" t="str">
        <f t="shared" si="25"/>
        <v>b</v>
      </c>
      <c r="B1608">
        <v>51</v>
      </c>
      <c r="C1608" t="s">
        <v>34</v>
      </c>
      <c r="D1608">
        <v>3</v>
      </c>
      <c r="E1608" t="s">
        <v>6</v>
      </c>
      <c r="F1608">
        <v>28</v>
      </c>
      <c r="G1608">
        <v>0</v>
      </c>
      <c r="H1608">
        <v>0</v>
      </c>
      <c r="I1608">
        <v>24.563465633223501</v>
      </c>
      <c r="J1608">
        <v>0</v>
      </c>
      <c r="K1608">
        <v>0</v>
      </c>
      <c r="L1608">
        <v>0</v>
      </c>
      <c r="M1608">
        <v>0</v>
      </c>
    </row>
    <row r="1609" spans="1:13" hidden="1" x14ac:dyDescent="0.25">
      <c r="A1609" t="str">
        <f t="shared" si="25"/>
        <v>b</v>
      </c>
      <c r="B1609">
        <v>51</v>
      </c>
      <c r="C1609" t="s">
        <v>34</v>
      </c>
      <c r="D1609">
        <v>3</v>
      </c>
      <c r="E1609" t="s">
        <v>13</v>
      </c>
      <c r="F1609">
        <v>16</v>
      </c>
      <c r="G1609">
        <v>0</v>
      </c>
      <c r="H1609">
        <v>11.9290719443549</v>
      </c>
      <c r="I1609">
        <v>16.816116438598598</v>
      </c>
      <c r="J1609">
        <v>17869.100065942701</v>
      </c>
      <c r="K1609">
        <v>0</v>
      </c>
      <c r="L1609">
        <v>16.816116438598598</v>
      </c>
      <c r="M1609">
        <v>0</v>
      </c>
    </row>
    <row r="1610" spans="1:13" hidden="1" x14ac:dyDescent="0.25">
      <c r="A1610" t="str">
        <f t="shared" si="25"/>
        <v>b</v>
      </c>
      <c r="B1610">
        <v>51</v>
      </c>
      <c r="C1610" t="s">
        <v>34</v>
      </c>
      <c r="D1610">
        <v>3</v>
      </c>
      <c r="E1610" t="s">
        <v>7</v>
      </c>
      <c r="F1610">
        <v>483</v>
      </c>
      <c r="G1610">
        <v>269.85302164997</v>
      </c>
      <c r="H1610">
        <v>409.64417139704301</v>
      </c>
      <c r="I1610">
        <v>209.20527021851001</v>
      </c>
      <c r="J1610">
        <v>694740.97805110004</v>
      </c>
      <c r="K1610">
        <v>181437.57126130501</v>
      </c>
      <c r="L1610">
        <v>196.368797958371</v>
      </c>
      <c r="M1610">
        <v>12.8364722601392</v>
      </c>
    </row>
    <row r="1611" spans="1:13" hidden="1" x14ac:dyDescent="0.25">
      <c r="A1611" t="str">
        <f t="shared" si="25"/>
        <v>b</v>
      </c>
      <c r="B1611">
        <v>51</v>
      </c>
      <c r="C1611" t="s">
        <v>34</v>
      </c>
      <c r="D1611">
        <v>3</v>
      </c>
      <c r="E1611" t="s">
        <v>8</v>
      </c>
      <c r="F1611">
        <v>59</v>
      </c>
      <c r="G1611">
        <v>0</v>
      </c>
      <c r="H1611">
        <v>10.5700282159584</v>
      </c>
      <c r="I1611">
        <v>14.972563192641701</v>
      </c>
      <c r="J1611">
        <v>13292.396409417999</v>
      </c>
      <c r="K1611">
        <v>0</v>
      </c>
      <c r="L1611">
        <v>0</v>
      </c>
      <c r="M1611">
        <v>0</v>
      </c>
    </row>
    <row r="1612" spans="1:13" hidden="1" x14ac:dyDescent="0.25">
      <c r="A1612" t="str">
        <f t="shared" si="25"/>
        <v>b</v>
      </c>
      <c r="B1612">
        <v>51</v>
      </c>
      <c r="C1612" t="s">
        <v>23</v>
      </c>
      <c r="D1612">
        <v>3</v>
      </c>
      <c r="E1612" t="s">
        <v>6</v>
      </c>
      <c r="F1612">
        <v>1</v>
      </c>
      <c r="G1612">
        <v>0</v>
      </c>
      <c r="H1612">
        <v>0</v>
      </c>
      <c r="I1612">
        <v>1.5011247052E-2</v>
      </c>
      <c r="J1612">
        <v>0</v>
      </c>
      <c r="K1612">
        <v>0</v>
      </c>
      <c r="L1612">
        <v>0</v>
      </c>
      <c r="M1612">
        <v>0</v>
      </c>
    </row>
    <row r="1613" spans="1:13" hidden="1" x14ac:dyDescent="0.25">
      <c r="A1613" t="str">
        <f t="shared" si="25"/>
        <v>b</v>
      </c>
      <c r="B1613">
        <v>51</v>
      </c>
      <c r="C1613" t="s">
        <v>23</v>
      </c>
      <c r="D1613">
        <v>3</v>
      </c>
      <c r="E1613" t="s">
        <v>7</v>
      </c>
      <c r="F1613">
        <v>14</v>
      </c>
      <c r="G1613">
        <v>0</v>
      </c>
      <c r="H1613">
        <v>6.9831038838727499</v>
      </c>
      <c r="I1613">
        <v>6.5857859318710199</v>
      </c>
      <c r="J1613">
        <v>13511.282989073699</v>
      </c>
      <c r="K1613">
        <v>0</v>
      </c>
      <c r="L1613">
        <v>6.5857859318710199</v>
      </c>
      <c r="M1613">
        <v>0</v>
      </c>
    </row>
    <row r="1614" spans="1:13" hidden="1" x14ac:dyDescent="0.25">
      <c r="A1614" t="str">
        <f t="shared" si="25"/>
        <v>b</v>
      </c>
      <c r="B1614">
        <v>51</v>
      </c>
      <c r="C1614" t="s">
        <v>23</v>
      </c>
      <c r="D1614">
        <v>3</v>
      </c>
      <c r="E1614" t="s">
        <v>8</v>
      </c>
      <c r="F1614">
        <v>2</v>
      </c>
      <c r="G1614">
        <v>0</v>
      </c>
      <c r="H1614">
        <v>3.6703395843600001E-4</v>
      </c>
      <c r="I1614">
        <v>0.63714642951192002</v>
      </c>
      <c r="J1614">
        <v>0.617595807394</v>
      </c>
      <c r="K1614">
        <v>0</v>
      </c>
      <c r="L1614">
        <v>0</v>
      </c>
      <c r="M1614">
        <v>0</v>
      </c>
    </row>
    <row r="1615" spans="1:13" hidden="1" x14ac:dyDescent="0.25">
      <c r="A1615" t="str">
        <f t="shared" si="25"/>
        <v>c</v>
      </c>
      <c r="B1615">
        <v>51</v>
      </c>
      <c r="C1615" t="s">
        <v>32</v>
      </c>
      <c r="D1615">
        <v>1</v>
      </c>
      <c r="E1615" t="s">
        <v>8</v>
      </c>
      <c r="F1615">
        <v>8</v>
      </c>
      <c r="G1615">
        <v>0</v>
      </c>
      <c r="H1615">
        <v>0</v>
      </c>
      <c r="I1615">
        <v>0.174934029607696</v>
      </c>
      <c r="J1615">
        <v>0</v>
      </c>
      <c r="K1615">
        <v>0</v>
      </c>
      <c r="L1615">
        <v>0</v>
      </c>
      <c r="M1615">
        <v>0</v>
      </c>
    </row>
    <row r="1616" spans="1:13" hidden="1" x14ac:dyDescent="0.25">
      <c r="A1616" t="str">
        <f t="shared" si="25"/>
        <v>c</v>
      </c>
      <c r="B1616">
        <v>51</v>
      </c>
      <c r="C1616" t="s">
        <v>32</v>
      </c>
      <c r="D1616">
        <v>3</v>
      </c>
      <c r="E1616" t="s">
        <v>6</v>
      </c>
      <c r="F1616">
        <v>298</v>
      </c>
      <c r="G1616">
        <v>0</v>
      </c>
      <c r="H1616">
        <v>0</v>
      </c>
      <c r="I1616">
        <v>61.027978951691097</v>
      </c>
      <c r="J1616">
        <v>0</v>
      </c>
      <c r="K1616">
        <v>0</v>
      </c>
      <c r="L1616">
        <v>0</v>
      </c>
      <c r="M1616">
        <v>0</v>
      </c>
    </row>
    <row r="1617" spans="1:13" hidden="1" x14ac:dyDescent="0.25">
      <c r="A1617" t="str">
        <f t="shared" si="25"/>
        <v>c</v>
      </c>
      <c r="B1617">
        <v>51</v>
      </c>
      <c r="C1617" t="s">
        <v>32</v>
      </c>
      <c r="D1617">
        <v>3</v>
      </c>
      <c r="E1617" t="s">
        <v>13</v>
      </c>
      <c r="F1617">
        <v>41</v>
      </c>
      <c r="G1617">
        <v>0</v>
      </c>
      <c r="H1617">
        <v>23.883107601808199</v>
      </c>
      <c r="I1617">
        <v>24.042139763768201</v>
      </c>
      <c r="J1617">
        <v>38125.385902766502</v>
      </c>
      <c r="K1617">
        <v>0</v>
      </c>
      <c r="L1617">
        <v>24.042139763768201</v>
      </c>
      <c r="M1617">
        <v>0</v>
      </c>
    </row>
    <row r="1618" spans="1:13" hidden="1" x14ac:dyDescent="0.25">
      <c r="A1618" t="str">
        <f t="shared" si="25"/>
        <v>c</v>
      </c>
      <c r="B1618">
        <v>51</v>
      </c>
      <c r="C1618" t="s">
        <v>32</v>
      </c>
      <c r="D1618">
        <v>3</v>
      </c>
      <c r="E1618" t="s">
        <v>7</v>
      </c>
      <c r="F1618">
        <v>7187</v>
      </c>
      <c r="G1618">
        <v>486.08495476038797</v>
      </c>
      <c r="H1618">
        <v>8593.2010625876901</v>
      </c>
      <c r="I1618">
        <v>1677.2263074812299</v>
      </c>
      <c r="J1618">
        <v>11483807.7306633</v>
      </c>
      <c r="K1618">
        <v>273647.04940036201</v>
      </c>
      <c r="L1618">
        <v>1656.91783470157</v>
      </c>
      <c r="M1618">
        <v>20.308472779669</v>
      </c>
    </row>
    <row r="1619" spans="1:13" hidden="1" x14ac:dyDescent="0.25">
      <c r="A1619" t="str">
        <f t="shared" si="25"/>
        <v>c</v>
      </c>
      <c r="B1619">
        <v>51</v>
      </c>
      <c r="C1619" t="s">
        <v>32</v>
      </c>
      <c r="D1619">
        <v>3</v>
      </c>
      <c r="E1619" t="s">
        <v>8</v>
      </c>
      <c r="F1619">
        <v>382</v>
      </c>
      <c r="G1619">
        <v>4.6891523599483298</v>
      </c>
      <c r="H1619">
        <v>91.355327038268499</v>
      </c>
      <c r="I1619">
        <v>133.70698018981599</v>
      </c>
      <c r="J1619">
        <v>116700.779164211</v>
      </c>
      <c r="K1619">
        <v>1653.4292820472999</v>
      </c>
      <c r="L1619">
        <v>0</v>
      </c>
      <c r="M1619">
        <v>0</v>
      </c>
    </row>
    <row r="1620" spans="1:13" hidden="1" x14ac:dyDescent="0.25">
      <c r="A1620" t="str">
        <f t="shared" si="25"/>
        <v>c</v>
      </c>
      <c r="B1620">
        <v>51</v>
      </c>
      <c r="C1620" t="s">
        <v>31</v>
      </c>
      <c r="D1620">
        <v>3</v>
      </c>
      <c r="E1620" t="s">
        <v>6</v>
      </c>
      <c r="F1620">
        <v>65</v>
      </c>
      <c r="G1620">
        <v>0</v>
      </c>
      <c r="H1620">
        <v>0</v>
      </c>
      <c r="I1620">
        <v>29.906733051536499</v>
      </c>
      <c r="J1620">
        <v>0</v>
      </c>
      <c r="K1620">
        <v>0</v>
      </c>
      <c r="L1620">
        <v>0</v>
      </c>
      <c r="M1620">
        <v>0</v>
      </c>
    </row>
    <row r="1621" spans="1:13" hidden="1" x14ac:dyDescent="0.25">
      <c r="A1621" t="str">
        <f t="shared" si="25"/>
        <v>c</v>
      </c>
      <c r="B1621">
        <v>51</v>
      </c>
      <c r="C1621" t="s">
        <v>31</v>
      </c>
      <c r="D1621">
        <v>3</v>
      </c>
      <c r="E1621" t="s">
        <v>13</v>
      </c>
      <c r="F1621">
        <v>1</v>
      </c>
      <c r="G1621">
        <v>0</v>
      </c>
      <c r="H1621">
        <v>0.998143576363</v>
      </c>
      <c r="I1621">
        <v>0.90586441513600002</v>
      </c>
      <c r="J1621">
        <v>1317.5495208</v>
      </c>
      <c r="K1621">
        <v>0</v>
      </c>
      <c r="L1621">
        <v>0.90586441513600002</v>
      </c>
      <c r="M1621">
        <v>0</v>
      </c>
    </row>
    <row r="1622" spans="1:13" hidden="1" x14ac:dyDescent="0.25">
      <c r="A1622" t="str">
        <f t="shared" si="25"/>
        <v>c</v>
      </c>
      <c r="B1622">
        <v>51</v>
      </c>
      <c r="C1622" t="s">
        <v>31</v>
      </c>
      <c r="D1622">
        <v>3</v>
      </c>
      <c r="E1622" t="s">
        <v>7</v>
      </c>
      <c r="F1622">
        <v>2598</v>
      </c>
      <c r="G1622">
        <v>19.964533120716698</v>
      </c>
      <c r="H1622">
        <v>2839.8426967539099</v>
      </c>
      <c r="I1622">
        <v>537.32452871753003</v>
      </c>
      <c r="J1622">
        <v>3906383.9239062699</v>
      </c>
      <c r="K1622">
        <v>12637.5275131611</v>
      </c>
      <c r="L1622">
        <v>531.285613987273</v>
      </c>
      <c r="M1622">
        <v>6.0389147302576598</v>
      </c>
    </row>
    <row r="1623" spans="1:13" hidden="1" x14ac:dyDescent="0.25">
      <c r="A1623" t="str">
        <f t="shared" si="25"/>
        <v>c</v>
      </c>
      <c r="B1623">
        <v>51</v>
      </c>
      <c r="C1623" t="s">
        <v>31</v>
      </c>
      <c r="D1623">
        <v>3</v>
      </c>
      <c r="E1623" t="s">
        <v>8</v>
      </c>
      <c r="F1623">
        <v>62</v>
      </c>
      <c r="G1623">
        <v>2.05885895393018</v>
      </c>
      <c r="H1623">
        <v>13.1220030487403</v>
      </c>
      <c r="I1623">
        <v>25.733798418755999</v>
      </c>
      <c r="J1623">
        <v>21650.646038598501</v>
      </c>
      <c r="K1623">
        <v>1303.25771784005</v>
      </c>
      <c r="L1623">
        <v>0</v>
      </c>
      <c r="M1623">
        <v>0</v>
      </c>
    </row>
    <row r="1624" spans="1:13" hidden="1" x14ac:dyDescent="0.25">
      <c r="A1624" t="str">
        <f t="shared" si="25"/>
        <v>f</v>
      </c>
      <c r="B1624">
        <v>51</v>
      </c>
      <c r="C1624" t="s">
        <v>37</v>
      </c>
      <c r="D1624">
        <v>3</v>
      </c>
      <c r="E1624" t="s">
        <v>6</v>
      </c>
      <c r="F1624">
        <v>25</v>
      </c>
      <c r="G1624">
        <v>0</v>
      </c>
      <c r="H1624">
        <v>0</v>
      </c>
      <c r="I1624">
        <v>9.00345330443478</v>
      </c>
      <c r="J1624">
        <v>0</v>
      </c>
      <c r="K1624">
        <v>0</v>
      </c>
      <c r="L1624">
        <v>0</v>
      </c>
      <c r="M1624">
        <v>0</v>
      </c>
    </row>
    <row r="1625" spans="1:13" hidden="1" x14ac:dyDescent="0.25">
      <c r="A1625" t="str">
        <f t="shared" si="25"/>
        <v>f</v>
      </c>
      <c r="B1625">
        <v>51</v>
      </c>
      <c r="C1625" t="s">
        <v>37</v>
      </c>
      <c r="D1625">
        <v>3</v>
      </c>
      <c r="E1625" t="s">
        <v>13</v>
      </c>
      <c r="F1625">
        <v>114</v>
      </c>
      <c r="G1625">
        <v>0</v>
      </c>
      <c r="H1625">
        <v>104.71123452307999</v>
      </c>
      <c r="I1625">
        <v>23.652772884596001</v>
      </c>
      <c r="J1625">
        <v>121884.082813834</v>
      </c>
      <c r="K1625">
        <v>0</v>
      </c>
      <c r="L1625">
        <v>23.652772884596001</v>
      </c>
      <c r="M1625">
        <v>0</v>
      </c>
    </row>
    <row r="1626" spans="1:13" hidden="1" x14ac:dyDescent="0.25">
      <c r="A1626" t="str">
        <f t="shared" si="25"/>
        <v>f</v>
      </c>
      <c r="B1626">
        <v>51</v>
      </c>
      <c r="C1626" t="s">
        <v>37</v>
      </c>
      <c r="D1626">
        <v>3</v>
      </c>
      <c r="E1626" t="s">
        <v>7</v>
      </c>
      <c r="F1626">
        <v>212</v>
      </c>
      <c r="G1626">
        <v>100.054142820891</v>
      </c>
      <c r="H1626">
        <v>801.81623806840003</v>
      </c>
      <c r="I1626">
        <v>148.629860628356</v>
      </c>
      <c r="J1626">
        <v>928269.17778648203</v>
      </c>
      <c r="K1626">
        <v>30250.796835646499</v>
      </c>
      <c r="L1626">
        <v>139.822305650554</v>
      </c>
      <c r="M1626">
        <v>8.8075549778015496</v>
      </c>
    </row>
    <row r="1627" spans="1:13" hidden="1" x14ac:dyDescent="0.25">
      <c r="A1627" t="str">
        <f t="shared" si="25"/>
        <v>f</v>
      </c>
      <c r="B1627">
        <v>51</v>
      </c>
      <c r="C1627" t="s">
        <v>37</v>
      </c>
      <c r="D1627">
        <v>3</v>
      </c>
      <c r="E1627" t="s">
        <v>8</v>
      </c>
      <c r="F1627">
        <v>33</v>
      </c>
      <c r="G1627">
        <v>0</v>
      </c>
      <c r="H1627">
        <v>10.9797737412836</v>
      </c>
      <c r="I1627">
        <v>2.80523558005273</v>
      </c>
      <c r="J1627">
        <v>14302.272759425499</v>
      </c>
      <c r="K1627">
        <v>0</v>
      </c>
      <c r="L1627">
        <v>0</v>
      </c>
      <c r="M1627">
        <v>0</v>
      </c>
    </row>
    <row r="1628" spans="1:13" hidden="1" x14ac:dyDescent="0.25">
      <c r="A1628" t="str">
        <f t="shared" si="25"/>
        <v>f</v>
      </c>
      <c r="B1628">
        <v>51</v>
      </c>
      <c r="C1628" t="s">
        <v>14</v>
      </c>
      <c r="D1628">
        <v>3</v>
      </c>
      <c r="E1628" t="s">
        <v>6</v>
      </c>
      <c r="F1628">
        <v>135</v>
      </c>
      <c r="G1628">
        <v>0</v>
      </c>
      <c r="H1628">
        <v>0</v>
      </c>
      <c r="I1628">
        <v>39.278366822346499</v>
      </c>
      <c r="J1628">
        <v>0</v>
      </c>
      <c r="K1628">
        <v>0</v>
      </c>
      <c r="L1628">
        <v>0</v>
      </c>
      <c r="M1628">
        <v>0</v>
      </c>
    </row>
    <row r="1629" spans="1:13" hidden="1" x14ac:dyDescent="0.25">
      <c r="A1629" t="str">
        <f t="shared" si="25"/>
        <v>f</v>
      </c>
      <c r="B1629">
        <v>51</v>
      </c>
      <c r="C1629" t="s">
        <v>14</v>
      </c>
      <c r="D1629">
        <v>3</v>
      </c>
      <c r="E1629" t="s">
        <v>13</v>
      </c>
      <c r="F1629">
        <v>54</v>
      </c>
      <c r="G1629">
        <v>0</v>
      </c>
      <c r="H1629">
        <v>77.719857283894299</v>
      </c>
      <c r="I1629">
        <v>13.031022102256101</v>
      </c>
      <c r="J1629">
        <v>44133.4877256447</v>
      </c>
      <c r="K1629">
        <v>0</v>
      </c>
      <c r="L1629">
        <v>13.031022102256101</v>
      </c>
      <c r="M1629">
        <v>0</v>
      </c>
    </row>
    <row r="1630" spans="1:13" hidden="1" x14ac:dyDescent="0.25">
      <c r="A1630" t="str">
        <f t="shared" si="25"/>
        <v>f</v>
      </c>
      <c r="B1630">
        <v>51</v>
      </c>
      <c r="C1630" t="s">
        <v>14</v>
      </c>
      <c r="D1630">
        <v>3</v>
      </c>
      <c r="E1630" t="s">
        <v>7</v>
      </c>
      <c r="F1630">
        <v>884</v>
      </c>
      <c r="G1630">
        <v>269.646658207119</v>
      </c>
      <c r="H1630">
        <v>1300.48825189585</v>
      </c>
      <c r="I1630">
        <v>101.300504523554</v>
      </c>
      <c r="J1630">
        <v>1413213.8052997</v>
      </c>
      <c r="K1630">
        <v>163536.83740746399</v>
      </c>
      <c r="L1630">
        <v>97.082351233363596</v>
      </c>
      <c r="M1630">
        <v>4.2181532901910801</v>
      </c>
    </row>
    <row r="1631" spans="1:13" hidden="1" x14ac:dyDescent="0.25">
      <c r="A1631" t="str">
        <f t="shared" si="25"/>
        <v>f</v>
      </c>
      <c r="B1631">
        <v>51</v>
      </c>
      <c r="C1631" t="s">
        <v>14</v>
      </c>
      <c r="D1631">
        <v>3</v>
      </c>
      <c r="E1631" t="s">
        <v>8</v>
      </c>
      <c r="F1631">
        <v>55</v>
      </c>
      <c r="G1631">
        <v>3.4881322766598303E-4</v>
      </c>
      <c r="H1631">
        <v>97.884959055750898</v>
      </c>
      <c r="I1631">
        <v>45.013073942662103</v>
      </c>
      <c r="J1631">
        <v>69313.584723946595</v>
      </c>
      <c r="K1631">
        <v>0.186081134584725</v>
      </c>
      <c r="L1631">
        <v>0</v>
      </c>
      <c r="M1631">
        <v>0</v>
      </c>
    </row>
    <row r="1632" spans="1:13" hidden="1" x14ac:dyDescent="0.25">
      <c r="A1632" t="str">
        <f t="shared" si="25"/>
        <v>g</v>
      </c>
      <c r="B1632">
        <v>51</v>
      </c>
      <c r="C1632" t="s">
        <v>12</v>
      </c>
      <c r="D1632">
        <v>1</v>
      </c>
      <c r="E1632" t="s">
        <v>8</v>
      </c>
      <c r="F1632">
        <v>19</v>
      </c>
      <c r="G1632">
        <v>0.66153515504336602</v>
      </c>
      <c r="H1632">
        <v>0</v>
      </c>
      <c r="I1632">
        <v>8.1300031225510896</v>
      </c>
      <c r="J1632">
        <v>0</v>
      </c>
      <c r="K1632">
        <v>342.41015902290098</v>
      </c>
      <c r="L1632">
        <v>0</v>
      </c>
      <c r="M1632">
        <v>0</v>
      </c>
    </row>
    <row r="1633" spans="1:13" hidden="1" x14ac:dyDescent="0.25">
      <c r="A1633" t="str">
        <f t="shared" si="25"/>
        <v>g</v>
      </c>
      <c r="B1633">
        <v>51</v>
      </c>
      <c r="C1633" t="s">
        <v>12</v>
      </c>
      <c r="D1633">
        <v>3</v>
      </c>
      <c r="E1633" t="s">
        <v>6</v>
      </c>
      <c r="F1633">
        <v>133</v>
      </c>
      <c r="G1633">
        <v>0</v>
      </c>
      <c r="H1633">
        <v>0</v>
      </c>
      <c r="I1633">
        <v>93.405166288167607</v>
      </c>
      <c r="J1633">
        <v>0</v>
      </c>
      <c r="K1633">
        <v>0</v>
      </c>
      <c r="L1633">
        <v>0</v>
      </c>
      <c r="M1633">
        <v>0</v>
      </c>
    </row>
    <row r="1634" spans="1:13" hidden="1" x14ac:dyDescent="0.25">
      <c r="A1634" t="str">
        <f t="shared" si="25"/>
        <v>g</v>
      </c>
      <c r="B1634">
        <v>51</v>
      </c>
      <c r="C1634" t="s">
        <v>12</v>
      </c>
      <c r="D1634">
        <v>3</v>
      </c>
      <c r="E1634" t="s">
        <v>13</v>
      </c>
      <c r="F1634">
        <v>40</v>
      </c>
      <c r="G1634">
        <v>0</v>
      </c>
      <c r="H1634">
        <v>24.988147686157198</v>
      </c>
      <c r="I1634">
        <v>6.2025461699780502</v>
      </c>
      <c r="J1634">
        <v>25547.2611288632</v>
      </c>
      <c r="K1634">
        <v>0</v>
      </c>
      <c r="L1634">
        <v>6.2025461699780502</v>
      </c>
      <c r="M1634">
        <v>0</v>
      </c>
    </row>
    <row r="1635" spans="1:13" hidden="1" x14ac:dyDescent="0.25">
      <c r="A1635" t="str">
        <f t="shared" si="25"/>
        <v>g</v>
      </c>
      <c r="B1635">
        <v>51</v>
      </c>
      <c r="C1635" t="s">
        <v>12</v>
      </c>
      <c r="D1635">
        <v>3</v>
      </c>
      <c r="E1635" t="s">
        <v>7</v>
      </c>
      <c r="F1635">
        <v>302</v>
      </c>
      <c r="G1635">
        <v>3636.3821248267</v>
      </c>
      <c r="H1635">
        <v>131.06123669627999</v>
      </c>
      <c r="I1635">
        <v>198.62204010383499</v>
      </c>
      <c r="J1635">
        <v>351627.338158236</v>
      </c>
      <c r="K1635">
        <v>1939998.33041685</v>
      </c>
      <c r="L1635">
        <v>36.130255704731802</v>
      </c>
      <c r="M1635">
        <v>162.49178439910301</v>
      </c>
    </row>
    <row r="1636" spans="1:13" hidden="1" x14ac:dyDescent="0.25">
      <c r="A1636" t="str">
        <f t="shared" si="25"/>
        <v>g</v>
      </c>
      <c r="B1636">
        <v>51</v>
      </c>
      <c r="C1636" t="s">
        <v>12</v>
      </c>
      <c r="D1636">
        <v>3</v>
      </c>
      <c r="E1636" t="s">
        <v>8</v>
      </c>
      <c r="F1636">
        <v>143</v>
      </c>
      <c r="G1636">
        <v>554.02856784529797</v>
      </c>
      <c r="H1636">
        <v>12.105110353720899</v>
      </c>
      <c r="I1636">
        <v>232.55556212233699</v>
      </c>
      <c r="J1636">
        <v>32173.483436387902</v>
      </c>
      <c r="K1636">
        <v>301818.28588197898</v>
      </c>
      <c r="L1636">
        <v>0</v>
      </c>
      <c r="M1636">
        <v>0</v>
      </c>
    </row>
    <row r="1637" spans="1:13" x14ac:dyDescent="0.25">
      <c r="B1637">
        <v>52</v>
      </c>
      <c r="D1637">
        <v>0</v>
      </c>
      <c r="E1637" t="s">
        <v>8</v>
      </c>
      <c r="F1637">
        <v>2</v>
      </c>
      <c r="G1637">
        <v>0</v>
      </c>
      <c r="H1637" s="26">
        <v>1.1824285887675701E-5</v>
      </c>
      <c r="I1637">
        <v>0.22734515955906201</v>
      </c>
      <c r="J1637">
        <v>1.1824285887675701E-2</v>
      </c>
      <c r="K1637">
        <v>0</v>
      </c>
      <c r="L1637">
        <v>0</v>
      </c>
      <c r="M1637">
        <v>0</v>
      </c>
    </row>
    <row r="1638" spans="1:13" hidden="1" x14ac:dyDescent="0.25">
      <c r="A1638" t="str">
        <f t="shared" si="25"/>
        <v>a</v>
      </c>
      <c r="B1638">
        <v>52</v>
      </c>
      <c r="C1638" t="s">
        <v>19</v>
      </c>
      <c r="D1638">
        <v>4</v>
      </c>
      <c r="E1638" t="s">
        <v>6</v>
      </c>
      <c r="F1638">
        <v>488</v>
      </c>
      <c r="G1638">
        <v>0</v>
      </c>
      <c r="H1638">
        <v>0</v>
      </c>
      <c r="I1638">
        <v>335.164695101088</v>
      </c>
      <c r="J1638">
        <v>0</v>
      </c>
      <c r="K1638">
        <v>0</v>
      </c>
      <c r="L1638">
        <v>0</v>
      </c>
      <c r="M1638">
        <v>0</v>
      </c>
    </row>
    <row r="1639" spans="1:13" hidden="1" x14ac:dyDescent="0.25">
      <c r="A1639" t="str">
        <f t="shared" si="25"/>
        <v>a</v>
      </c>
      <c r="B1639">
        <v>52</v>
      </c>
      <c r="C1639" t="s">
        <v>19</v>
      </c>
      <c r="D1639">
        <v>4</v>
      </c>
      <c r="E1639" t="s">
        <v>13</v>
      </c>
      <c r="F1639">
        <v>2</v>
      </c>
      <c r="G1639">
        <v>0</v>
      </c>
      <c r="H1639" s="26">
        <v>1.47630033716858E-8</v>
      </c>
      <c r="I1639">
        <v>1.60586484631736E-3</v>
      </c>
      <c r="J1639" s="26">
        <v>7.8214391863298206E-5</v>
      </c>
      <c r="K1639">
        <v>0</v>
      </c>
      <c r="L1639">
        <v>1.60586484631736E-3</v>
      </c>
      <c r="M1639">
        <v>0</v>
      </c>
    </row>
    <row r="1640" spans="1:13" hidden="1" x14ac:dyDescent="0.25">
      <c r="A1640" t="str">
        <f t="shared" si="25"/>
        <v>a</v>
      </c>
      <c r="B1640">
        <v>52</v>
      </c>
      <c r="C1640" t="s">
        <v>19</v>
      </c>
      <c r="D1640">
        <v>4</v>
      </c>
      <c r="E1640" t="s">
        <v>7</v>
      </c>
      <c r="F1640">
        <v>120</v>
      </c>
      <c r="G1640">
        <v>0</v>
      </c>
      <c r="H1640">
        <v>73.334486741781404</v>
      </c>
      <c r="I1640">
        <v>174.67369312751899</v>
      </c>
      <c r="J1640">
        <v>161515.165505304</v>
      </c>
      <c r="K1640">
        <v>0</v>
      </c>
      <c r="L1640">
        <v>174.67369312751899</v>
      </c>
      <c r="M1640">
        <v>0</v>
      </c>
    </row>
    <row r="1641" spans="1:13" hidden="1" x14ac:dyDescent="0.25">
      <c r="A1641" t="str">
        <f t="shared" si="25"/>
        <v>a</v>
      </c>
      <c r="B1641">
        <v>52</v>
      </c>
      <c r="C1641" t="s">
        <v>19</v>
      </c>
      <c r="D1641">
        <v>4</v>
      </c>
      <c r="E1641" t="s">
        <v>8</v>
      </c>
      <c r="F1641">
        <v>6</v>
      </c>
      <c r="G1641">
        <v>0</v>
      </c>
      <c r="H1641">
        <v>0.83139273634633004</v>
      </c>
      <c r="I1641">
        <v>0.29517852903879899</v>
      </c>
      <c r="J1641">
        <v>4056.3651606334802</v>
      </c>
      <c r="K1641">
        <v>0</v>
      </c>
      <c r="L1641">
        <v>0</v>
      </c>
      <c r="M1641">
        <v>0</v>
      </c>
    </row>
    <row r="1642" spans="1:13" hidden="1" x14ac:dyDescent="0.25">
      <c r="A1642" t="str">
        <f t="shared" si="25"/>
        <v>b</v>
      </c>
      <c r="B1642">
        <v>52</v>
      </c>
      <c r="C1642" t="s">
        <v>36</v>
      </c>
      <c r="D1642">
        <v>4</v>
      </c>
      <c r="E1642" t="s">
        <v>6</v>
      </c>
      <c r="F1642">
        <v>314</v>
      </c>
      <c r="G1642">
        <v>0</v>
      </c>
      <c r="H1642">
        <v>0</v>
      </c>
      <c r="I1642">
        <v>247.134640076881</v>
      </c>
      <c r="J1642">
        <v>0</v>
      </c>
      <c r="K1642">
        <v>0</v>
      </c>
      <c r="L1642">
        <v>0</v>
      </c>
      <c r="M1642">
        <v>0</v>
      </c>
    </row>
    <row r="1643" spans="1:13" hidden="1" x14ac:dyDescent="0.25">
      <c r="A1643" t="str">
        <f t="shared" si="25"/>
        <v>b</v>
      </c>
      <c r="B1643">
        <v>52</v>
      </c>
      <c r="C1643" t="s">
        <v>36</v>
      </c>
      <c r="D1643">
        <v>4</v>
      </c>
      <c r="E1643" t="s">
        <v>13</v>
      </c>
      <c r="F1643">
        <v>26</v>
      </c>
      <c r="G1643">
        <v>0</v>
      </c>
      <c r="H1643">
        <v>6.5600003645660596</v>
      </c>
      <c r="I1643">
        <v>29.3566241458443</v>
      </c>
      <c r="J1643">
        <v>19404.4810783914</v>
      </c>
      <c r="K1643">
        <v>0</v>
      </c>
      <c r="L1643">
        <v>29.3566241458443</v>
      </c>
      <c r="M1643">
        <v>0</v>
      </c>
    </row>
    <row r="1644" spans="1:13" hidden="1" x14ac:dyDescent="0.25">
      <c r="A1644" t="str">
        <f t="shared" si="25"/>
        <v>b</v>
      </c>
      <c r="B1644">
        <v>52</v>
      </c>
      <c r="C1644" t="s">
        <v>36</v>
      </c>
      <c r="D1644">
        <v>4</v>
      </c>
      <c r="E1644" t="s">
        <v>7</v>
      </c>
      <c r="F1644">
        <v>81</v>
      </c>
      <c r="G1644">
        <v>1.2632421540000001E-4</v>
      </c>
      <c r="H1644">
        <v>33.547060334322602</v>
      </c>
      <c r="I1644">
        <v>43.203251310035697</v>
      </c>
      <c r="J1644">
        <v>124093.245170031</v>
      </c>
      <c r="K1644">
        <v>0.123166110015</v>
      </c>
      <c r="L1644">
        <v>43.193700594878202</v>
      </c>
      <c r="M1644">
        <v>9.5507151575399997E-3</v>
      </c>
    </row>
    <row r="1645" spans="1:13" hidden="1" x14ac:dyDescent="0.25">
      <c r="A1645" t="str">
        <f t="shared" si="25"/>
        <v>b</v>
      </c>
      <c r="B1645">
        <v>52</v>
      </c>
      <c r="C1645" t="s">
        <v>36</v>
      </c>
      <c r="D1645">
        <v>4</v>
      </c>
      <c r="E1645" t="s">
        <v>8</v>
      </c>
      <c r="F1645">
        <v>521</v>
      </c>
      <c r="G1645">
        <v>0</v>
      </c>
      <c r="H1645" s="26">
        <v>8.3017690714199996E-5</v>
      </c>
      <c r="I1645">
        <v>874.76726437708999</v>
      </c>
      <c r="J1645">
        <v>0.28582990912900003</v>
      </c>
      <c r="K1645">
        <v>0</v>
      </c>
      <c r="L1645">
        <v>0</v>
      </c>
      <c r="M1645">
        <v>0</v>
      </c>
    </row>
    <row r="1646" spans="1:13" hidden="1" x14ac:dyDescent="0.25">
      <c r="A1646" t="str">
        <f t="shared" si="25"/>
        <v>b</v>
      </c>
      <c r="B1646">
        <v>52</v>
      </c>
      <c r="C1646" t="s">
        <v>34</v>
      </c>
      <c r="D1646">
        <v>4</v>
      </c>
      <c r="E1646" t="s">
        <v>6</v>
      </c>
      <c r="F1646">
        <v>1364</v>
      </c>
      <c r="G1646">
        <v>0</v>
      </c>
      <c r="H1646">
        <v>0</v>
      </c>
      <c r="I1646">
        <v>377.82125688011502</v>
      </c>
      <c r="J1646">
        <v>0</v>
      </c>
      <c r="K1646">
        <v>0</v>
      </c>
      <c r="L1646">
        <v>0</v>
      </c>
      <c r="M1646">
        <v>0</v>
      </c>
    </row>
    <row r="1647" spans="1:13" hidden="1" x14ac:dyDescent="0.25">
      <c r="A1647" t="str">
        <f t="shared" si="25"/>
        <v>b</v>
      </c>
      <c r="B1647">
        <v>52</v>
      </c>
      <c r="C1647" t="s">
        <v>34</v>
      </c>
      <c r="D1647">
        <v>4</v>
      </c>
      <c r="E1647" t="s">
        <v>13</v>
      </c>
      <c r="F1647">
        <v>262</v>
      </c>
      <c r="G1647">
        <v>0</v>
      </c>
      <c r="H1647">
        <v>20.887883428657101</v>
      </c>
      <c r="I1647">
        <v>52.340876141743799</v>
      </c>
      <c r="J1647">
        <v>46324.993793634399</v>
      </c>
      <c r="K1647">
        <v>0</v>
      </c>
      <c r="L1647">
        <v>52.340876141743799</v>
      </c>
      <c r="M1647">
        <v>0</v>
      </c>
    </row>
    <row r="1648" spans="1:13" hidden="1" x14ac:dyDescent="0.25">
      <c r="A1648" t="str">
        <f t="shared" si="25"/>
        <v>b</v>
      </c>
      <c r="B1648">
        <v>52</v>
      </c>
      <c r="C1648" t="s">
        <v>34</v>
      </c>
      <c r="D1648">
        <v>4</v>
      </c>
      <c r="E1648" t="s">
        <v>7</v>
      </c>
      <c r="F1648">
        <v>3650</v>
      </c>
      <c r="G1648">
        <v>910.86465025328403</v>
      </c>
      <c r="H1648">
        <v>1979.1771930078901</v>
      </c>
      <c r="I1648">
        <v>884.95199725528903</v>
      </c>
      <c r="J1648">
        <v>6159192.7208443005</v>
      </c>
      <c r="K1648">
        <v>551256.33844771795</v>
      </c>
      <c r="L1648">
        <v>823.40480731796004</v>
      </c>
      <c r="M1648">
        <v>61.547189937329001</v>
      </c>
    </row>
    <row r="1649" spans="1:13" hidden="1" x14ac:dyDescent="0.25">
      <c r="A1649" t="str">
        <f t="shared" si="25"/>
        <v>b</v>
      </c>
      <c r="B1649">
        <v>52</v>
      </c>
      <c r="C1649" t="s">
        <v>34</v>
      </c>
      <c r="D1649">
        <v>4</v>
      </c>
      <c r="E1649" t="s">
        <v>8</v>
      </c>
      <c r="F1649">
        <v>147</v>
      </c>
      <c r="G1649">
        <v>269.39014691295102</v>
      </c>
      <c r="H1649">
        <v>6.9912181093717196</v>
      </c>
      <c r="I1649">
        <v>157.197872480592</v>
      </c>
      <c r="J1649">
        <v>16846.414650673902</v>
      </c>
      <c r="K1649">
        <v>94286.551419519703</v>
      </c>
      <c r="L1649">
        <v>0</v>
      </c>
      <c r="M1649">
        <v>0</v>
      </c>
    </row>
    <row r="1650" spans="1:13" hidden="1" x14ac:dyDescent="0.25">
      <c r="A1650" t="str">
        <f t="shared" si="25"/>
        <v>c</v>
      </c>
      <c r="B1650">
        <v>52</v>
      </c>
      <c r="C1650" t="s">
        <v>33</v>
      </c>
      <c r="D1650">
        <v>4</v>
      </c>
      <c r="E1650" t="s">
        <v>6</v>
      </c>
      <c r="F1650">
        <v>2012</v>
      </c>
      <c r="G1650">
        <v>0</v>
      </c>
      <c r="H1650">
        <v>0</v>
      </c>
      <c r="I1650">
        <v>1742.3212471648999</v>
      </c>
      <c r="J1650">
        <v>0</v>
      </c>
      <c r="K1650">
        <v>0</v>
      </c>
      <c r="L1650">
        <v>0</v>
      </c>
      <c r="M1650">
        <v>0</v>
      </c>
    </row>
    <row r="1651" spans="1:13" hidden="1" x14ac:dyDescent="0.25">
      <c r="A1651" t="str">
        <f t="shared" si="25"/>
        <v>c</v>
      </c>
      <c r="B1651">
        <v>52</v>
      </c>
      <c r="C1651" t="s">
        <v>33</v>
      </c>
      <c r="D1651">
        <v>4</v>
      </c>
      <c r="E1651" t="s">
        <v>13</v>
      </c>
      <c r="F1651">
        <v>113</v>
      </c>
      <c r="G1651">
        <v>0</v>
      </c>
      <c r="H1651">
        <v>19.793034637428601</v>
      </c>
      <c r="I1651">
        <v>89.244905991506101</v>
      </c>
      <c r="J1651">
        <v>43956.006659934799</v>
      </c>
      <c r="K1651">
        <v>0</v>
      </c>
      <c r="L1651">
        <v>89.244905991506101</v>
      </c>
      <c r="M1651">
        <v>0</v>
      </c>
    </row>
    <row r="1652" spans="1:13" hidden="1" x14ac:dyDescent="0.25">
      <c r="A1652" t="str">
        <f t="shared" si="25"/>
        <v>c</v>
      </c>
      <c r="B1652">
        <v>52</v>
      </c>
      <c r="C1652" t="s">
        <v>33</v>
      </c>
      <c r="D1652">
        <v>4</v>
      </c>
      <c r="E1652" t="s">
        <v>7</v>
      </c>
      <c r="F1652">
        <v>512</v>
      </c>
      <c r="G1652">
        <v>47.839234037859597</v>
      </c>
      <c r="H1652">
        <v>136.619113154985</v>
      </c>
      <c r="I1652">
        <v>500.33580575315898</v>
      </c>
      <c r="J1652">
        <v>492244.94143863098</v>
      </c>
      <c r="K1652">
        <v>39769.844997675398</v>
      </c>
      <c r="L1652">
        <v>493.278685579436</v>
      </c>
      <c r="M1652">
        <v>7.0571201737227298</v>
      </c>
    </row>
    <row r="1653" spans="1:13" hidden="1" x14ac:dyDescent="0.25">
      <c r="A1653" t="str">
        <f t="shared" si="25"/>
        <v>c</v>
      </c>
      <c r="B1653">
        <v>52</v>
      </c>
      <c r="C1653" t="s">
        <v>33</v>
      </c>
      <c r="D1653">
        <v>4</v>
      </c>
      <c r="E1653" t="s">
        <v>8</v>
      </c>
      <c r="F1653">
        <v>128</v>
      </c>
      <c r="G1653">
        <v>94.900174309600004</v>
      </c>
      <c r="H1653">
        <v>0.99726001443254497</v>
      </c>
      <c r="I1653">
        <v>83.692131554544702</v>
      </c>
      <c r="J1653">
        <v>8427.8443819700697</v>
      </c>
      <c r="K1653">
        <v>33215.0610084</v>
      </c>
      <c r="L1653">
        <v>0</v>
      </c>
      <c r="M1653">
        <v>0</v>
      </c>
    </row>
    <row r="1654" spans="1:13" hidden="1" x14ac:dyDescent="0.25">
      <c r="A1654" t="str">
        <f t="shared" si="25"/>
        <v>a</v>
      </c>
      <c r="B1654">
        <v>53</v>
      </c>
      <c r="C1654" t="s">
        <v>24</v>
      </c>
      <c r="D1654">
        <v>2</v>
      </c>
      <c r="E1654" t="s">
        <v>6</v>
      </c>
      <c r="F1654">
        <v>12</v>
      </c>
      <c r="G1654">
        <v>0</v>
      </c>
      <c r="H1654">
        <v>0</v>
      </c>
      <c r="I1654">
        <v>22.047020164157001</v>
      </c>
      <c r="J1654">
        <v>0</v>
      </c>
      <c r="K1654">
        <v>0</v>
      </c>
      <c r="L1654">
        <v>0</v>
      </c>
      <c r="M1654">
        <v>0</v>
      </c>
    </row>
    <row r="1655" spans="1:13" hidden="1" x14ac:dyDescent="0.25">
      <c r="A1655" t="str">
        <f t="shared" si="25"/>
        <v>a</v>
      </c>
      <c r="B1655">
        <v>53</v>
      </c>
      <c r="C1655" t="s">
        <v>24</v>
      </c>
      <c r="D1655">
        <v>2</v>
      </c>
      <c r="E1655" t="s">
        <v>7</v>
      </c>
      <c r="F1655">
        <v>38</v>
      </c>
      <c r="G1655">
        <v>0</v>
      </c>
      <c r="H1655">
        <v>37.002930101448001</v>
      </c>
      <c r="I1655">
        <v>100.69730845230799</v>
      </c>
      <c r="J1655">
        <v>364927.637422439</v>
      </c>
      <c r="K1655">
        <v>0</v>
      </c>
      <c r="L1655">
        <v>100.69730845230799</v>
      </c>
      <c r="M1655">
        <v>0</v>
      </c>
    </row>
    <row r="1656" spans="1:13" hidden="1" x14ac:dyDescent="0.25">
      <c r="A1656" t="str">
        <f t="shared" si="25"/>
        <v>a</v>
      </c>
      <c r="B1656">
        <v>53</v>
      </c>
      <c r="C1656" t="s">
        <v>24</v>
      </c>
      <c r="D1656">
        <v>2</v>
      </c>
      <c r="E1656" t="s">
        <v>8</v>
      </c>
      <c r="F1656">
        <v>7</v>
      </c>
      <c r="G1656" s="26">
        <v>7.2444130614100007E-5</v>
      </c>
      <c r="H1656">
        <v>0</v>
      </c>
      <c r="I1656">
        <v>0.85988904325659998</v>
      </c>
      <c r="J1656">
        <v>0</v>
      </c>
      <c r="K1656">
        <v>4.58571346787E-2</v>
      </c>
      <c r="L1656">
        <v>0</v>
      </c>
      <c r="M1656">
        <v>0</v>
      </c>
    </row>
    <row r="1657" spans="1:13" hidden="1" x14ac:dyDescent="0.25">
      <c r="A1657" t="str">
        <f t="shared" si="25"/>
        <v>b</v>
      </c>
      <c r="B1657">
        <v>53</v>
      </c>
      <c r="C1657" t="s">
        <v>46</v>
      </c>
      <c r="D1657">
        <v>2</v>
      </c>
      <c r="E1657" t="s">
        <v>6</v>
      </c>
      <c r="F1657">
        <v>51</v>
      </c>
      <c r="G1657">
        <v>0</v>
      </c>
      <c r="H1657">
        <v>0</v>
      </c>
      <c r="I1657">
        <v>26.168320962343</v>
      </c>
      <c r="J1657">
        <v>0</v>
      </c>
      <c r="K1657">
        <v>0</v>
      </c>
      <c r="L1657">
        <v>0</v>
      </c>
      <c r="M1657">
        <v>0</v>
      </c>
    </row>
    <row r="1658" spans="1:13" hidden="1" x14ac:dyDescent="0.25">
      <c r="A1658" t="str">
        <f t="shared" si="25"/>
        <v>b</v>
      </c>
      <c r="B1658">
        <v>53</v>
      </c>
      <c r="C1658" t="s">
        <v>46</v>
      </c>
      <c r="D1658">
        <v>2</v>
      </c>
      <c r="E1658" t="s">
        <v>13</v>
      </c>
      <c r="F1658">
        <v>1</v>
      </c>
      <c r="G1658">
        <v>0</v>
      </c>
      <c r="H1658" s="26">
        <v>2.4215963032799999E-8</v>
      </c>
      <c r="I1658" s="26">
        <v>5.8145252910199998E-5</v>
      </c>
      <c r="J1658">
        <v>1.06743965049E-4</v>
      </c>
      <c r="K1658">
        <v>0</v>
      </c>
      <c r="L1658" s="26">
        <v>5.8145252910199998E-5</v>
      </c>
      <c r="M1658">
        <v>0</v>
      </c>
    </row>
    <row r="1659" spans="1:13" hidden="1" x14ac:dyDescent="0.25">
      <c r="A1659" t="str">
        <f t="shared" si="25"/>
        <v>b</v>
      </c>
      <c r="B1659">
        <v>53</v>
      </c>
      <c r="C1659" t="s">
        <v>46</v>
      </c>
      <c r="D1659">
        <v>2</v>
      </c>
      <c r="E1659" t="s">
        <v>7</v>
      </c>
      <c r="F1659">
        <v>129</v>
      </c>
      <c r="G1659">
        <v>0</v>
      </c>
      <c r="H1659">
        <v>407.63774652653399</v>
      </c>
      <c r="I1659">
        <v>69.549725945109202</v>
      </c>
      <c r="J1659">
        <v>1462048.66193164</v>
      </c>
      <c r="K1659">
        <v>0</v>
      </c>
      <c r="L1659">
        <v>69.549725945109202</v>
      </c>
      <c r="M1659">
        <v>0</v>
      </c>
    </row>
    <row r="1660" spans="1:13" hidden="1" x14ac:dyDescent="0.25">
      <c r="A1660" t="str">
        <f t="shared" si="25"/>
        <v>b</v>
      </c>
      <c r="B1660">
        <v>53</v>
      </c>
      <c r="C1660" t="s">
        <v>46</v>
      </c>
      <c r="D1660">
        <v>2</v>
      </c>
      <c r="E1660" t="s">
        <v>8</v>
      </c>
      <c r="F1660">
        <v>48</v>
      </c>
      <c r="G1660">
        <v>0</v>
      </c>
      <c r="H1660">
        <v>1.0916161336699999E-4</v>
      </c>
      <c r="I1660">
        <v>27.117038413611802</v>
      </c>
      <c r="J1660">
        <v>0.28654923508800001</v>
      </c>
      <c r="K1660">
        <v>0</v>
      </c>
      <c r="L1660">
        <v>0</v>
      </c>
      <c r="M1660">
        <v>0</v>
      </c>
    </row>
    <row r="1661" spans="1:13" hidden="1" x14ac:dyDescent="0.25">
      <c r="A1661" t="str">
        <f t="shared" si="25"/>
        <v>c</v>
      </c>
      <c r="B1661">
        <v>53</v>
      </c>
      <c r="C1661" t="s">
        <v>29</v>
      </c>
      <c r="D1661">
        <v>2</v>
      </c>
      <c r="E1661" t="s">
        <v>6</v>
      </c>
      <c r="F1661">
        <v>160</v>
      </c>
      <c r="G1661">
        <v>0</v>
      </c>
      <c r="H1661">
        <v>0</v>
      </c>
      <c r="I1661">
        <v>47.870514572440499</v>
      </c>
      <c r="J1661">
        <v>0</v>
      </c>
      <c r="K1661">
        <v>0</v>
      </c>
      <c r="L1661">
        <v>0</v>
      </c>
      <c r="M1661">
        <v>0</v>
      </c>
    </row>
    <row r="1662" spans="1:13" hidden="1" x14ac:dyDescent="0.25">
      <c r="A1662" t="str">
        <f t="shared" si="25"/>
        <v>c</v>
      </c>
      <c r="B1662">
        <v>53</v>
      </c>
      <c r="C1662" t="s">
        <v>29</v>
      </c>
      <c r="D1662">
        <v>2</v>
      </c>
      <c r="E1662" t="s">
        <v>13</v>
      </c>
      <c r="F1662">
        <v>119</v>
      </c>
      <c r="G1662" s="26">
        <v>1.15378254844139E-6</v>
      </c>
      <c r="H1662">
        <v>49.903474135958199</v>
      </c>
      <c r="I1662">
        <v>29.4938830258092</v>
      </c>
      <c r="J1662">
        <v>182431.42838265799</v>
      </c>
      <c r="K1662">
        <v>4.3348001535962002E-4</v>
      </c>
      <c r="L1662">
        <v>29.493774867776398</v>
      </c>
      <c r="M1662">
        <v>1.081580327769E-4</v>
      </c>
    </row>
    <row r="1663" spans="1:13" hidden="1" x14ac:dyDescent="0.25">
      <c r="A1663" t="str">
        <f t="shared" si="25"/>
        <v>c</v>
      </c>
      <c r="B1663">
        <v>53</v>
      </c>
      <c r="C1663" t="s">
        <v>29</v>
      </c>
      <c r="D1663">
        <v>2</v>
      </c>
      <c r="E1663" t="s">
        <v>7</v>
      </c>
      <c r="F1663">
        <v>2840</v>
      </c>
      <c r="G1663">
        <v>1.9970516707696</v>
      </c>
      <c r="H1663">
        <v>2760.5660752789099</v>
      </c>
      <c r="I1663">
        <v>878.88970078526404</v>
      </c>
      <c r="J1663">
        <v>11343421.038716599</v>
      </c>
      <c r="K1663">
        <v>698.96815955099896</v>
      </c>
      <c r="L1663">
        <v>878.38898162529904</v>
      </c>
      <c r="M1663">
        <v>0.50071915996471505</v>
      </c>
    </row>
    <row r="1664" spans="1:13" hidden="1" x14ac:dyDescent="0.25">
      <c r="A1664" t="str">
        <f t="shared" si="25"/>
        <v>c</v>
      </c>
      <c r="B1664">
        <v>53</v>
      </c>
      <c r="C1664" t="s">
        <v>29</v>
      </c>
      <c r="D1664">
        <v>2</v>
      </c>
      <c r="E1664" t="s">
        <v>8</v>
      </c>
      <c r="F1664">
        <v>109</v>
      </c>
      <c r="G1664">
        <v>1.85770940917328E-3</v>
      </c>
      <c r="H1664">
        <v>2.06429893821146</v>
      </c>
      <c r="I1664">
        <v>41.620135055108904</v>
      </c>
      <c r="J1664">
        <v>6170.9755070752299</v>
      </c>
      <c r="K1664">
        <v>0.99836450946549504</v>
      </c>
      <c r="L1664">
        <v>0</v>
      </c>
      <c r="M1664">
        <v>0</v>
      </c>
    </row>
    <row r="1665" spans="1:13" hidden="1" x14ac:dyDescent="0.25">
      <c r="A1665" t="str">
        <f t="shared" si="25"/>
        <v>d</v>
      </c>
      <c r="B1665">
        <v>53</v>
      </c>
      <c r="C1665" t="s">
        <v>16</v>
      </c>
      <c r="D1665">
        <v>2</v>
      </c>
      <c r="E1665" t="s">
        <v>6</v>
      </c>
      <c r="F1665">
        <v>8</v>
      </c>
      <c r="G1665">
        <v>0</v>
      </c>
      <c r="H1665">
        <v>0</v>
      </c>
      <c r="I1665">
        <v>0.79691214731072701</v>
      </c>
      <c r="J1665">
        <v>0</v>
      </c>
      <c r="K1665">
        <v>0</v>
      </c>
      <c r="L1665">
        <v>0</v>
      </c>
      <c r="M1665">
        <v>0</v>
      </c>
    </row>
    <row r="1666" spans="1:13" hidden="1" x14ac:dyDescent="0.25">
      <c r="A1666" t="str">
        <f t="shared" si="25"/>
        <v>d</v>
      </c>
      <c r="B1666">
        <v>53</v>
      </c>
      <c r="C1666" t="s">
        <v>16</v>
      </c>
      <c r="D1666">
        <v>2</v>
      </c>
      <c r="E1666" t="s">
        <v>13</v>
      </c>
      <c r="F1666">
        <v>17</v>
      </c>
      <c r="G1666" s="26">
        <v>1.5196705798079999E-10</v>
      </c>
      <c r="H1666">
        <v>12.4700795192621</v>
      </c>
      <c r="I1666">
        <v>4.6342466050474203</v>
      </c>
      <c r="J1666">
        <v>16319.577397175801</v>
      </c>
      <c r="K1666" s="26">
        <v>1.128831888254E-7</v>
      </c>
      <c r="L1666">
        <v>4.6342449175662299</v>
      </c>
      <c r="M1666" s="26">
        <v>1.6874811832330001E-6</v>
      </c>
    </row>
    <row r="1667" spans="1:13" hidden="1" x14ac:dyDescent="0.25">
      <c r="A1667" t="str">
        <f t="shared" ref="A1667:A1730" si="26">LEFT(C1667,1)</f>
        <v>d</v>
      </c>
      <c r="B1667">
        <v>53</v>
      </c>
      <c r="C1667" t="s">
        <v>16</v>
      </c>
      <c r="D1667">
        <v>2</v>
      </c>
      <c r="E1667" t="s">
        <v>7</v>
      </c>
      <c r="F1667">
        <v>23</v>
      </c>
      <c r="G1667">
        <v>15.762287723200901</v>
      </c>
      <c r="H1667">
        <v>15.744049853834399</v>
      </c>
      <c r="I1667">
        <v>5.7287563728522697</v>
      </c>
      <c r="J1667">
        <v>25619.406394636801</v>
      </c>
      <c r="K1667">
        <v>6117.9390049370004</v>
      </c>
      <c r="L1667">
        <v>2.7856664907462698</v>
      </c>
      <c r="M1667">
        <v>2.9430898821059999</v>
      </c>
    </row>
    <row r="1668" spans="1:13" hidden="1" x14ac:dyDescent="0.25">
      <c r="A1668" t="str">
        <f t="shared" si="26"/>
        <v>d</v>
      </c>
      <c r="B1668">
        <v>53</v>
      </c>
      <c r="C1668" t="s">
        <v>16</v>
      </c>
      <c r="D1668">
        <v>2</v>
      </c>
      <c r="E1668" t="s">
        <v>8</v>
      </c>
      <c r="F1668">
        <v>6</v>
      </c>
      <c r="G1668" s="26">
        <v>1.7689319476380501E-8</v>
      </c>
      <c r="H1668">
        <v>0</v>
      </c>
      <c r="I1668">
        <v>2.4604265896170999E-3</v>
      </c>
      <c r="J1668">
        <v>0</v>
      </c>
      <c r="K1668" s="26">
        <v>1.11979139880093E-5</v>
      </c>
      <c r="L1668">
        <v>0</v>
      </c>
      <c r="M1668">
        <v>0</v>
      </c>
    </row>
    <row r="1669" spans="1:13" hidden="1" x14ac:dyDescent="0.25">
      <c r="A1669" t="str">
        <f t="shared" si="26"/>
        <v>d</v>
      </c>
      <c r="B1669">
        <v>53</v>
      </c>
      <c r="C1669" t="s">
        <v>15</v>
      </c>
      <c r="D1669">
        <v>2</v>
      </c>
      <c r="E1669" t="s">
        <v>6</v>
      </c>
      <c r="F1669">
        <v>133</v>
      </c>
      <c r="G1669">
        <v>0</v>
      </c>
      <c r="H1669">
        <v>0</v>
      </c>
      <c r="I1669">
        <v>14.261635620854101</v>
      </c>
      <c r="J1669">
        <v>0</v>
      </c>
      <c r="K1669">
        <v>0</v>
      </c>
      <c r="L1669">
        <v>0</v>
      </c>
      <c r="M1669">
        <v>0</v>
      </c>
    </row>
    <row r="1670" spans="1:13" hidden="1" x14ac:dyDescent="0.25">
      <c r="A1670" t="str">
        <f t="shared" si="26"/>
        <v>d</v>
      </c>
      <c r="B1670">
        <v>53</v>
      </c>
      <c r="C1670" t="s">
        <v>15</v>
      </c>
      <c r="D1670">
        <v>2</v>
      </c>
      <c r="E1670" t="s">
        <v>13</v>
      </c>
      <c r="F1670">
        <v>340</v>
      </c>
      <c r="G1670">
        <v>55.347791795883801</v>
      </c>
      <c r="H1670">
        <v>284.47169959295798</v>
      </c>
      <c r="I1670">
        <v>105.34968167551899</v>
      </c>
      <c r="J1670">
        <v>418209.84335423401</v>
      </c>
      <c r="K1670">
        <v>27746.047803099798</v>
      </c>
      <c r="L1670">
        <v>97.465314504547607</v>
      </c>
      <c r="M1670">
        <v>7.88436717097201</v>
      </c>
    </row>
    <row r="1671" spans="1:13" hidden="1" x14ac:dyDescent="0.25">
      <c r="A1671" t="str">
        <f t="shared" si="26"/>
        <v>d</v>
      </c>
      <c r="B1671">
        <v>53</v>
      </c>
      <c r="C1671" t="s">
        <v>15</v>
      </c>
      <c r="D1671">
        <v>2</v>
      </c>
      <c r="E1671" t="s">
        <v>7</v>
      </c>
      <c r="F1671">
        <v>4047</v>
      </c>
      <c r="G1671">
        <v>267.46821330892902</v>
      </c>
      <c r="H1671">
        <v>4309.9219609490501</v>
      </c>
      <c r="I1671">
        <v>695.08091847218498</v>
      </c>
      <c r="J1671">
        <v>6886809.6550699603</v>
      </c>
      <c r="K1671">
        <v>137116.92859095501</v>
      </c>
      <c r="L1671">
        <v>688.16930035444102</v>
      </c>
      <c r="M1671">
        <v>6.9116181177439904</v>
      </c>
    </row>
    <row r="1672" spans="1:13" hidden="1" x14ac:dyDescent="0.25">
      <c r="A1672" t="str">
        <f t="shared" si="26"/>
        <v>d</v>
      </c>
      <c r="B1672">
        <v>53</v>
      </c>
      <c r="C1672" t="s">
        <v>15</v>
      </c>
      <c r="D1672">
        <v>2</v>
      </c>
      <c r="E1672" t="s">
        <v>8</v>
      </c>
      <c r="F1672">
        <v>212</v>
      </c>
      <c r="G1672">
        <v>14.9783940078007</v>
      </c>
      <c r="H1672">
        <v>0.98548025124906002</v>
      </c>
      <c r="I1672">
        <v>33.396374763764399</v>
      </c>
      <c r="J1672">
        <v>2574.07432348779</v>
      </c>
      <c r="K1672">
        <v>5242.4379027137702</v>
      </c>
      <c r="L1672">
        <v>0</v>
      </c>
      <c r="M1672">
        <v>0</v>
      </c>
    </row>
    <row r="1673" spans="1:13" hidden="1" x14ac:dyDescent="0.25">
      <c r="A1673" t="str">
        <f t="shared" si="26"/>
        <v>d</v>
      </c>
      <c r="B1673">
        <v>53</v>
      </c>
      <c r="C1673" t="s">
        <v>22</v>
      </c>
      <c r="D1673">
        <v>2</v>
      </c>
      <c r="E1673" t="s">
        <v>6</v>
      </c>
      <c r="F1673">
        <v>16</v>
      </c>
      <c r="G1673">
        <v>0</v>
      </c>
      <c r="H1673">
        <v>0</v>
      </c>
      <c r="I1673">
        <v>5.2703365336084103</v>
      </c>
      <c r="J1673">
        <v>0</v>
      </c>
      <c r="K1673">
        <v>0</v>
      </c>
      <c r="L1673">
        <v>0</v>
      </c>
      <c r="M1673">
        <v>0</v>
      </c>
    </row>
    <row r="1674" spans="1:13" hidden="1" x14ac:dyDescent="0.25">
      <c r="A1674" t="str">
        <f t="shared" si="26"/>
        <v>d</v>
      </c>
      <c r="B1674">
        <v>53</v>
      </c>
      <c r="C1674" t="s">
        <v>22</v>
      </c>
      <c r="D1674">
        <v>2</v>
      </c>
      <c r="E1674" t="s">
        <v>13</v>
      </c>
      <c r="F1674">
        <v>7</v>
      </c>
      <c r="G1674" s="26">
        <v>1.4839801829699999E-9</v>
      </c>
      <c r="H1674">
        <v>1.9159629671668901</v>
      </c>
      <c r="I1674">
        <v>0.58488472779472001</v>
      </c>
      <c r="J1674">
        <v>2903.0306132677701</v>
      </c>
      <c r="K1674" s="26">
        <v>5.5500858842899996E-7</v>
      </c>
      <c r="L1674">
        <v>0.58484636566735604</v>
      </c>
      <c r="M1674" s="26">
        <v>3.8362127363600003E-5</v>
      </c>
    </row>
    <row r="1675" spans="1:13" hidden="1" x14ac:dyDescent="0.25">
      <c r="A1675" t="str">
        <f t="shared" si="26"/>
        <v>d</v>
      </c>
      <c r="B1675">
        <v>53</v>
      </c>
      <c r="C1675" t="s">
        <v>22</v>
      </c>
      <c r="D1675">
        <v>2</v>
      </c>
      <c r="E1675" t="s">
        <v>7</v>
      </c>
      <c r="F1675">
        <v>1634</v>
      </c>
      <c r="G1675">
        <v>0.17181853434725</v>
      </c>
      <c r="H1675">
        <v>1737.4593522625501</v>
      </c>
      <c r="I1675">
        <v>271.01175070621298</v>
      </c>
      <c r="J1675">
        <v>3293695.8375214399</v>
      </c>
      <c r="K1675">
        <v>64.260132497919599</v>
      </c>
      <c r="L1675">
        <v>270.90515227568</v>
      </c>
      <c r="M1675">
        <v>0.10659843053250199</v>
      </c>
    </row>
    <row r="1676" spans="1:13" hidden="1" x14ac:dyDescent="0.25">
      <c r="A1676" t="str">
        <f t="shared" si="26"/>
        <v>d</v>
      </c>
      <c r="B1676">
        <v>53</v>
      </c>
      <c r="C1676" t="s">
        <v>22</v>
      </c>
      <c r="D1676">
        <v>2</v>
      </c>
      <c r="E1676" t="s">
        <v>8</v>
      </c>
      <c r="F1676">
        <v>64</v>
      </c>
      <c r="G1676">
        <v>0</v>
      </c>
      <c r="H1676" s="26">
        <v>9.1813043004439897E-6</v>
      </c>
      <c r="I1676">
        <v>4.9726245403288196</v>
      </c>
      <c r="J1676">
        <v>1.4649027683943E-2</v>
      </c>
      <c r="K1676">
        <v>0</v>
      </c>
      <c r="L1676">
        <v>0</v>
      </c>
      <c r="M1676">
        <v>0</v>
      </c>
    </row>
    <row r="1677" spans="1:13" hidden="1" x14ac:dyDescent="0.25">
      <c r="A1677" t="str">
        <f t="shared" si="26"/>
        <v>d</v>
      </c>
      <c r="B1677">
        <v>53</v>
      </c>
      <c r="C1677" t="s">
        <v>21</v>
      </c>
      <c r="D1677">
        <v>2</v>
      </c>
      <c r="E1677" t="s">
        <v>6</v>
      </c>
      <c r="F1677">
        <v>41</v>
      </c>
      <c r="G1677">
        <v>0</v>
      </c>
      <c r="H1677">
        <v>0</v>
      </c>
      <c r="I1677">
        <v>2.5394906420450498</v>
      </c>
      <c r="J1677">
        <v>0</v>
      </c>
      <c r="K1677">
        <v>0</v>
      </c>
      <c r="L1677">
        <v>0</v>
      </c>
      <c r="M1677">
        <v>0</v>
      </c>
    </row>
    <row r="1678" spans="1:13" hidden="1" x14ac:dyDescent="0.25">
      <c r="A1678" t="str">
        <f t="shared" si="26"/>
        <v>d</v>
      </c>
      <c r="B1678">
        <v>53</v>
      </c>
      <c r="C1678" t="s">
        <v>21</v>
      </c>
      <c r="D1678">
        <v>2</v>
      </c>
      <c r="E1678" t="s">
        <v>13</v>
      </c>
      <c r="F1678">
        <v>122</v>
      </c>
      <c r="G1678">
        <v>2.9829595183921702</v>
      </c>
      <c r="H1678">
        <v>88.080006114466698</v>
      </c>
      <c r="I1678">
        <v>22.7909301707613</v>
      </c>
      <c r="J1678">
        <v>127764.179341631</v>
      </c>
      <c r="K1678">
        <v>1115.6268598786501</v>
      </c>
      <c r="L1678">
        <v>22.698614179927201</v>
      </c>
      <c r="M1678">
        <v>9.2315990834096501E-2</v>
      </c>
    </row>
    <row r="1679" spans="1:13" hidden="1" x14ac:dyDescent="0.25">
      <c r="A1679" t="str">
        <f t="shared" si="26"/>
        <v>d</v>
      </c>
      <c r="B1679">
        <v>53</v>
      </c>
      <c r="C1679" t="s">
        <v>21</v>
      </c>
      <c r="D1679">
        <v>2</v>
      </c>
      <c r="E1679" t="s">
        <v>7</v>
      </c>
      <c r="F1679">
        <v>1336</v>
      </c>
      <c r="G1679">
        <v>4.9912137713482201</v>
      </c>
      <c r="H1679">
        <v>1517.9821187124501</v>
      </c>
      <c r="I1679">
        <v>232.190485428009</v>
      </c>
      <c r="J1679">
        <v>2578231.8756118901</v>
      </c>
      <c r="K1679">
        <v>2312.1364235108699</v>
      </c>
      <c r="L1679">
        <v>231.80056051558299</v>
      </c>
      <c r="M1679">
        <v>0.38992491242549798</v>
      </c>
    </row>
    <row r="1680" spans="1:13" hidden="1" x14ac:dyDescent="0.25">
      <c r="A1680" t="str">
        <f t="shared" si="26"/>
        <v>d</v>
      </c>
      <c r="B1680">
        <v>53</v>
      </c>
      <c r="C1680" t="s">
        <v>21</v>
      </c>
      <c r="D1680">
        <v>2</v>
      </c>
      <c r="E1680" t="s">
        <v>8</v>
      </c>
      <c r="F1680">
        <v>56</v>
      </c>
      <c r="G1680" s="26">
        <v>1.9623339447129999E-7</v>
      </c>
      <c r="H1680" s="26">
        <v>5.8684554741999999E-5</v>
      </c>
      <c r="I1680">
        <v>7.6899169399256104</v>
      </c>
      <c r="J1680">
        <v>9.2806102251200007E-2</v>
      </c>
      <c r="K1680" s="26">
        <v>6.8681688064999998E-5</v>
      </c>
      <c r="L1680">
        <v>0</v>
      </c>
      <c r="M1680">
        <v>0</v>
      </c>
    </row>
    <row r="1681" spans="1:13" hidden="1" x14ac:dyDescent="0.25">
      <c r="A1681" t="str">
        <f t="shared" si="26"/>
        <v>d</v>
      </c>
      <c r="B1681">
        <v>53</v>
      </c>
      <c r="C1681" t="s">
        <v>28</v>
      </c>
      <c r="D1681">
        <v>2</v>
      </c>
      <c r="E1681" t="s">
        <v>6</v>
      </c>
      <c r="F1681">
        <v>122</v>
      </c>
      <c r="G1681">
        <v>0</v>
      </c>
      <c r="H1681">
        <v>0</v>
      </c>
      <c r="I1681">
        <v>14.4330961296964</v>
      </c>
      <c r="J1681">
        <v>0</v>
      </c>
      <c r="K1681">
        <v>0</v>
      </c>
      <c r="L1681">
        <v>0</v>
      </c>
      <c r="M1681">
        <v>0</v>
      </c>
    </row>
    <row r="1682" spans="1:13" hidden="1" x14ac:dyDescent="0.25">
      <c r="A1682" t="str">
        <f t="shared" si="26"/>
        <v>d</v>
      </c>
      <c r="B1682">
        <v>53</v>
      </c>
      <c r="C1682" t="s">
        <v>28</v>
      </c>
      <c r="D1682">
        <v>2</v>
      </c>
      <c r="E1682" t="s">
        <v>13</v>
      </c>
      <c r="F1682">
        <v>469</v>
      </c>
      <c r="G1682">
        <v>19.889509688057402</v>
      </c>
      <c r="H1682">
        <v>322.09462160551499</v>
      </c>
      <c r="I1682">
        <v>121.822577332013</v>
      </c>
      <c r="J1682">
        <v>946809.19470303704</v>
      </c>
      <c r="K1682">
        <v>10886.3173071194</v>
      </c>
      <c r="L1682">
        <v>120.795119937563</v>
      </c>
      <c r="M1682">
        <v>1.02745739444977</v>
      </c>
    </row>
    <row r="1683" spans="1:13" hidden="1" x14ac:dyDescent="0.25">
      <c r="A1683" t="str">
        <f t="shared" si="26"/>
        <v>d</v>
      </c>
      <c r="B1683">
        <v>53</v>
      </c>
      <c r="C1683" t="s">
        <v>28</v>
      </c>
      <c r="D1683">
        <v>2</v>
      </c>
      <c r="E1683" t="s">
        <v>7</v>
      </c>
      <c r="F1683">
        <v>7471</v>
      </c>
      <c r="G1683">
        <v>48.257954491315502</v>
      </c>
      <c r="H1683">
        <v>8243.0442724078493</v>
      </c>
      <c r="I1683">
        <v>1352.8853819144199</v>
      </c>
      <c r="J1683">
        <v>19524937.728719901</v>
      </c>
      <c r="K1683">
        <v>34417.085933123002</v>
      </c>
      <c r="L1683">
        <v>1351.64024117233</v>
      </c>
      <c r="M1683">
        <v>1.24514074209281</v>
      </c>
    </row>
    <row r="1684" spans="1:13" hidden="1" x14ac:dyDescent="0.25">
      <c r="A1684" t="str">
        <f t="shared" si="26"/>
        <v>d</v>
      </c>
      <c r="B1684">
        <v>53</v>
      </c>
      <c r="C1684" t="s">
        <v>28</v>
      </c>
      <c r="D1684">
        <v>2</v>
      </c>
      <c r="E1684" t="s">
        <v>8</v>
      </c>
      <c r="F1684">
        <v>305</v>
      </c>
      <c r="G1684">
        <v>47.704046370263796</v>
      </c>
      <c r="H1684">
        <v>7.0095462055388698</v>
      </c>
      <c r="I1684">
        <v>39.681169870096298</v>
      </c>
      <c r="J1684">
        <v>26846.456499653701</v>
      </c>
      <c r="K1684">
        <v>16696.4164954796</v>
      </c>
      <c r="L1684">
        <v>0</v>
      </c>
      <c r="M1684">
        <v>0</v>
      </c>
    </row>
    <row r="1685" spans="1:13" hidden="1" x14ac:dyDescent="0.25">
      <c r="A1685" t="str">
        <f t="shared" si="26"/>
        <v>e</v>
      </c>
      <c r="B1685">
        <v>53</v>
      </c>
      <c r="C1685" t="s">
        <v>35</v>
      </c>
      <c r="D1685">
        <v>2</v>
      </c>
      <c r="E1685" t="s">
        <v>6</v>
      </c>
      <c r="F1685">
        <v>94</v>
      </c>
      <c r="G1685">
        <v>0</v>
      </c>
      <c r="H1685">
        <v>0</v>
      </c>
      <c r="I1685">
        <v>16.753363945855899</v>
      </c>
      <c r="J1685">
        <v>0</v>
      </c>
      <c r="K1685">
        <v>0</v>
      </c>
      <c r="L1685">
        <v>0</v>
      </c>
      <c r="M1685">
        <v>0</v>
      </c>
    </row>
    <row r="1686" spans="1:13" hidden="1" x14ac:dyDescent="0.25">
      <c r="A1686" t="str">
        <f t="shared" si="26"/>
        <v>e</v>
      </c>
      <c r="B1686">
        <v>53</v>
      </c>
      <c r="C1686" t="s">
        <v>35</v>
      </c>
      <c r="D1686">
        <v>2</v>
      </c>
      <c r="E1686" t="s">
        <v>13</v>
      </c>
      <c r="F1686">
        <v>471</v>
      </c>
      <c r="G1686">
        <v>25.632460700230499</v>
      </c>
      <c r="H1686">
        <v>427.160918525417</v>
      </c>
      <c r="I1686">
        <v>87.412614443559093</v>
      </c>
      <c r="J1686">
        <v>533868.75132440403</v>
      </c>
      <c r="K1686">
        <v>9563.6916453579197</v>
      </c>
      <c r="L1686">
        <v>85.253551953352599</v>
      </c>
      <c r="M1686">
        <v>2.1590624902065598</v>
      </c>
    </row>
    <row r="1687" spans="1:13" hidden="1" x14ac:dyDescent="0.25">
      <c r="A1687" t="str">
        <f t="shared" si="26"/>
        <v>e</v>
      </c>
      <c r="B1687">
        <v>53</v>
      </c>
      <c r="C1687" t="s">
        <v>35</v>
      </c>
      <c r="D1687">
        <v>2</v>
      </c>
      <c r="E1687" t="s">
        <v>7</v>
      </c>
      <c r="F1687">
        <v>1937</v>
      </c>
      <c r="G1687">
        <v>92.366742752443002</v>
      </c>
      <c r="H1687">
        <v>2355.2750655759</v>
      </c>
      <c r="I1687">
        <v>346.96195454601798</v>
      </c>
      <c r="J1687">
        <v>3012174.4547379501</v>
      </c>
      <c r="K1687">
        <v>44058.678928121597</v>
      </c>
      <c r="L1687">
        <v>345.69217063340398</v>
      </c>
      <c r="M1687">
        <v>1.26978391261398</v>
      </c>
    </row>
    <row r="1688" spans="1:13" hidden="1" x14ac:dyDescent="0.25">
      <c r="A1688" t="str">
        <f t="shared" si="26"/>
        <v>e</v>
      </c>
      <c r="B1688">
        <v>53</v>
      </c>
      <c r="C1688" t="s">
        <v>35</v>
      </c>
      <c r="D1688">
        <v>2</v>
      </c>
      <c r="E1688" t="s">
        <v>8</v>
      </c>
      <c r="F1688">
        <v>171</v>
      </c>
      <c r="G1688">
        <v>34.931571475208102</v>
      </c>
      <c r="H1688">
        <v>8.0232165862274396</v>
      </c>
      <c r="I1688">
        <v>19.788671115569699</v>
      </c>
      <c r="J1688">
        <v>11429.434738136801</v>
      </c>
      <c r="K1688">
        <v>22111.684668428199</v>
      </c>
      <c r="L1688">
        <v>0</v>
      </c>
      <c r="M1688">
        <v>0</v>
      </c>
    </row>
    <row r="1689" spans="1:13" hidden="1" x14ac:dyDescent="0.25">
      <c r="A1689" t="str">
        <f t="shared" si="26"/>
        <v>e</v>
      </c>
      <c r="B1689">
        <v>53</v>
      </c>
      <c r="C1689" t="s">
        <v>43</v>
      </c>
      <c r="D1689">
        <v>2</v>
      </c>
      <c r="E1689" t="s">
        <v>6</v>
      </c>
      <c r="F1689">
        <v>158</v>
      </c>
      <c r="G1689">
        <v>0</v>
      </c>
      <c r="H1689">
        <v>0</v>
      </c>
      <c r="I1689">
        <v>12.662768301819099</v>
      </c>
      <c r="J1689">
        <v>0</v>
      </c>
      <c r="K1689">
        <v>0</v>
      </c>
      <c r="L1689">
        <v>0</v>
      </c>
      <c r="M1689">
        <v>0</v>
      </c>
    </row>
    <row r="1690" spans="1:13" hidden="1" x14ac:dyDescent="0.25">
      <c r="A1690" t="str">
        <f t="shared" si="26"/>
        <v>e</v>
      </c>
      <c r="B1690">
        <v>53</v>
      </c>
      <c r="C1690" t="s">
        <v>43</v>
      </c>
      <c r="D1690">
        <v>2</v>
      </c>
      <c r="E1690" t="s">
        <v>13</v>
      </c>
      <c r="F1690">
        <v>341</v>
      </c>
      <c r="G1690">
        <v>52.185914071134597</v>
      </c>
      <c r="H1690">
        <v>235.56405860245201</v>
      </c>
      <c r="I1690">
        <v>54.821982344053097</v>
      </c>
      <c r="J1690">
        <v>338074.58409665403</v>
      </c>
      <c r="K1690">
        <v>32904.518484454602</v>
      </c>
      <c r="L1690">
        <v>50.819427957610898</v>
      </c>
      <c r="M1690">
        <v>4.00255438644216</v>
      </c>
    </row>
    <row r="1691" spans="1:13" hidden="1" x14ac:dyDescent="0.25">
      <c r="A1691" t="str">
        <f t="shared" si="26"/>
        <v>e</v>
      </c>
      <c r="B1691">
        <v>53</v>
      </c>
      <c r="C1691" t="s">
        <v>43</v>
      </c>
      <c r="D1691">
        <v>2</v>
      </c>
      <c r="E1691" t="s">
        <v>7</v>
      </c>
      <c r="F1691">
        <v>3533</v>
      </c>
      <c r="G1691">
        <v>100.035033606337</v>
      </c>
      <c r="H1691">
        <v>3821.8379391455801</v>
      </c>
      <c r="I1691">
        <v>497.763731213357</v>
      </c>
      <c r="J1691">
        <v>5743362.0496850498</v>
      </c>
      <c r="K1691">
        <v>38120.756027577903</v>
      </c>
      <c r="L1691">
        <v>496.42674878486201</v>
      </c>
      <c r="M1691">
        <v>1.33698242849535</v>
      </c>
    </row>
    <row r="1692" spans="1:13" hidden="1" x14ac:dyDescent="0.25">
      <c r="A1692" t="str">
        <f t="shared" si="26"/>
        <v>e</v>
      </c>
      <c r="B1692">
        <v>53</v>
      </c>
      <c r="C1692" t="s">
        <v>43</v>
      </c>
      <c r="D1692">
        <v>2</v>
      </c>
      <c r="E1692" t="s">
        <v>8</v>
      </c>
      <c r="F1692">
        <v>213</v>
      </c>
      <c r="G1692" s="26">
        <v>2.1496051433177799E-7</v>
      </c>
      <c r="H1692">
        <v>6.1055628733018201</v>
      </c>
      <c r="I1692">
        <v>16.310898895626099</v>
      </c>
      <c r="J1692">
        <v>7455.5423330231197</v>
      </c>
      <c r="K1692">
        <v>1.07204252370222E-4</v>
      </c>
      <c r="L1692">
        <v>0</v>
      </c>
      <c r="M1692">
        <v>0</v>
      </c>
    </row>
    <row r="1693" spans="1:13" hidden="1" x14ac:dyDescent="0.25">
      <c r="A1693" t="str">
        <f t="shared" si="26"/>
        <v>e</v>
      </c>
      <c r="B1693">
        <v>53</v>
      </c>
      <c r="C1693" t="s">
        <v>20</v>
      </c>
      <c r="D1693">
        <v>2</v>
      </c>
      <c r="E1693" t="s">
        <v>6</v>
      </c>
      <c r="F1693">
        <v>128</v>
      </c>
      <c r="G1693">
        <v>0</v>
      </c>
      <c r="H1693">
        <v>0</v>
      </c>
      <c r="I1693">
        <v>10.411827065540001</v>
      </c>
      <c r="J1693">
        <v>0</v>
      </c>
      <c r="K1693">
        <v>0</v>
      </c>
      <c r="L1693">
        <v>0</v>
      </c>
      <c r="M1693">
        <v>0</v>
      </c>
    </row>
    <row r="1694" spans="1:13" hidden="1" x14ac:dyDescent="0.25">
      <c r="A1694" t="str">
        <f t="shared" si="26"/>
        <v>e</v>
      </c>
      <c r="B1694">
        <v>53</v>
      </c>
      <c r="C1694" t="s">
        <v>20</v>
      </c>
      <c r="D1694">
        <v>2</v>
      </c>
      <c r="E1694" t="s">
        <v>13</v>
      </c>
      <c r="F1694">
        <v>230</v>
      </c>
      <c r="G1694">
        <v>78.445798471729603</v>
      </c>
      <c r="H1694">
        <v>101.929951083508</v>
      </c>
      <c r="I1694">
        <v>23.877322832234199</v>
      </c>
      <c r="J1694">
        <v>182090.128050328</v>
      </c>
      <c r="K1694">
        <v>43430.408029721701</v>
      </c>
      <c r="L1694">
        <v>21.0367036178734</v>
      </c>
      <c r="M1694">
        <v>2.84061921436078</v>
      </c>
    </row>
    <row r="1695" spans="1:13" hidden="1" x14ac:dyDescent="0.25">
      <c r="A1695" t="str">
        <f t="shared" si="26"/>
        <v>e</v>
      </c>
      <c r="B1695">
        <v>53</v>
      </c>
      <c r="C1695" t="s">
        <v>20</v>
      </c>
      <c r="D1695">
        <v>2</v>
      </c>
      <c r="E1695" t="s">
        <v>7</v>
      </c>
      <c r="F1695">
        <v>4637</v>
      </c>
      <c r="G1695">
        <v>212.05538828266199</v>
      </c>
      <c r="H1695">
        <v>5737.2559888532196</v>
      </c>
      <c r="I1695">
        <v>575.67063292017804</v>
      </c>
      <c r="J1695">
        <v>8593969.75003477</v>
      </c>
      <c r="K1695">
        <v>166570.53445419</v>
      </c>
      <c r="L1695">
        <v>573.89480856932903</v>
      </c>
      <c r="M1695">
        <v>1.7758243508496201</v>
      </c>
    </row>
    <row r="1696" spans="1:13" hidden="1" x14ac:dyDescent="0.25">
      <c r="A1696" t="str">
        <f t="shared" si="26"/>
        <v>e</v>
      </c>
      <c r="B1696">
        <v>53</v>
      </c>
      <c r="C1696" t="s">
        <v>20</v>
      </c>
      <c r="D1696">
        <v>2</v>
      </c>
      <c r="E1696" t="s">
        <v>8</v>
      </c>
      <c r="F1696">
        <v>232</v>
      </c>
      <c r="G1696">
        <v>0.370744374818051</v>
      </c>
      <c r="H1696">
        <v>4.9023586763337201</v>
      </c>
      <c r="I1696">
        <v>15.838218047416699</v>
      </c>
      <c r="J1696">
        <v>11549.9482240701</v>
      </c>
      <c r="K1696">
        <v>234.565273175843</v>
      </c>
      <c r="L1696">
        <v>0</v>
      </c>
      <c r="M1696">
        <v>0</v>
      </c>
    </row>
    <row r="1697" spans="1:13" hidden="1" x14ac:dyDescent="0.25">
      <c r="A1697" t="str">
        <f t="shared" si="26"/>
        <v>e</v>
      </c>
      <c r="B1697">
        <v>53</v>
      </c>
      <c r="C1697" t="s">
        <v>45</v>
      </c>
      <c r="D1697">
        <v>2</v>
      </c>
      <c r="E1697" t="s">
        <v>6</v>
      </c>
      <c r="F1697">
        <v>197</v>
      </c>
      <c r="G1697">
        <v>0</v>
      </c>
      <c r="H1697">
        <v>0</v>
      </c>
      <c r="I1697">
        <v>18.435239310141</v>
      </c>
      <c r="J1697">
        <v>0</v>
      </c>
      <c r="K1697">
        <v>0</v>
      </c>
      <c r="L1697">
        <v>0</v>
      </c>
      <c r="M1697">
        <v>0</v>
      </c>
    </row>
    <row r="1698" spans="1:13" hidden="1" x14ac:dyDescent="0.25">
      <c r="A1698" t="str">
        <f t="shared" si="26"/>
        <v>e</v>
      </c>
      <c r="B1698">
        <v>53</v>
      </c>
      <c r="C1698" t="s">
        <v>45</v>
      </c>
      <c r="D1698">
        <v>2</v>
      </c>
      <c r="E1698" t="s">
        <v>13</v>
      </c>
      <c r="F1698">
        <v>294</v>
      </c>
      <c r="G1698">
        <v>112.04225852119301</v>
      </c>
      <c r="H1698">
        <v>175.951055977697</v>
      </c>
      <c r="I1698">
        <v>32.829986067593197</v>
      </c>
      <c r="J1698">
        <v>295499.50620181602</v>
      </c>
      <c r="K1698">
        <v>53857.460436365101</v>
      </c>
      <c r="L1698">
        <v>30.450699267279099</v>
      </c>
      <c r="M1698">
        <v>2.3792868003140302</v>
      </c>
    </row>
    <row r="1699" spans="1:13" hidden="1" x14ac:dyDescent="0.25">
      <c r="A1699" t="str">
        <f t="shared" si="26"/>
        <v>e</v>
      </c>
      <c r="B1699">
        <v>53</v>
      </c>
      <c r="C1699" t="s">
        <v>45</v>
      </c>
      <c r="D1699">
        <v>2</v>
      </c>
      <c r="E1699" t="s">
        <v>7</v>
      </c>
      <c r="F1699">
        <v>4400</v>
      </c>
      <c r="G1699">
        <v>310.81231821746098</v>
      </c>
      <c r="H1699">
        <v>5981.5765051444496</v>
      </c>
      <c r="I1699">
        <v>591.88297072378305</v>
      </c>
      <c r="J1699">
        <v>10509454.9668869</v>
      </c>
      <c r="K1699">
        <v>177512.025036885</v>
      </c>
      <c r="L1699">
        <v>588.09499664379905</v>
      </c>
      <c r="M1699">
        <v>3.7879740799837198</v>
      </c>
    </row>
    <row r="1700" spans="1:13" hidden="1" x14ac:dyDescent="0.25">
      <c r="A1700" t="str">
        <f t="shared" si="26"/>
        <v>e</v>
      </c>
      <c r="B1700">
        <v>53</v>
      </c>
      <c r="C1700" t="s">
        <v>45</v>
      </c>
      <c r="D1700">
        <v>2</v>
      </c>
      <c r="E1700" t="s">
        <v>8</v>
      </c>
      <c r="F1700">
        <v>314</v>
      </c>
      <c r="G1700">
        <v>97.245986669773998</v>
      </c>
      <c r="H1700">
        <v>279.15871579974697</v>
      </c>
      <c r="I1700">
        <v>25.8292591339669</v>
      </c>
      <c r="J1700">
        <v>510784.75131869101</v>
      </c>
      <c r="K1700">
        <v>61577.027931205703</v>
      </c>
      <c r="L1700">
        <v>0</v>
      </c>
      <c r="M1700">
        <v>0</v>
      </c>
    </row>
    <row r="1701" spans="1:13" hidden="1" x14ac:dyDescent="0.25">
      <c r="A1701" t="str">
        <f t="shared" si="26"/>
        <v>e</v>
      </c>
      <c r="B1701">
        <v>53</v>
      </c>
      <c r="C1701" t="s">
        <v>44</v>
      </c>
      <c r="D1701">
        <v>2</v>
      </c>
      <c r="E1701" t="s">
        <v>6</v>
      </c>
      <c r="F1701">
        <v>170</v>
      </c>
      <c r="G1701">
        <v>0</v>
      </c>
      <c r="H1701">
        <v>0</v>
      </c>
      <c r="I1701">
        <v>11.0358726946813</v>
      </c>
      <c r="J1701">
        <v>0</v>
      </c>
      <c r="K1701">
        <v>0</v>
      </c>
      <c r="L1701">
        <v>0</v>
      </c>
      <c r="M1701">
        <v>0</v>
      </c>
    </row>
    <row r="1702" spans="1:13" hidden="1" x14ac:dyDescent="0.25">
      <c r="A1702" t="str">
        <f t="shared" si="26"/>
        <v>e</v>
      </c>
      <c r="B1702">
        <v>53</v>
      </c>
      <c r="C1702" t="s">
        <v>44</v>
      </c>
      <c r="D1702">
        <v>2</v>
      </c>
      <c r="E1702" t="s">
        <v>13</v>
      </c>
      <c r="F1702">
        <v>459</v>
      </c>
      <c r="G1702">
        <v>2.4858566038097401</v>
      </c>
      <c r="H1702">
        <v>461.49683423532503</v>
      </c>
      <c r="I1702">
        <v>80.235572919785497</v>
      </c>
      <c r="J1702">
        <v>1016402.87150376</v>
      </c>
      <c r="K1702">
        <v>930.16584038044596</v>
      </c>
      <c r="L1702">
        <v>79.995976918176297</v>
      </c>
      <c r="M1702">
        <v>0.23959600160920899</v>
      </c>
    </row>
    <row r="1703" spans="1:13" hidden="1" x14ac:dyDescent="0.25">
      <c r="A1703" t="str">
        <f t="shared" si="26"/>
        <v>e</v>
      </c>
      <c r="B1703">
        <v>53</v>
      </c>
      <c r="C1703" t="s">
        <v>44</v>
      </c>
      <c r="D1703">
        <v>2</v>
      </c>
      <c r="E1703" t="s">
        <v>7</v>
      </c>
      <c r="F1703">
        <v>6933</v>
      </c>
      <c r="G1703">
        <v>413.65288151817299</v>
      </c>
      <c r="H1703">
        <v>8584.8270011323693</v>
      </c>
      <c r="I1703">
        <v>895.67637266428198</v>
      </c>
      <c r="J1703">
        <v>17733595.004537798</v>
      </c>
      <c r="K1703">
        <v>185101.21223066299</v>
      </c>
      <c r="L1703">
        <v>893.64881190308802</v>
      </c>
      <c r="M1703">
        <v>2.0275607611939699</v>
      </c>
    </row>
    <row r="1704" spans="1:13" hidden="1" x14ac:dyDescent="0.25">
      <c r="A1704" t="str">
        <f t="shared" si="26"/>
        <v>e</v>
      </c>
      <c r="B1704">
        <v>53</v>
      </c>
      <c r="C1704" t="s">
        <v>44</v>
      </c>
      <c r="D1704">
        <v>2</v>
      </c>
      <c r="E1704" t="s">
        <v>8</v>
      </c>
      <c r="F1704">
        <v>287</v>
      </c>
      <c r="G1704">
        <v>86.151595604460695</v>
      </c>
      <c r="H1704">
        <v>23.052273737637702</v>
      </c>
      <c r="I1704">
        <v>37.231279417386297</v>
      </c>
      <c r="J1704">
        <v>34962.301994779496</v>
      </c>
      <c r="K1704">
        <v>31253.480085978699</v>
      </c>
      <c r="L1704">
        <v>0</v>
      </c>
      <c r="M1704">
        <v>0</v>
      </c>
    </row>
    <row r="1705" spans="1:13" hidden="1" x14ac:dyDescent="0.25">
      <c r="A1705" t="str">
        <f t="shared" si="26"/>
        <v>f</v>
      </c>
      <c r="B1705">
        <v>53</v>
      </c>
      <c r="C1705" t="s">
        <v>27</v>
      </c>
      <c r="D1705">
        <v>2</v>
      </c>
      <c r="E1705" t="s">
        <v>6</v>
      </c>
      <c r="F1705">
        <v>114</v>
      </c>
      <c r="G1705">
        <v>0</v>
      </c>
      <c r="H1705">
        <v>0</v>
      </c>
      <c r="I1705">
        <v>12.8073606012927</v>
      </c>
      <c r="J1705">
        <v>0</v>
      </c>
      <c r="K1705">
        <v>0</v>
      </c>
      <c r="L1705">
        <v>0</v>
      </c>
      <c r="M1705">
        <v>0</v>
      </c>
    </row>
    <row r="1706" spans="1:13" hidden="1" x14ac:dyDescent="0.25">
      <c r="A1706" t="str">
        <f t="shared" si="26"/>
        <v>f</v>
      </c>
      <c r="B1706">
        <v>53</v>
      </c>
      <c r="C1706" t="s">
        <v>27</v>
      </c>
      <c r="D1706">
        <v>2</v>
      </c>
      <c r="E1706" t="s">
        <v>13</v>
      </c>
      <c r="F1706">
        <v>184</v>
      </c>
      <c r="G1706">
        <v>166.39465577701699</v>
      </c>
      <c r="H1706">
        <v>466.58738517443697</v>
      </c>
      <c r="I1706">
        <v>27.280341956637798</v>
      </c>
      <c r="J1706">
        <v>530252.66888930404</v>
      </c>
      <c r="K1706">
        <v>91554.327500776999</v>
      </c>
      <c r="L1706">
        <v>20.663323920438302</v>
      </c>
      <c r="M1706">
        <v>6.6170180361994699</v>
      </c>
    </row>
    <row r="1707" spans="1:13" hidden="1" x14ac:dyDescent="0.25">
      <c r="A1707" t="str">
        <f t="shared" si="26"/>
        <v>f</v>
      </c>
      <c r="B1707">
        <v>53</v>
      </c>
      <c r="C1707" t="s">
        <v>27</v>
      </c>
      <c r="D1707">
        <v>2</v>
      </c>
      <c r="E1707" t="s">
        <v>7</v>
      </c>
      <c r="F1707">
        <v>2258</v>
      </c>
      <c r="G1707">
        <v>747.872691806999</v>
      </c>
      <c r="H1707">
        <v>4422.02949211959</v>
      </c>
      <c r="I1707">
        <v>79.032661018533801</v>
      </c>
      <c r="J1707">
        <v>4088717.43013696</v>
      </c>
      <c r="K1707">
        <v>473901.38524483697</v>
      </c>
      <c r="L1707">
        <v>72.873578652159196</v>
      </c>
      <c r="M1707">
        <v>6.1590823663745597</v>
      </c>
    </row>
    <row r="1708" spans="1:13" hidden="1" x14ac:dyDescent="0.25">
      <c r="A1708" t="str">
        <f t="shared" si="26"/>
        <v>f</v>
      </c>
      <c r="B1708">
        <v>53</v>
      </c>
      <c r="C1708" t="s">
        <v>27</v>
      </c>
      <c r="D1708">
        <v>2</v>
      </c>
      <c r="E1708" t="s">
        <v>8</v>
      </c>
      <c r="F1708">
        <v>103</v>
      </c>
      <c r="G1708">
        <v>42.816091327480301</v>
      </c>
      <c r="H1708">
        <v>90.268261679198901</v>
      </c>
      <c r="I1708">
        <v>50.497498452111103</v>
      </c>
      <c r="J1708">
        <v>243189.168279454</v>
      </c>
      <c r="K1708">
        <v>29966.985012851001</v>
      </c>
      <c r="L1708">
        <v>0</v>
      </c>
      <c r="M1708">
        <v>0</v>
      </c>
    </row>
    <row r="1709" spans="1:13" hidden="1" x14ac:dyDescent="0.25">
      <c r="A1709" t="str">
        <f t="shared" si="26"/>
        <v>f</v>
      </c>
      <c r="B1709">
        <v>53</v>
      </c>
      <c r="C1709" t="s">
        <v>42</v>
      </c>
      <c r="D1709">
        <v>2</v>
      </c>
      <c r="E1709" t="s">
        <v>6</v>
      </c>
      <c r="F1709">
        <v>128</v>
      </c>
      <c r="G1709">
        <v>0</v>
      </c>
      <c r="H1709">
        <v>0</v>
      </c>
      <c r="I1709">
        <v>3.41484516167858</v>
      </c>
      <c r="J1709">
        <v>0</v>
      </c>
      <c r="K1709">
        <v>0</v>
      </c>
      <c r="L1709">
        <v>0</v>
      </c>
      <c r="M1709">
        <v>0</v>
      </c>
    </row>
    <row r="1710" spans="1:13" hidden="1" x14ac:dyDescent="0.25">
      <c r="A1710" t="str">
        <f t="shared" si="26"/>
        <v>f</v>
      </c>
      <c r="B1710">
        <v>53</v>
      </c>
      <c r="C1710" t="s">
        <v>42</v>
      </c>
      <c r="D1710">
        <v>2</v>
      </c>
      <c r="E1710" t="s">
        <v>13</v>
      </c>
      <c r="F1710">
        <v>114</v>
      </c>
      <c r="G1710">
        <v>40.006644675740603</v>
      </c>
      <c r="H1710">
        <v>322.74853511343099</v>
      </c>
      <c r="I1710">
        <v>8.5799402039160295</v>
      </c>
      <c r="J1710">
        <v>395292.45166569599</v>
      </c>
      <c r="K1710">
        <v>25324.087714196201</v>
      </c>
      <c r="L1710">
        <v>7.4200974505785</v>
      </c>
      <c r="M1710">
        <v>1.15984275333752</v>
      </c>
    </row>
    <row r="1711" spans="1:13" hidden="1" x14ac:dyDescent="0.25">
      <c r="A1711" t="str">
        <f t="shared" si="26"/>
        <v>f</v>
      </c>
      <c r="B1711">
        <v>53</v>
      </c>
      <c r="C1711" t="s">
        <v>42</v>
      </c>
      <c r="D1711">
        <v>2</v>
      </c>
      <c r="E1711" t="s">
        <v>7</v>
      </c>
      <c r="F1711">
        <v>1223</v>
      </c>
      <c r="G1711">
        <v>39.964973724371603</v>
      </c>
      <c r="H1711">
        <v>2259.1084938232498</v>
      </c>
      <c r="I1711">
        <v>12.674253062272699</v>
      </c>
      <c r="J1711">
        <v>2138203.1931228698</v>
      </c>
      <c r="K1711">
        <v>22187.938912417201</v>
      </c>
      <c r="L1711">
        <v>12.5367367926443</v>
      </c>
      <c r="M1711">
        <v>0.13751626962837199</v>
      </c>
    </row>
    <row r="1712" spans="1:13" hidden="1" x14ac:dyDescent="0.25">
      <c r="A1712" t="str">
        <f t="shared" si="26"/>
        <v>f</v>
      </c>
      <c r="B1712">
        <v>53</v>
      </c>
      <c r="C1712" t="s">
        <v>42</v>
      </c>
      <c r="D1712">
        <v>2</v>
      </c>
      <c r="E1712" t="s">
        <v>8</v>
      </c>
      <c r="F1712">
        <v>38</v>
      </c>
      <c r="G1712">
        <v>19.989920796182702</v>
      </c>
      <c r="H1712">
        <v>474.838267153983</v>
      </c>
      <c r="I1712">
        <v>16.5060690896156</v>
      </c>
      <c r="J1712">
        <v>344819.65311215201</v>
      </c>
      <c r="K1712">
        <v>12648.246062784199</v>
      </c>
      <c r="L1712">
        <v>0</v>
      </c>
      <c r="M1712">
        <v>0</v>
      </c>
    </row>
    <row r="1713" spans="1:13" hidden="1" x14ac:dyDescent="0.25">
      <c r="A1713" t="str">
        <f t="shared" si="26"/>
        <v>g</v>
      </c>
      <c r="B1713">
        <v>53</v>
      </c>
      <c r="C1713" t="s">
        <v>12</v>
      </c>
      <c r="D1713">
        <v>2</v>
      </c>
      <c r="E1713" t="s">
        <v>6</v>
      </c>
      <c r="F1713">
        <v>694</v>
      </c>
      <c r="G1713">
        <v>0</v>
      </c>
      <c r="H1713">
        <v>0</v>
      </c>
      <c r="I1713">
        <v>463.80100884570697</v>
      </c>
      <c r="J1713">
        <v>0</v>
      </c>
      <c r="K1713">
        <v>0</v>
      </c>
      <c r="L1713">
        <v>0</v>
      </c>
      <c r="M1713">
        <v>0</v>
      </c>
    </row>
    <row r="1714" spans="1:13" hidden="1" x14ac:dyDescent="0.25">
      <c r="A1714" t="str">
        <f t="shared" si="26"/>
        <v>g</v>
      </c>
      <c r="B1714">
        <v>53</v>
      </c>
      <c r="C1714" t="s">
        <v>12</v>
      </c>
      <c r="D1714">
        <v>2</v>
      </c>
      <c r="E1714" t="s">
        <v>13</v>
      </c>
      <c r="F1714">
        <v>616</v>
      </c>
      <c r="G1714">
        <v>10034.0977996985</v>
      </c>
      <c r="H1714">
        <v>126.085939824113</v>
      </c>
      <c r="I1714">
        <v>600.93931645949101</v>
      </c>
      <c r="J1714">
        <v>181738.112086382</v>
      </c>
      <c r="K1714">
        <v>6552775.29090227</v>
      </c>
      <c r="L1714">
        <v>31.3180319991563</v>
      </c>
      <c r="M1714">
        <v>569.621284460335</v>
      </c>
    </row>
    <row r="1715" spans="1:13" hidden="1" x14ac:dyDescent="0.25">
      <c r="A1715" t="str">
        <f t="shared" si="26"/>
        <v>g</v>
      </c>
      <c r="B1715">
        <v>53</v>
      </c>
      <c r="C1715" t="s">
        <v>12</v>
      </c>
      <c r="D1715">
        <v>2</v>
      </c>
      <c r="E1715" t="s">
        <v>7</v>
      </c>
      <c r="F1715">
        <v>412</v>
      </c>
      <c r="G1715">
        <v>9815.0445682565496</v>
      </c>
      <c r="H1715">
        <v>990.19371789693002</v>
      </c>
      <c r="I1715">
        <v>344.81408661813703</v>
      </c>
      <c r="J1715">
        <v>601068.88156534499</v>
      </c>
      <c r="K1715">
        <v>5547236.0462478399</v>
      </c>
      <c r="L1715">
        <v>97.171210808705993</v>
      </c>
      <c r="M1715">
        <v>247.64287580943099</v>
      </c>
    </row>
    <row r="1716" spans="1:13" hidden="1" x14ac:dyDescent="0.25">
      <c r="A1716" t="str">
        <f t="shared" si="26"/>
        <v>g</v>
      </c>
      <c r="B1716">
        <v>53</v>
      </c>
      <c r="C1716" t="s">
        <v>12</v>
      </c>
      <c r="D1716">
        <v>2</v>
      </c>
      <c r="E1716" t="s">
        <v>8</v>
      </c>
      <c r="F1716">
        <v>338</v>
      </c>
      <c r="G1716">
        <v>746.16883863175406</v>
      </c>
      <c r="H1716" s="26">
        <v>6.0313654789400001E-9</v>
      </c>
      <c r="I1716">
        <v>114.73323041363901</v>
      </c>
      <c r="J1716" s="26">
        <v>5.8784329665699997E-6</v>
      </c>
      <c r="K1716">
        <v>627075.99349578004</v>
      </c>
      <c r="L1716">
        <v>0</v>
      </c>
      <c r="M1716">
        <v>0</v>
      </c>
    </row>
    <row r="1717" spans="1:13" hidden="1" x14ac:dyDescent="0.25">
      <c r="A1717" t="str">
        <f t="shared" si="26"/>
        <v>g</v>
      </c>
      <c r="B1717">
        <v>53</v>
      </c>
      <c r="C1717" t="s">
        <v>26</v>
      </c>
      <c r="D1717">
        <v>2</v>
      </c>
      <c r="E1717" t="s">
        <v>6</v>
      </c>
      <c r="F1717">
        <v>362</v>
      </c>
      <c r="G1717">
        <v>0</v>
      </c>
      <c r="H1717">
        <v>0</v>
      </c>
      <c r="I1717">
        <v>53.122534089371399</v>
      </c>
      <c r="J1717">
        <v>0</v>
      </c>
      <c r="K1717">
        <v>0</v>
      </c>
      <c r="L1717">
        <v>0</v>
      </c>
      <c r="M1717">
        <v>0</v>
      </c>
    </row>
    <row r="1718" spans="1:13" hidden="1" x14ac:dyDescent="0.25">
      <c r="A1718" t="str">
        <f t="shared" si="26"/>
        <v>g</v>
      </c>
      <c r="B1718">
        <v>53</v>
      </c>
      <c r="C1718" t="s">
        <v>26</v>
      </c>
      <c r="D1718">
        <v>2</v>
      </c>
      <c r="E1718" t="s">
        <v>13</v>
      </c>
      <c r="F1718">
        <v>711</v>
      </c>
      <c r="G1718">
        <v>8768.6682121088706</v>
      </c>
      <c r="H1718">
        <v>777.48927424337001</v>
      </c>
      <c r="I1718">
        <v>220.936489057796</v>
      </c>
      <c r="J1718">
        <v>750096.19160369004</v>
      </c>
      <c r="K1718">
        <v>4257332.6161308</v>
      </c>
      <c r="L1718">
        <v>36.163552844801401</v>
      </c>
      <c r="M1718">
        <v>184.77293621299401</v>
      </c>
    </row>
    <row r="1719" spans="1:13" hidden="1" x14ac:dyDescent="0.25">
      <c r="A1719" t="str">
        <f t="shared" si="26"/>
        <v>g</v>
      </c>
      <c r="B1719">
        <v>53</v>
      </c>
      <c r="C1719" t="s">
        <v>26</v>
      </c>
      <c r="D1719">
        <v>2</v>
      </c>
      <c r="E1719" t="s">
        <v>7</v>
      </c>
      <c r="F1719">
        <v>816</v>
      </c>
      <c r="G1719">
        <v>8188.0555651121504</v>
      </c>
      <c r="H1719">
        <v>4842.6539948568197</v>
      </c>
      <c r="I1719">
        <v>152.48948703224801</v>
      </c>
      <c r="J1719">
        <v>5866511.58943641</v>
      </c>
      <c r="K1719">
        <v>4320258.0856264802</v>
      </c>
      <c r="L1719">
        <v>71.413574605816905</v>
      </c>
      <c r="M1719">
        <v>81.075912426431302</v>
      </c>
    </row>
    <row r="1720" spans="1:13" hidden="1" x14ac:dyDescent="0.25">
      <c r="A1720" t="str">
        <f t="shared" si="26"/>
        <v>g</v>
      </c>
      <c r="B1720">
        <v>53</v>
      </c>
      <c r="C1720" t="s">
        <v>26</v>
      </c>
      <c r="D1720">
        <v>2</v>
      </c>
      <c r="E1720" t="s">
        <v>8</v>
      </c>
      <c r="F1720">
        <v>151</v>
      </c>
      <c r="G1720">
        <v>436.59628946710899</v>
      </c>
      <c r="H1720">
        <v>39.890526784453002</v>
      </c>
      <c r="I1720">
        <v>35.981412895084297</v>
      </c>
      <c r="J1720">
        <v>38404.306157730003</v>
      </c>
      <c r="K1720">
        <v>316053.24579250498</v>
      </c>
      <c r="L1720">
        <v>0</v>
      </c>
      <c r="M1720">
        <v>0</v>
      </c>
    </row>
    <row r="1721" spans="1:13" hidden="1" x14ac:dyDescent="0.25">
      <c r="A1721" t="str">
        <f t="shared" si="26"/>
        <v>g</v>
      </c>
      <c r="B1721">
        <v>53</v>
      </c>
      <c r="C1721" t="s">
        <v>48</v>
      </c>
      <c r="D1721">
        <v>2</v>
      </c>
      <c r="E1721" t="s">
        <v>6</v>
      </c>
      <c r="F1721">
        <v>1448</v>
      </c>
      <c r="G1721">
        <v>0</v>
      </c>
      <c r="H1721">
        <v>0</v>
      </c>
      <c r="I1721">
        <v>155.93426871619599</v>
      </c>
      <c r="J1721">
        <v>0</v>
      </c>
      <c r="K1721">
        <v>0</v>
      </c>
      <c r="L1721">
        <v>0</v>
      </c>
      <c r="M1721">
        <v>0</v>
      </c>
    </row>
    <row r="1722" spans="1:13" hidden="1" x14ac:dyDescent="0.25">
      <c r="A1722" t="str">
        <f t="shared" si="26"/>
        <v>g</v>
      </c>
      <c r="B1722">
        <v>53</v>
      </c>
      <c r="C1722" t="s">
        <v>48</v>
      </c>
      <c r="D1722">
        <v>2</v>
      </c>
      <c r="E1722" t="s">
        <v>13</v>
      </c>
      <c r="F1722">
        <v>572</v>
      </c>
      <c r="G1722">
        <v>14707.7436551218</v>
      </c>
      <c r="H1722">
        <v>274.90848311501202</v>
      </c>
      <c r="I1722">
        <v>283.67720844943898</v>
      </c>
      <c r="J1722">
        <v>343006.26817839302</v>
      </c>
      <c r="K1722">
        <v>7851533.2331673503</v>
      </c>
      <c r="L1722">
        <v>7.5676347698794997</v>
      </c>
      <c r="M1722">
        <v>276.10957367955899</v>
      </c>
    </row>
    <row r="1723" spans="1:13" hidden="1" x14ac:dyDescent="0.25">
      <c r="A1723" t="str">
        <f t="shared" si="26"/>
        <v>g</v>
      </c>
      <c r="B1723">
        <v>53</v>
      </c>
      <c r="C1723" t="s">
        <v>48</v>
      </c>
      <c r="D1723">
        <v>2</v>
      </c>
      <c r="E1723" t="s">
        <v>7</v>
      </c>
      <c r="F1723">
        <v>1985</v>
      </c>
      <c r="G1723">
        <v>44377.216230531798</v>
      </c>
      <c r="H1723">
        <v>4246.7238439344701</v>
      </c>
      <c r="I1723">
        <v>214.410347251139</v>
      </c>
      <c r="J1723">
        <v>5731417.7003384903</v>
      </c>
      <c r="K1723">
        <v>24770048.100342099</v>
      </c>
      <c r="L1723">
        <v>55.489165521890698</v>
      </c>
      <c r="M1723">
        <v>158.92118172924799</v>
      </c>
    </row>
    <row r="1724" spans="1:13" hidden="1" x14ac:dyDescent="0.25">
      <c r="A1724" t="str">
        <f t="shared" si="26"/>
        <v>g</v>
      </c>
      <c r="B1724">
        <v>53</v>
      </c>
      <c r="C1724" t="s">
        <v>48</v>
      </c>
      <c r="D1724">
        <v>2</v>
      </c>
      <c r="E1724" t="s">
        <v>8</v>
      </c>
      <c r="F1724">
        <v>233</v>
      </c>
      <c r="G1724">
        <v>9099.3784149652092</v>
      </c>
      <c r="H1724">
        <v>64.893086214058997</v>
      </c>
      <c r="I1724">
        <v>105.968086932391</v>
      </c>
      <c r="J1724">
        <v>668880.24100064998</v>
      </c>
      <c r="K1724">
        <v>4648424.7082539303</v>
      </c>
      <c r="L1724">
        <v>0</v>
      </c>
      <c r="M1724">
        <v>0</v>
      </c>
    </row>
    <row r="1725" spans="1:13" hidden="1" x14ac:dyDescent="0.25">
      <c r="A1725" t="str">
        <f t="shared" si="26"/>
        <v>h</v>
      </c>
      <c r="B1725">
        <v>53</v>
      </c>
      <c r="C1725" t="s">
        <v>41</v>
      </c>
      <c r="D1725">
        <v>2</v>
      </c>
      <c r="E1725" t="s">
        <v>6</v>
      </c>
      <c r="F1725">
        <v>219</v>
      </c>
      <c r="G1725">
        <v>0</v>
      </c>
      <c r="H1725">
        <v>0</v>
      </c>
      <c r="I1725">
        <v>20.175429569608902</v>
      </c>
      <c r="J1725">
        <v>0</v>
      </c>
      <c r="K1725">
        <v>0</v>
      </c>
      <c r="L1725">
        <v>0</v>
      </c>
      <c r="M1725">
        <v>0</v>
      </c>
    </row>
    <row r="1726" spans="1:13" hidden="1" x14ac:dyDescent="0.25">
      <c r="A1726" t="str">
        <f t="shared" si="26"/>
        <v>h</v>
      </c>
      <c r="B1726">
        <v>53</v>
      </c>
      <c r="C1726" t="s">
        <v>41</v>
      </c>
      <c r="D1726">
        <v>2</v>
      </c>
      <c r="E1726" t="s">
        <v>13</v>
      </c>
      <c r="F1726">
        <v>818</v>
      </c>
      <c r="G1726">
        <v>45.388146754545502</v>
      </c>
      <c r="H1726">
        <v>644.60155618484998</v>
      </c>
      <c r="I1726">
        <v>67.229257369628698</v>
      </c>
      <c r="J1726">
        <v>843721.47551299306</v>
      </c>
      <c r="K1726">
        <v>18788.369427654201</v>
      </c>
      <c r="L1726">
        <v>65.020160196469106</v>
      </c>
      <c r="M1726">
        <v>2.2090971731595599</v>
      </c>
    </row>
    <row r="1727" spans="1:13" hidden="1" x14ac:dyDescent="0.25">
      <c r="A1727" t="str">
        <f t="shared" si="26"/>
        <v>h</v>
      </c>
      <c r="B1727">
        <v>53</v>
      </c>
      <c r="C1727" t="s">
        <v>41</v>
      </c>
      <c r="D1727">
        <v>2</v>
      </c>
      <c r="E1727" t="s">
        <v>7</v>
      </c>
      <c r="F1727">
        <v>2524</v>
      </c>
      <c r="G1727">
        <v>526.33516105298099</v>
      </c>
      <c r="H1727">
        <v>3969.5666699459098</v>
      </c>
      <c r="I1727">
        <v>190.83733926859799</v>
      </c>
      <c r="J1727">
        <v>4789633.0191152003</v>
      </c>
      <c r="K1727">
        <v>245509.69840974701</v>
      </c>
      <c r="L1727">
        <v>186.85665161643601</v>
      </c>
      <c r="M1727">
        <v>3.9806876521624099</v>
      </c>
    </row>
    <row r="1728" spans="1:13" hidden="1" x14ac:dyDescent="0.25">
      <c r="A1728" t="str">
        <f t="shared" si="26"/>
        <v>h</v>
      </c>
      <c r="B1728">
        <v>53</v>
      </c>
      <c r="C1728" t="s">
        <v>41</v>
      </c>
      <c r="D1728">
        <v>2</v>
      </c>
      <c r="E1728" t="s">
        <v>8</v>
      </c>
      <c r="F1728">
        <v>130</v>
      </c>
      <c r="G1728">
        <v>1.9970971334396099</v>
      </c>
      <c r="H1728">
        <v>91.792141296039304</v>
      </c>
      <c r="I1728">
        <v>70.092414095640095</v>
      </c>
      <c r="J1728">
        <v>140628.236186689</v>
      </c>
      <c r="K1728">
        <v>1264.1624854628601</v>
      </c>
      <c r="L1728">
        <v>0</v>
      </c>
      <c r="M1728">
        <v>0</v>
      </c>
    </row>
    <row r="1729" spans="1:13" hidden="1" x14ac:dyDescent="0.25">
      <c r="A1729" t="str">
        <f t="shared" si="26"/>
        <v>h</v>
      </c>
      <c r="B1729">
        <v>53</v>
      </c>
      <c r="C1729" t="s">
        <v>47</v>
      </c>
      <c r="D1729">
        <v>2</v>
      </c>
      <c r="E1729" t="s">
        <v>6</v>
      </c>
      <c r="F1729">
        <v>259</v>
      </c>
      <c r="G1729">
        <v>0</v>
      </c>
      <c r="H1729">
        <v>0</v>
      </c>
      <c r="I1729">
        <v>27.6496750652787</v>
      </c>
      <c r="J1729">
        <v>0</v>
      </c>
      <c r="K1729">
        <v>0</v>
      </c>
      <c r="L1729">
        <v>0</v>
      </c>
      <c r="M1729">
        <v>0</v>
      </c>
    </row>
    <row r="1730" spans="1:13" hidden="1" x14ac:dyDescent="0.25">
      <c r="A1730" t="str">
        <f t="shared" si="26"/>
        <v>h</v>
      </c>
      <c r="B1730">
        <v>53</v>
      </c>
      <c r="C1730" t="s">
        <v>47</v>
      </c>
      <c r="D1730">
        <v>2</v>
      </c>
      <c r="E1730" t="s">
        <v>13</v>
      </c>
      <c r="F1730">
        <v>1292</v>
      </c>
      <c r="G1730">
        <v>702.87875691705199</v>
      </c>
      <c r="H1730">
        <v>1802.1494843555699</v>
      </c>
      <c r="I1730">
        <v>147.461847554971</v>
      </c>
      <c r="J1730">
        <v>2170063.8832137599</v>
      </c>
      <c r="K1730">
        <v>418261.05934637302</v>
      </c>
      <c r="L1730">
        <v>129.52128017327399</v>
      </c>
      <c r="M1730">
        <v>17.940567381696699</v>
      </c>
    </row>
    <row r="1731" spans="1:13" hidden="1" x14ac:dyDescent="0.25">
      <c r="A1731" t="str">
        <f t="shared" ref="A1731:A1794" si="27">LEFT(C1731,1)</f>
        <v>h</v>
      </c>
      <c r="B1731">
        <v>53</v>
      </c>
      <c r="C1731" t="s">
        <v>47</v>
      </c>
      <c r="D1731">
        <v>2</v>
      </c>
      <c r="E1731" t="s">
        <v>7</v>
      </c>
      <c r="F1731">
        <v>2811</v>
      </c>
      <c r="G1731">
        <v>737.50196529085997</v>
      </c>
      <c r="H1731">
        <v>7559.7102964781898</v>
      </c>
      <c r="I1731">
        <v>219.784318926098</v>
      </c>
      <c r="J1731">
        <v>7291347.3817812502</v>
      </c>
      <c r="K1731">
        <v>405344.952460539</v>
      </c>
      <c r="L1731">
        <v>207.52797014045899</v>
      </c>
      <c r="M1731">
        <v>12.2563487856387</v>
      </c>
    </row>
    <row r="1732" spans="1:13" hidden="1" x14ac:dyDescent="0.25">
      <c r="A1732" t="str">
        <f t="shared" si="27"/>
        <v>h</v>
      </c>
      <c r="B1732">
        <v>53</v>
      </c>
      <c r="C1732" t="s">
        <v>47</v>
      </c>
      <c r="D1732">
        <v>2</v>
      </c>
      <c r="E1732" t="s">
        <v>8</v>
      </c>
      <c r="F1732">
        <v>227</v>
      </c>
      <c r="G1732">
        <v>79.013537779549594</v>
      </c>
      <c r="H1732">
        <v>78.672124834293598</v>
      </c>
      <c r="I1732">
        <v>63.053832559538897</v>
      </c>
      <c r="J1732">
        <v>132111.15968461501</v>
      </c>
      <c r="K1732">
        <v>52060.039338882001</v>
      </c>
      <c r="L1732">
        <v>0</v>
      </c>
      <c r="M1732">
        <v>0</v>
      </c>
    </row>
    <row r="1733" spans="1:13" hidden="1" x14ac:dyDescent="0.25">
      <c r="A1733" t="str">
        <f t="shared" si="27"/>
        <v>a</v>
      </c>
      <c r="B1733">
        <v>54</v>
      </c>
      <c r="C1733" t="s">
        <v>40</v>
      </c>
      <c r="D1733">
        <v>2</v>
      </c>
      <c r="E1733" t="s">
        <v>6</v>
      </c>
      <c r="F1733">
        <v>1</v>
      </c>
      <c r="G1733">
        <v>0</v>
      </c>
      <c r="H1733">
        <v>0</v>
      </c>
      <c r="I1733">
        <v>0.43243351711200001</v>
      </c>
      <c r="J1733">
        <v>0</v>
      </c>
      <c r="K1733">
        <v>0</v>
      </c>
      <c r="L1733">
        <v>0</v>
      </c>
      <c r="M1733">
        <v>0</v>
      </c>
    </row>
    <row r="1734" spans="1:13" hidden="1" x14ac:dyDescent="0.25">
      <c r="A1734" t="str">
        <f t="shared" si="27"/>
        <v>a</v>
      </c>
      <c r="B1734">
        <v>54</v>
      </c>
      <c r="C1734" t="s">
        <v>40</v>
      </c>
      <c r="D1734">
        <v>2</v>
      </c>
      <c r="E1734" t="s">
        <v>13</v>
      </c>
      <c r="F1734">
        <v>1</v>
      </c>
      <c r="G1734">
        <v>15.980282711099999</v>
      </c>
      <c r="H1734">
        <v>0</v>
      </c>
      <c r="I1734">
        <v>0.49107861241700002</v>
      </c>
      <c r="J1734">
        <v>0</v>
      </c>
      <c r="K1734">
        <v>15580.7756434</v>
      </c>
      <c r="L1734">
        <v>0</v>
      </c>
      <c r="M1734">
        <v>0.49107861241700002</v>
      </c>
    </row>
    <row r="1735" spans="1:13" hidden="1" x14ac:dyDescent="0.25">
      <c r="A1735" t="str">
        <f t="shared" si="27"/>
        <v>a</v>
      </c>
      <c r="B1735">
        <v>54</v>
      </c>
      <c r="C1735" t="s">
        <v>40</v>
      </c>
      <c r="D1735">
        <v>2</v>
      </c>
      <c r="E1735" t="s">
        <v>8</v>
      </c>
      <c r="F1735">
        <v>1</v>
      </c>
      <c r="G1735">
        <v>0</v>
      </c>
      <c r="H1735">
        <v>0</v>
      </c>
      <c r="I1735">
        <v>0.301306258504</v>
      </c>
      <c r="J1735">
        <v>0</v>
      </c>
      <c r="K1735">
        <v>0</v>
      </c>
      <c r="L1735">
        <v>0</v>
      </c>
      <c r="M1735">
        <v>0</v>
      </c>
    </row>
    <row r="1736" spans="1:13" hidden="1" x14ac:dyDescent="0.25">
      <c r="A1736" t="str">
        <f t="shared" si="27"/>
        <v>a</v>
      </c>
      <c r="B1736">
        <v>54</v>
      </c>
      <c r="C1736" t="s">
        <v>24</v>
      </c>
      <c r="D1736">
        <v>2</v>
      </c>
      <c r="E1736" t="s">
        <v>6</v>
      </c>
      <c r="F1736">
        <v>88</v>
      </c>
      <c r="G1736">
        <v>0</v>
      </c>
      <c r="H1736">
        <v>0</v>
      </c>
      <c r="I1736">
        <v>88.405812427906397</v>
      </c>
      <c r="J1736">
        <v>0</v>
      </c>
      <c r="K1736">
        <v>0</v>
      </c>
      <c r="L1736">
        <v>0</v>
      </c>
      <c r="M1736">
        <v>0</v>
      </c>
    </row>
    <row r="1737" spans="1:13" hidden="1" x14ac:dyDescent="0.25">
      <c r="A1737" t="str">
        <f t="shared" si="27"/>
        <v>a</v>
      </c>
      <c r="B1737">
        <v>54</v>
      </c>
      <c r="C1737" t="s">
        <v>24</v>
      </c>
      <c r="D1737">
        <v>2</v>
      </c>
      <c r="E1737" t="s">
        <v>13</v>
      </c>
      <c r="F1737">
        <v>10</v>
      </c>
      <c r="G1737" s="26">
        <v>5.3846917812700002E-6</v>
      </c>
      <c r="H1737">
        <v>5.2621211851640801</v>
      </c>
      <c r="I1737">
        <v>6.1625424029303604</v>
      </c>
      <c r="J1737">
        <v>12409.4017777791</v>
      </c>
      <c r="K1737">
        <v>3.4085098975399999E-3</v>
      </c>
      <c r="L1737">
        <v>6.1616614976648796</v>
      </c>
      <c r="M1737">
        <v>8.8090526547200004E-4</v>
      </c>
    </row>
    <row r="1738" spans="1:13" hidden="1" x14ac:dyDescent="0.25">
      <c r="A1738" t="str">
        <f t="shared" si="27"/>
        <v>a</v>
      </c>
      <c r="B1738">
        <v>54</v>
      </c>
      <c r="C1738" t="s">
        <v>24</v>
      </c>
      <c r="D1738">
        <v>2</v>
      </c>
      <c r="E1738" t="s">
        <v>7</v>
      </c>
      <c r="F1738">
        <v>454</v>
      </c>
      <c r="G1738">
        <v>43.829937589549502</v>
      </c>
      <c r="H1738">
        <v>394.38664303438401</v>
      </c>
      <c r="I1738">
        <v>393.605128908148</v>
      </c>
      <c r="J1738">
        <v>1695403.31470475</v>
      </c>
      <c r="K1738">
        <v>27514.4232606279</v>
      </c>
      <c r="L1738">
        <v>389.80474302505701</v>
      </c>
      <c r="M1738">
        <v>3.80038588309078</v>
      </c>
    </row>
    <row r="1739" spans="1:13" hidden="1" x14ac:dyDescent="0.25">
      <c r="A1739" t="str">
        <f t="shared" si="27"/>
        <v>a</v>
      </c>
      <c r="B1739">
        <v>54</v>
      </c>
      <c r="C1739" t="s">
        <v>24</v>
      </c>
      <c r="D1739">
        <v>2</v>
      </c>
      <c r="E1739" t="s">
        <v>8</v>
      </c>
      <c r="F1739">
        <v>35</v>
      </c>
      <c r="G1739">
        <v>390.25262442600001</v>
      </c>
      <c r="H1739">
        <v>0.99272376751774405</v>
      </c>
      <c r="I1739">
        <v>96.083628951442293</v>
      </c>
      <c r="J1739">
        <v>4864.7988122000697</v>
      </c>
      <c r="K1739">
        <v>136588.41854899999</v>
      </c>
      <c r="L1739">
        <v>0</v>
      </c>
      <c r="M1739">
        <v>0</v>
      </c>
    </row>
    <row r="1740" spans="1:13" hidden="1" x14ac:dyDescent="0.25">
      <c r="A1740" t="str">
        <f t="shared" si="27"/>
        <v>b</v>
      </c>
      <c r="B1740">
        <v>54</v>
      </c>
      <c r="C1740" t="s">
        <v>23</v>
      </c>
      <c r="D1740">
        <v>2</v>
      </c>
      <c r="E1740" t="s">
        <v>6</v>
      </c>
      <c r="F1740">
        <v>30</v>
      </c>
      <c r="G1740">
        <v>0</v>
      </c>
      <c r="H1740">
        <v>0</v>
      </c>
      <c r="I1740">
        <v>10.784076149439899</v>
      </c>
      <c r="J1740">
        <v>0</v>
      </c>
      <c r="K1740">
        <v>0</v>
      </c>
      <c r="L1740">
        <v>0</v>
      </c>
      <c r="M1740">
        <v>0</v>
      </c>
    </row>
    <row r="1741" spans="1:13" hidden="1" x14ac:dyDescent="0.25">
      <c r="A1741" t="str">
        <f t="shared" si="27"/>
        <v>b</v>
      </c>
      <c r="B1741">
        <v>54</v>
      </c>
      <c r="C1741" t="s">
        <v>23</v>
      </c>
      <c r="D1741">
        <v>2</v>
      </c>
      <c r="E1741" t="s">
        <v>13</v>
      </c>
      <c r="F1741">
        <v>4</v>
      </c>
      <c r="G1741">
        <v>16.961357338800202</v>
      </c>
      <c r="H1741">
        <v>0.94566266401311605</v>
      </c>
      <c r="I1741">
        <v>1.44099357795093</v>
      </c>
      <c r="J1741">
        <v>1222.7418397358499</v>
      </c>
      <c r="K1741">
        <v>10736.5391955208</v>
      </c>
      <c r="L1741">
        <v>0.76485560380317597</v>
      </c>
      <c r="M1741">
        <v>0.676137974147758</v>
      </c>
    </row>
    <row r="1742" spans="1:13" hidden="1" x14ac:dyDescent="0.25">
      <c r="A1742" t="str">
        <f t="shared" si="27"/>
        <v>b</v>
      </c>
      <c r="B1742">
        <v>54</v>
      </c>
      <c r="C1742" t="s">
        <v>23</v>
      </c>
      <c r="D1742">
        <v>2</v>
      </c>
      <c r="E1742" t="s">
        <v>7</v>
      </c>
      <c r="F1742">
        <v>313</v>
      </c>
      <c r="G1742">
        <v>16.962158511171399</v>
      </c>
      <c r="H1742">
        <v>284.40981631666699</v>
      </c>
      <c r="I1742">
        <v>114.184609016838</v>
      </c>
      <c r="J1742">
        <v>907295.43121401302</v>
      </c>
      <c r="K1742">
        <v>10737.0462916621</v>
      </c>
      <c r="L1742">
        <v>113.637840050649</v>
      </c>
      <c r="M1742">
        <v>0.54676896618877702</v>
      </c>
    </row>
    <row r="1743" spans="1:13" hidden="1" x14ac:dyDescent="0.25">
      <c r="A1743" t="str">
        <f t="shared" si="27"/>
        <v>b</v>
      </c>
      <c r="B1743">
        <v>54</v>
      </c>
      <c r="C1743" t="s">
        <v>23</v>
      </c>
      <c r="D1743">
        <v>2</v>
      </c>
      <c r="E1743" t="s">
        <v>8</v>
      </c>
      <c r="F1743">
        <v>12</v>
      </c>
      <c r="G1743">
        <v>6.7884873883E-3</v>
      </c>
      <c r="H1743">
        <v>0</v>
      </c>
      <c r="I1743">
        <v>9.2129775069920008</v>
      </c>
      <c r="J1743">
        <v>0</v>
      </c>
      <c r="K1743">
        <v>2.3759705859100002</v>
      </c>
      <c r="L1743">
        <v>0</v>
      </c>
      <c r="M1743">
        <v>0</v>
      </c>
    </row>
    <row r="1744" spans="1:13" hidden="1" x14ac:dyDescent="0.25">
      <c r="A1744" t="str">
        <f t="shared" si="27"/>
        <v>b</v>
      </c>
      <c r="B1744">
        <v>54</v>
      </c>
      <c r="C1744" t="s">
        <v>46</v>
      </c>
      <c r="D1744">
        <v>2</v>
      </c>
      <c r="E1744" t="s">
        <v>6</v>
      </c>
      <c r="F1744">
        <v>163</v>
      </c>
      <c r="G1744">
        <v>0</v>
      </c>
      <c r="H1744">
        <v>0</v>
      </c>
      <c r="I1744">
        <v>83.103043451844599</v>
      </c>
      <c r="J1744">
        <v>0</v>
      </c>
      <c r="K1744">
        <v>0</v>
      </c>
      <c r="L1744">
        <v>0</v>
      </c>
      <c r="M1744">
        <v>0</v>
      </c>
    </row>
    <row r="1745" spans="1:13" hidden="1" x14ac:dyDescent="0.25">
      <c r="A1745" t="str">
        <f t="shared" si="27"/>
        <v>b</v>
      </c>
      <c r="B1745">
        <v>54</v>
      </c>
      <c r="C1745" t="s">
        <v>46</v>
      </c>
      <c r="D1745">
        <v>2</v>
      </c>
      <c r="E1745" t="s">
        <v>13</v>
      </c>
      <c r="F1745">
        <v>37</v>
      </c>
      <c r="G1745">
        <v>6.9911298523980197</v>
      </c>
      <c r="H1745">
        <v>27.7142591910447</v>
      </c>
      <c r="I1745">
        <v>42.308750199095499</v>
      </c>
      <c r="J1745">
        <v>84937.854344874999</v>
      </c>
      <c r="K1745">
        <v>2446.8954495992998</v>
      </c>
      <c r="L1745">
        <v>40.703092961856598</v>
      </c>
      <c r="M1745">
        <v>1.6056572372389399</v>
      </c>
    </row>
    <row r="1746" spans="1:13" hidden="1" x14ac:dyDescent="0.25">
      <c r="A1746" t="str">
        <f t="shared" si="27"/>
        <v>b</v>
      </c>
      <c r="B1746">
        <v>54</v>
      </c>
      <c r="C1746" t="s">
        <v>46</v>
      </c>
      <c r="D1746">
        <v>2</v>
      </c>
      <c r="E1746" t="s">
        <v>7</v>
      </c>
      <c r="F1746">
        <v>1321</v>
      </c>
      <c r="G1746">
        <v>25.543411929912899</v>
      </c>
      <c r="H1746">
        <v>1174.3206532838001</v>
      </c>
      <c r="I1746">
        <v>582.24381427051298</v>
      </c>
      <c r="J1746">
        <v>5467401.2415095</v>
      </c>
      <c r="K1746">
        <v>9553.2918481928591</v>
      </c>
      <c r="L1746">
        <v>581.23054058655305</v>
      </c>
      <c r="M1746">
        <v>1.0132736839601399</v>
      </c>
    </row>
    <row r="1747" spans="1:13" hidden="1" x14ac:dyDescent="0.25">
      <c r="A1747" t="str">
        <f t="shared" si="27"/>
        <v>b</v>
      </c>
      <c r="B1747">
        <v>54</v>
      </c>
      <c r="C1747" t="s">
        <v>46</v>
      </c>
      <c r="D1747">
        <v>2</v>
      </c>
      <c r="E1747" t="s">
        <v>8</v>
      </c>
      <c r="F1747">
        <v>86</v>
      </c>
      <c r="G1747">
        <v>0</v>
      </c>
      <c r="H1747">
        <v>5.9782776259822601</v>
      </c>
      <c r="I1747">
        <v>127.49049483576199</v>
      </c>
      <c r="J1747">
        <v>31367.8777508819</v>
      </c>
      <c r="K1747">
        <v>0</v>
      </c>
      <c r="L1747">
        <v>0</v>
      </c>
      <c r="M1747">
        <v>0</v>
      </c>
    </row>
    <row r="1748" spans="1:13" hidden="1" x14ac:dyDescent="0.25">
      <c r="A1748" t="str">
        <f t="shared" si="27"/>
        <v>c</v>
      </c>
      <c r="B1748">
        <v>54</v>
      </c>
      <c r="C1748" t="s">
        <v>30</v>
      </c>
      <c r="D1748">
        <v>2</v>
      </c>
      <c r="E1748" t="s">
        <v>6</v>
      </c>
      <c r="F1748">
        <v>9</v>
      </c>
      <c r="G1748">
        <v>0</v>
      </c>
      <c r="H1748">
        <v>0</v>
      </c>
      <c r="I1748">
        <v>3.0750662814525</v>
      </c>
      <c r="J1748">
        <v>0</v>
      </c>
      <c r="K1748">
        <v>0</v>
      </c>
      <c r="L1748">
        <v>0</v>
      </c>
      <c r="M1748">
        <v>0</v>
      </c>
    </row>
    <row r="1749" spans="1:13" hidden="1" x14ac:dyDescent="0.25">
      <c r="A1749" t="str">
        <f t="shared" si="27"/>
        <v>c</v>
      </c>
      <c r="B1749">
        <v>54</v>
      </c>
      <c r="C1749" t="s">
        <v>30</v>
      </c>
      <c r="D1749">
        <v>2</v>
      </c>
      <c r="E1749" t="s">
        <v>13</v>
      </c>
      <c r="F1749">
        <v>1</v>
      </c>
      <c r="G1749">
        <v>0</v>
      </c>
      <c r="H1749" s="26">
        <v>4.9017019480300001E-7</v>
      </c>
      <c r="I1749">
        <v>4.00989528943E-4</v>
      </c>
      <c r="J1749">
        <v>1.6244240255800001E-3</v>
      </c>
      <c r="K1749">
        <v>0</v>
      </c>
      <c r="L1749">
        <v>4.00989528943E-4</v>
      </c>
      <c r="M1749">
        <v>0</v>
      </c>
    </row>
    <row r="1750" spans="1:13" hidden="1" x14ac:dyDescent="0.25">
      <c r="A1750" t="str">
        <f t="shared" si="27"/>
        <v>c</v>
      </c>
      <c r="B1750">
        <v>54</v>
      </c>
      <c r="C1750" t="s">
        <v>30</v>
      </c>
      <c r="D1750">
        <v>2</v>
      </c>
      <c r="E1750" t="s">
        <v>7</v>
      </c>
      <c r="F1750">
        <v>160</v>
      </c>
      <c r="G1750">
        <v>3.9574441758404202</v>
      </c>
      <c r="H1750">
        <v>142.738647760573</v>
      </c>
      <c r="I1750">
        <v>44.614874803562998</v>
      </c>
      <c r="J1750">
        <v>457758.77145471098</v>
      </c>
      <c r="K1750">
        <v>3857.8826201481402</v>
      </c>
      <c r="L1750">
        <v>44.228848153641103</v>
      </c>
      <c r="M1750">
        <v>0.38602664992195901</v>
      </c>
    </row>
    <row r="1751" spans="1:13" hidden="1" x14ac:dyDescent="0.25">
      <c r="A1751" t="str">
        <f t="shared" si="27"/>
        <v>c</v>
      </c>
      <c r="B1751">
        <v>54</v>
      </c>
      <c r="C1751" t="s">
        <v>30</v>
      </c>
      <c r="D1751">
        <v>2</v>
      </c>
      <c r="E1751" t="s">
        <v>8</v>
      </c>
      <c r="F1751">
        <v>6</v>
      </c>
      <c r="G1751">
        <v>32.958909427999998</v>
      </c>
      <c r="H1751">
        <v>0.99875224311199995</v>
      </c>
      <c r="I1751">
        <v>43.380332662578397</v>
      </c>
      <c r="J1751">
        <v>3591.5130662299998</v>
      </c>
      <c r="K1751">
        <v>11535.6182998</v>
      </c>
      <c r="L1751">
        <v>0</v>
      </c>
      <c r="M1751">
        <v>0</v>
      </c>
    </row>
    <row r="1752" spans="1:13" hidden="1" x14ac:dyDescent="0.25">
      <c r="A1752" t="str">
        <f t="shared" si="27"/>
        <v>c</v>
      </c>
      <c r="B1752">
        <v>54</v>
      </c>
      <c r="C1752" t="s">
        <v>29</v>
      </c>
      <c r="D1752">
        <v>2</v>
      </c>
      <c r="E1752" t="s">
        <v>6</v>
      </c>
      <c r="F1752">
        <v>182</v>
      </c>
      <c r="G1752">
        <v>0</v>
      </c>
      <c r="H1752">
        <v>0</v>
      </c>
      <c r="I1752">
        <v>76.619992613862493</v>
      </c>
      <c r="J1752">
        <v>0</v>
      </c>
      <c r="K1752">
        <v>0</v>
      </c>
      <c r="L1752">
        <v>0</v>
      </c>
      <c r="M1752">
        <v>0</v>
      </c>
    </row>
    <row r="1753" spans="1:13" hidden="1" x14ac:dyDescent="0.25">
      <c r="A1753" t="str">
        <f t="shared" si="27"/>
        <v>c</v>
      </c>
      <c r="B1753">
        <v>54</v>
      </c>
      <c r="C1753" t="s">
        <v>29</v>
      </c>
      <c r="D1753">
        <v>2</v>
      </c>
      <c r="E1753" t="s">
        <v>13</v>
      </c>
      <c r="F1753">
        <v>19</v>
      </c>
      <c r="G1753">
        <v>22.969594261224099</v>
      </c>
      <c r="H1753">
        <v>11.884585315953601</v>
      </c>
      <c r="I1753">
        <v>11.373832102772701</v>
      </c>
      <c r="J1753">
        <v>28938.297443067098</v>
      </c>
      <c r="K1753">
        <v>11435.911713412101</v>
      </c>
      <c r="L1753">
        <v>10.4291978251886</v>
      </c>
      <c r="M1753">
        <v>0.94463427758405905</v>
      </c>
    </row>
    <row r="1754" spans="1:13" hidden="1" x14ac:dyDescent="0.25">
      <c r="A1754" t="str">
        <f t="shared" si="27"/>
        <v>c</v>
      </c>
      <c r="B1754">
        <v>54</v>
      </c>
      <c r="C1754" t="s">
        <v>29</v>
      </c>
      <c r="D1754">
        <v>2</v>
      </c>
      <c r="E1754" t="s">
        <v>7</v>
      </c>
      <c r="F1754">
        <v>5419</v>
      </c>
      <c r="G1754">
        <v>701.09253013576802</v>
      </c>
      <c r="H1754">
        <v>5295.5865428501102</v>
      </c>
      <c r="I1754">
        <v>1413.04664013619</v>
      </c>
      <c r="J1754">
        <v>18942206.351944301</v>
      </c>
      <c r="K1754">
        <v>436792.35398211499</v>
      </c>
      <c r="L1754">
        <v>1402.7197489831799</v>
      </c>
      <c r="M1754">
        <v>10.3268911530091</v>
      </c>
    </row>
    <row r="1755" spans="1:13" hidden="1" x14ac:dyDescent="0.25">
      <c r="A1755" t="str">
        <f t="shared" si="27"/>
        <v>c</v>
      </c>
      <c r="B1755">
        <v>54</v>
      </c>
      <c r="C1755" t="s">
        <v>29</v>
      </c>
      <c r="D1755">
        <v>2</v>
      </c>
      <c r="E1755" t="s">
        <v>8</v>
      </c>
      <c r="F1755">
        <v>90</v>
      </c>
      <c r="G1755">
        <v>475.738679776906</v>
      </c>
      <c r="H1755">
        <v>1.99706618260369</v>
      </c>
      <c r="I1755">
        <v>122.825300042354</v>
      </c>
      <c r="J1755">
        <v>11361.242553497401</v>
      </c>
      <c r="K1755">
        <v>169896.57832779799</v>
      </c>
      <c r="L1755">
        <v>0</v>
      </c>
      <c r="M1755">
        <v>0</v>
      </c>
    </row>
    <row r="1756" spans="1:13" hidden="1" x14ac:dyDescent="0.25">
      <c r="A1756" t="str">
        <f t="shared" si="27"/>
        <v>d</v>
      </c>
      <c r="B1756">
        <v>54</v>
      </c>
      <c r="C1756" t="s">
        <v>15</v>
      </c>
      <c r="D1756">
        <v>2</v>
      </c>
      <c r="E1756" t="s">
        <v>6</v>
      </c>
      <c r="F1756">
        <v>1</v>
      </c>
      <c r="G1756">
        <v>0</v>
      </c>
      <c r="H1756">
        <v>0</v>
      </c>
      <c r="I1756">
        <v>1.7040296912199999E-4</v>
      </c>
      <c r="J1756">
        <v>0</v>
      </c>
      <c r="K1756">
        <v>0</v>
      </c>
      <c r="L1756">
        <v>0</v>
      </c>
      <c r="M1756">
        <v>0</v>
      </c>
    </row>
    <row r="1757" spans="1:13" hidden="1" x14ac:dyDescent="0.25">
      <c r="A1757" t="str">
        <f t="shared" si="27"/>
        <v>d</v>
      </c>
      <c r="B1757">
        <v>54</v>
      </c>
      <c r="C1757" t="s">
        <v>15</v>
      </c>
      <c r="D1757">
        <v>2</v>
      </c>
      <c r="E1757" t="s">
        <v>7</v>
      </c>
      <c r="F1757">
        <v>17</v>
      </c>
      <c r="G1757">
        <v>0</v>
      </c>
      <c r="H1757">
        <v>16.976135196843</v>
      </c>
      <c r="I1757">
        <v>2.9932932156069998</v>
      </c>
      <c r="J1757">
        <v>34562.137882880001</v>
      </c>
      <c r="K1757">
        <v>0</v>
      </c>
      <c r="L1757">
        <v>2.9932932156069998</v>
      </c>
      <c r="M1757">
        <v>0</v>
      </c>
    </row>
    <row r="1758" spans="1:13" hidden="1" x14ac:dyDescent="0.25">
      <c r="A1758" t="str">
        <f t="shared" si="27"/>
        <v>d</v>
      </c>
      <c r="B1758">
        <v>54</v>
      </c>
      <c r="C1758" t="s">
        <v>22</v>
      </c>
      <c r="D1758">
        <v>2</v>
      </c>
      <c r="E1758" t="s">
        <v>6</v>
      </c>
      <c r="F1758">
        <v>99</v>
      </c>
      <c r="G1758">
        <v>0</v>
      </c>
      <c r="H1758">
        <v>0</v>
      </c>
      <c r="I1758">
        <v>26.073917597248698</v>
      </c>
      <c r="J1758">
        <v>0</v>
      </c>
      <c r="K1758">
        <v>0</v>
      </c>
      <c r="L1758">
        <v>0</v>
      </c>
      <c r="M1758">
        <v>0</v>
      </c>
    </row>
    <row r="1759" spans="1:13" hidden="1" x14ac:dyDescent="0.25">
      <c r="A1759" t="str">
        <f t="shared" si="27"/>
        <v>d</v>
      </c>
      <c r="B1759">
        <v>54</v>
      </c>
      <c r="C1759" t="s">
        <v>22</v>
      </c>
      <c r="D1759">
        <v>2</v>
      </c>
      <c r="E1759" t="s">
        <v>13</v>
      </c>
      <c r="F1759">
        <v>126</v>
      </c>
      <c r="G1759">
        <v>22.012950064582501</v>
      </c>
      <c r="H1759">
        <v>125.568126158692</v>
      </c>
      <c r="I1759">
        <v>54.730094911328301</v>
      </c>
      <c r="J1759">
        <v>215671.29747738401</v>
      </c>
      <c r="K1759">
        <v>14817.872555042901</v>
      </c>
      <c r="L1759">
        <v>53.460926608343399</v>
      </c>
      <c r="M1759">
        <v>1.2691683029849401</v>
      </c>
    </row>
    <row r="1760" spans="1:13" hidden="1" x14ac:dyDescent="0.25">
      <c r="A1760" t="str">
        <f t="shared" si="27"/>
        <v>d</v>
      </c>
      <c r="B1760">
        <v>54</v>
      </c>
      <c r="C1760" t="s">
        <v>22</v>
      </c>
      <c r="D1760">
        <v>2</v>
      </c>
      <c r="E1760" t="s">
        <v>7</v>
      </c>
      <c r="F1760">
        <v>2835</v>
      </c>
      <c r="G1760">
        <v>58.113916135116597</v>
      </c>
      <c r="H1760">
        <v>3016.83988567799</v>
      </c>
      <c r="I1760">
        <v>572.67720224552795</v>
      </c>
      <c r="J1760">
        <v>5960752.4669212</v>
      </c>
      <c r="K1760">
        <v>33959.664521346502</v>
      </c>
      <c r="L1760">
        <v>570.44642743171698</v>
      </c>
      <c r="M1760">
        <v>2.2307748138110202</v>
      </c>
    </row>
    <row r="1761" spans="1:13" hidden="1" x14ac:dyDescent="0.25">
      <c r="A1761" t="str">
        <f t="shared" si="27"/>
        <v>d</v>
      </c>
      <c r="B1761">
        <v>54</v>
      </c>
      <c r="C1761" t="s">
        <v>22</v>
      </c>
      <c r="D1761">
        <v>2</v>
      </c>
      <c r="E1761" t="s">
        <v>8</v>
      </c>
      <c r="F1761">
        <v>87</v>
      </c>
      <c r="G1761">
        <v>500.36500517994</v>
      </c>
      <c r="H1761">
        <v>1.9974519834639901</v>
      </c>
      <c r="I1761">
        <v>90.289134334265896</v>
      </c>
      <c r="J1761">
        <v>5247.3022100899998</v>
      </c>
      <c r="K1761">
        <v>175127.75181282801</v>
      </c>
      <c r="L1761">
        <v>0</v>
      </c>
      <c r="M1761">
        <v>0</v>
      </c>
    </row>
    <row r="1762" spans="1:13" hidden="1" x14ac:dyDescent="0.25">
      <c r="A1762" t="str">
        <f t="shared" si="27"/>
        <v>d</v>
      </c>
      <c r="B1762">
        <v>54</v>
      </c>
      <c r="C1762" t="s">
        <v>21</v>
      </c>
      <c r="D1762">
        <v>2</v>
      </c>
      <c r="E1762" t="s">
        <v>6</v>
      </c>
      <c r="F1762">
        <v>50</v>
      </c>
      <c r="G1762">
        <v>0</v>
      </c>
      <c r="H1762">
        <v>0</v>
      </c>
      <c r="I1762">
        <v>18.8931679294977</v>
      </c>
      <c r="J1762">
        <v>0</v>
      </c>
      <c r="K1762">
        <v>0</v>
      </c>
      <c r="L1762">
        <v>0</v>
      </c>
      <c r="M1762">
        <v>0</v>
      </c>
    </row>
    <row r="1763" spans="1:13" hidden="1" x14ac:dyDescent="0.25">
      <c r="A1763" t="str">
        <f t="shared" si="27"/>
        <v>d</v>
      </c>
      <c r="B1763">
        <v>54</v>
      </c>
      <c r="C1763" t="s">
        <v>21</v>
      </c>
      <c r="D1763">
        <v>2</v>
      </c>
      <c r="E1763" t="s">
        <v>13</v>
      </c>
      <c r="F1763">
        <v>23</v>
      </c>
      <c r="G1763" s="26">
        <v>4.3723084310945E-5</v>
      </c>
      <c r="H1763">
        <v>10.211528660394</v>
      </c>
      <c r="I1763">
        <v>10.716685278308001</v>
      </c>
      <c r="J1763">
        <v>21684.274091269399</v>
      </c>
      <c r="K1763">
        <v>1.8451485632764698E-2</v>
      </c>
      <c r="L1763">
        <v>10.7148386516696</v>
      </c>
      <c r="M1763">
        <v>1.84662663841732E-3</v>
      </c>
    </row>
    <row r="1764" spans="1:13" hidden="1" x14ac:dyDescent="0.25">
      <c r="A1764" t="str">
        <f t="shared" si="27"/>
        <v>d</v>
      </c>
      <c r="B1764">
        <v>54</v>
      </c>
      <c r="C1764" t="s">
        <v>21</v>
      </c>
      <c r="D1764">
        <v>2</v>
      </c>
      <c r="E1764" t="s">
        <v>7</v>
      </c>
      <c r="F1764">
        <v>2921</v>
      </c>
      <c r="G1764">
        <v>141.79859832515399</v>
      </c>
      <c r="H1764">
        <v>2920.3432390103899</v>
      </c>
      <c r="I1764">
        <v>594.06303315377295</v>
      </c>
      <c r="J1764">
        <v>6538889.9612146299</v>
      </c>
      <c r="K1764">
        <v>80863.447933585601</v>
      </c>
      <c r="L1764">
        <v>585.81290309301801</v>
      </c>
      <c r="M1764">
        <v>8.2501300607551702</v>
      </c>
    </row>
    <row r="1765" spans="1:13" hidden="1" x14ac:dyDescent="0.25">
      <c r="A1765" t="str">
        <f t="shared" si="27"/>
        <v>d</v>
      </c>
      <c r="B1765">
        <v>54</v>
      </c>
      <c r="C1765" t="s">
        <v>21</v>
      </c>
      <c r="D1765">
        <v>2</v>
      </c>
      <c r="E1765" t="s">
        <v>8</v>
      </c>
      <c r="F1765">
        <v>35</v>
      </c>
      <c r="G1765">
        <v>357.38323034397899</v>
      </c>
      <c r="H1765">
        <v>0</v>
      </c>
      <c r="I1765">
        <v>90.689423346256305</v>
      </c>
      <c r="J1765">
        <v>0</v>
      </c>
      <c r="K1765">
        <v>125084.130620603</v>
      </c>
      <c r="L1765">
        <v>0</v>
      </c>
      <c r="M1765">
        <v>0</v>
      </c>
    </row>
    <row r="1766" spans="1:13" hidden="1" x14ac:dyDescent="0.25">
      <c r="A1766" t="str">
        <f t="shared" si="27"/>
        <v>d</v>
      </c>
      <c r="B1766">
        <v>54</v>
      </c>
      <c r="C1766" t="s">
        <v>28</v>
      </c>
      <c r="D1766">
        <v>2</v>
      </c>
      <c r="E1766" t="s">
        <v>6</v>
      </c>
      <c r="F1766">
        <v>243</v>
      </c>
      <c r="G1766">
        <v>0</v>
      </c>
      <c r="H1766">
        <v>0</v>
      </c>
      <c r="I1766">
        <v>94.293330614901294</v>
      </c>
      <c r="J1766">
        <v>0</v>
      </c>
      <c r="K1766">
        <v>0</v>
      </c>
      <c r="L1766">
        <v>0</v>
      </c>
      <c r="M1766">
        <v>0</v>
      </c>
    </row>
    <row r="1767" spans="1:13" hidden="1" x14ac:dyDescent="0.25">
      <c r="A1767" t="str">
        <f t="shared" si="27"/>
        <v>d</v>
      </c>
      <c r="B1767">
        <v>54</v>
      </c>
      <c r="C1767" t="s">
        <v>28</v>
      </c>
      <c r="D1767">
        <v>2</v>
      </c>
      <c r="E1767" t="s">
        <v>13</v>
      </c>
      <c r="F1767">
        <v>149</v>
      </c>
      <c r="G1767">
        <v>45.008623901715097</v>
      </c>
      <c r="H1767">
        <v>84.195869991090902</v>
      </c>
      <c r="I1767">
        <v>44.253613193784602</v>
      </c>
      <c r="J1767">
        <v>181505.21636209</v>
      </c>
      <c r="K1767">
        <v>16292.1235962296</v>
      </c>
      <c r="L1767">
        <v>34.5138517591718</v>
      </c>
      <c r="M1767">
        <v>9.7397614346127792</v>
      </c>
    </row>
    <row r="1768" spans="1:13" hidden="1" x14ac:dyDescent="0.25">
      <c r="A1768" t="str">
        <f t="shared" si="27"/>
        <v>d</v>
      </c>
      <c r="B1768">
        <v>54</v>
      </c>
      <c r="C1768" t="s">
        <v>28</v>
      </c>
      <c r="D1768">
        <v>2</v>
      </c>
      <c r="E1768" t="s">
        <v>7</v>
      </c>
      <c r="F1768">
        <v>10104</v>
      </c>
      <c r="G1768">
        <v>177.768545017208</v>
      </c>
      <c r="H1768">
        <v>10175.2375421668</v>
      </c>
      <c r="I1768">
        <v>2199.57467575699</v>
      </c>
      <c r="J1768">
        <v>27953206.32096</v>
      </c>
      <c r="K1768">
        <v>76369.786132287903</v>
      </c>
      <c r="L1768">
        <v>2186.86325298155</v>
      </c>
      <c r="M1768">
        <v>12.711422775435301</v>
      </c>
    </row>
    <row r="1769" spans="1:13" hidden="1" x14ac:dyDescent="0.25">
      <c r="A1769" t="str">
        <f t="shared" si="27"/>
        <v>d</v>
      </c>
      <c r="B1769">
        <v>54</v>
      </c>
      <c r="C1769" t="s">
        <v>28</v>
      </c>
      <c r="D1769">
        <v>2</v>
      </c>
      <c r="E1769" t="s">
        <v>8</v>
      </c>
      <c r="F1769">
        <v>120</v>
      </c>
      <c r="G1769">
        <v>209.59090723987401</v>
      </c>
      <c r="H1769">
        <v>2.0003226745857101</v>
      </c>
      <c r="I1769">
        <v>210.25826810671899</v>
      </c>
      <c r="J1769">
        <v>3678.2019570144798</v>
      </c>
      <c r="K1769">
        <v>75542.102453209707</v>
      </c>
      <c r="L1769">
        <v>0</v>
      </c>
      <c r="M1769">
        <v>0</v>
      </c>
    </row>
    <row r="1770" spans="1:13" hidden="1" x14ac:dyDescent="0.25">
      <c r="A1770" t="str">
        <f t="shared" si="27"/>
        <v>e</v>
      </c>
      <c r="B1770">
        <v>54</v>
      </c>
      <c r="C1770" t="s">
        <v>45</v>
      </c>
      <c r="D1770">
        <v>2</v>
      </c>
      <c r="E1770" t="s">
        <v>7</v>
      </c>
      <c r="F1770">
        <v>64</v>
      </c>
      <c r="G1770">
        <v>0</v>
      </c>
      <c r="H1770">
        <v>59.901223694470801</v>
      </c>
      <c r="I1770">
        <v>11.052657284712099</v>
      </c>
      <c r="J1770">
        <v>192411.465270888</v>
      </c>
      <c r="K1770">
        <v>0</v>
      </c>
      <c r="L1770">
        <v>11.052657284712099</v>
      </c>
      <c r="M1770">
        <v>0</v>
      </c>
    </row>
    <row r="1771" spans="1:13" hidden="1" x14ac:dyDescent="0.25">
      <c r="A1771" t="str">
        <f t="shared" si="27"/>
        <v>e</v>
      </c>
      <c r="B1771">
        <v>54</v>
      </c>
      <c r="C1771" t="s">
        <v>45</v>
      </c>
      <c r="D1771">
        <v>2</v>
      </c>
      <c r="E1771" t="s">
        <v>8</v>
      </c>
      <c r="F1771">
        <v>1</v>
      </c>
      <c r="G1771">
        <v>0</v>
      </c>
      <c r="H1771">
        <v>0</v>
      </c>
      <c r="I1771">
        <v>8.7423562027200002E-2</v>
      </c>
      <c r="J1771">
        <v>0</v>
      </c>
      <c r="K1771">
        <v>0</v>
      </c>
      <c r="L1771">
        <v>0</v>
      </c>
      <c r="M1771">
        <v>0</v>
      </c>
    </row>
    <row r="1772" spans="1:13" hidden="1" x14ac:dyDescent="0.25">
      <c r="A1772" t="str">
        <f t="shared" si="27"/>
        <v>e</v>
      </c>
      <c r="B1772">
        <v>54</v>
      </c>
      <c r="C1772" t="s">
        <v>44</v>
      </c>
      <c r="D1772">
        <v>2</v>
      </c>
      <c r="E1772" t="s">
        <v>6</v>
      </c>
      <c r="F1772">
        <v>7</v>
      </c>
      <c r="G1772">
        <v>0</v>
      </c>
      <c r="H1772">
        <v>0</v>
      </c>
      <c r="I1772">
        <v>2.2269071907701399</v>
      </c>
      <c r="J1772">
        <v>0</v>
      </c>
      <c r="K1772">
        <v>0</v>
      </c>
      <c r="L1772">
        <v>0</v>
      </c>
      <c r="M1772">
        <v>0</v>
      </c>
    </row>
    <row r="1773" spans="1:13" hidden="1" x14ac:dyDescent="0.25">
      <c r="A1773" t="str">
        <f t="shared" si="27"/>
        <v>e</v>
      </c>
      <c r="B1773">
        <v>54</v>
      </c>
      <c r="C1773" t="s">
        <v>44</v>
      </c>
      <c r="D1773">
        <v>2</v>
      </c>
      <c r="E1773" t="s">
        <v>7</v>
      </c>
      <c r="F1773">
        <v>79</v>
      </c>
      <c r="G1773">
        <v>0</v>
      </c>
      <c r="H1773">
        <v>82.887940317315</v>
      </c>
      <c r="I1773">
        <v>15.011158893679999</v>
      </c>
      <c r="J1773">
        <v>348251.28423494002</v>
      </c>
      <c r="K1773">
        <v>0</v>
      </c>
      <c r="L1773">
        <v>15.011158893679999</v>
      </c>
      <c r="M1773">
        <v>0</v>
      </c>
    </row>
    <row r="1774" spans="1:13" hidden="1" x14ac:dyDescent="0.25">
      <c r="A1774" t="str">
        <f t="shared" si="27"/>
        <v>e</v>
      </c>
      <c r="B1774">
        <v>54</v>
      </c>
      <c r="C1774" t="s">
        <v>44</v>
      </c>
      <c r="D1774">
        <v>2</v>
      </c>
      <c r="E1774" t="s">
        <v>8</v>
      </c>
      <c r="F1774">
        <v>3</v>
      </c>
      <c r="G1774">
        <v>0</v>
      </c>
      <c r="H1774">
        <v>0.99875235082000002</v>
      </c>
      <c r="I1774">
        <v>1.4693465178962399</v>
      </c>
      <c r="J1774">
        <v>3603.4984817599998</v>
      </c>
      <c r="K1774">
        <v>0</v>
      </c>
      <c r="L1774">
        <v>0</v>
      </c>
      <c r="M1774">
        <v>0</v>
      </c>
    </row>
    <row r="1775" spans="1:13" hidden="1" x14ac:dyDescent="0.25">
      <c r="A1775" t="str">
        <f t="shared" si="27"/>
        <v>f</v>
      </c>
      <c r="B1775">
        <v>54</v>
      </c>
      <c r="C1775" t="s">
        <v>37</v>
      </c>
      <c r="D1775">
        <v>2</v>
      </c>
      <c r="E1775" t="s">
        <v>6</v>
      </c>
      <c r="F1775">
        <v>6</v>
      </c>
      <c r="G1775">
        <v>0</v>
      </c>
      <c r="H1775">
        <v>0</v>
      </c>
      <c r="I1775">
        <v>0.33216968194256502</v>
      </c>
      <c r="J1775">
        <v>0</v>
      </c>
      <c r="K1775">
        <v>0</v>
      </c>
      <c r="L1775">
        <v>0</v>
      </c>
      <c r="M1775">
        <v>0</v>
      </c>
    </row>
    <row r="1776" spans="1:13" hidden="1" x14ac:dyDescent="0.25">
      <c r="A1776" t="str">
        <f t="shared" si="27"/>
        <v>f</v>
      </c>
      <c r="B1776">
        <v>54</v>
      </c>
      <c r="C1776" t="s">
        <v>37</v>
      </c>
      <c r="D1776">
        <v>2</v>
      </c>
      <c r="E1776" t="s">
        <v>13</v>
      </c>
      <c r="F1776">
        <v>4</v>
      </c>
      <c r="G1776">
        <v>1.9224950347300001</v>
      </c>
      <c r="H1776" s="26">
        <v>1.74286566372E-7</v>
      </c>
      <c r="I1776">
        <v>0.33730672019251901</v>
      </c>
      <c r="J1776">
        <v>3.5822364561115998E-4</v>
      </c>
      <c r="K1776">
        <v>1216.93935698</v>
      </c>
      <c r="L1776">
        <v>1.5998785551989901E-4</v>
      </c>
      <c r="M1776">
        <v>0.33714673233699999</v>
      </c>
    </row>
    <row r="1777" spans="1:13" hidden="1" x14ac:dyDescent="0.25">
      <c r="A1777" t="str">
        <f t="shared" si="27"/>
        <v>f</v>
      </c>
      <c r="B1777">
        <v>54</v>
      </c>
      <c r="C1777" t="s">
        <v>37</v>
      </c>
      <c r="D1777">
        <v>2</v>
      </c>
      <c r="E1777" t="s">
        <v>7</v>
      </c>
      <c r="F1777">
        <v>156</v>
      </c>
      <c r="G1777">
        <v>0</v>
      </c>
      <c r="H1777">
        <v>156.19223339624301</v>
      </c>
      <c r="I1777">
        <v>60.531639158824802</v>
      </c>
      <c r="J1777">
        <v>249620.523116667</v>
      </c>
      <c r="K1777">
        <v>0</v>
      </c>
      <c r="L1777">
        <v>60.531639158824802</v>
      </c>
      <c r="M1777">
        <v>0</v>
      </c>
    </row>
    <row r="1778" spans="1:13" hidden="1" x14ac:dyDescent="0.25">
      <c r="A1778" t="str">
        <f t="shared" si="27"/>
        <v>f</v>
      </c>
      <c r="B1778">
        <v>54</v>
      </c>
      <c r="C1778" t="s">
        <v>37</v>
      </c>
      <c r="D1778">
        <v>2</v>
      </c>
      <c r="E1778" t="s">
        <v>8</v>
      </c>
      <c r="F1778">
        <v>2</v>
      </c>
      <c r="G1778">
        <v>0</v>
      </c>
      <c r="H1778">
        <v>0.998380336792</v>
      </c>
      <c r="I1778">
        <v>0.91176741343856404</v>
      </c>
      <c r="J1778">
        <v>2057.4636886399999</v>
      </c>
      <c r="K1778">
        <v>0</v>
      </c>
      <c r="L1778">
        <v>0</v>
      </c>
      <c r="M1778">
        <v>0</v>
      </c>
    </row>
    <row r="1779" spans="1:13" hidden="1" x14ac:dyDescent="0.25">
      <c r="A1779" t="str">
        <f t="shared" si="27"/>
        <v>f</v>
      </c>
      <c r="B1779">
        <v>54</v>
      </c>
      <c r="C1779" t="s">
        <v>14</v>
      </c>
      <c r="D1779">
        <v>2</v>
      </c>
      <c r="E1779" t="s">
        <v>6</v>
      </c>
      <c r="F1779">
        <v>25</v>
      </c>
      <c r="G1779">
        <v>0</v>
      </c>
      <c r="H1779">
        <v>0</v>
      </c>
      <c r="I1779">
        <v>4.8602820304957</v>
      </c>
      <c r="J1779">
        <v>0</v>
      </c>
      <c r="K1779">
        <v>0</v>
      </c>
      <c r="L1779">
        <v>0</v>
      </c>
      <c r="M1779">
        <v>0</v>
      </c>
    </row>
    <row r="1780" spans="1:13" hidden="1" x14ac:dyDescent="0.25">
      <c r="A1780" t="str">
        <f t="shared" si="27"/>
        <v>f</v>
      </c>
      <c r="B1780">
        <v>54</v>
      </c>
      <c r="C1780" t="s">
        <v>14</v>
      </c>
      <c r="D1780">
        <v>2</v>
      </c>
      <c r="E1780" t="s">
        <v>13</v>
      </c>
      <c r="F1780">
        <v>33</v>
      </c>
      <c r="G1780">
        <v>24.678028205682601</v>
      </c>
      <c r="H1780">
        <v>41.3926368995849</v>
      </c>
      <c r="I1780">
        <v>10.030611600463301</v>
      </c>
      <c r="J1780">
        <v>32062.551668691998</v>
      </c>
      <c r="K1780">
        <v>15621.1918542079</v>
      </c>
      <c r="L1780">
        <v>7.2469633941802796</v>
      </c>
      <c r="M1780">
        <v>2.7836482062830998</v>
      </c>
    </row>
    <row r="1781" spans="1:13" hidden="1" x14ac:dyDescent="0.25">
      <c r="A1781" t="str">
        <f t="shared" si="27"/>
        <v>f</v>
      </c>
      <c r="B1781">
        <v>54</v>
      </c>
      <c r="C1781" t="s">
        <v>14</v>
      </c>
      <c r="D1781">
        <v>2</v>
      </c>
      <c r="E1781" t="s">
        <v>7</v>
      </c>
      <c r="F1781">
        <v>183</v>
      </c>
      <c r="G1781">
        <v>207.73097113257899</v>
      </c>
      <c r="H1781">
        <v>491.24738815032902</v>
      </c>
      <c r="I1781">
        <v>41.753724514128599</v>
      </c>
      <c r="J1781">
        <v>647902.96342521999</v>
      </c>
      <c r="K1781">
        <v>102947.712586839</v>
      </c>
      <c r="L1781">
        <v>35.611648809924603</v>
      </c>
      <c r="M1781">
        <v>6.1420757042039904</v>
      </c>
    </row>
    <row r="1782" spans="1:13" hidden="1" x14ac:dyDescent="0.25">
      <c r="A1782" t="str">
        <f t="shared" si="27"/>
        <v>f</v>
      </c>
      <c r="B1782">
        <v>54</v>
      </c>
      <c r="C1782" t="s">
        <v>14</v>
      </c>
      <c r="D1782">
        <v>2</v>
      </c>
      <c r="E1782" t="s">
        <v>8</v>
      </c>
      <c r="F1782">
        <v>21</v>
      </c>
      <c r="G1782">
        <v>7.7563236088996401</v>
      </c>
      <c r="H1782">
        <v>0</v>
      </c>
      <c r="I1782">
        <v>7.5000132333490903</v>
      </c>
      <c r="J1782">
        <v>0</v>
      </c>
      <c r="K1782">
        <v>4907.9245449528698</v>
      </c>
      <c r="L1782">
        <v>0</v>
      </c>
      <c r="M1782">
        <v>0</v>
      </c>
    </row>
    <row r="1783" spans="1:13" hidden="1" x14ac:dyDescent="0.25">
      <c r="A1783" t="str">
        <f t="shared" si="27"/>
        <v>g</v>
      </c>
      <c r="B1783">
        <v>54</v>
      </c>
      <c r="C1783" t="s">
        <v>38</v>
      </c>
      <c r="D1783">
        <v>2</v>
      </c>
      <c r="E1783" t="s">
        <v>6</v>
      </c>
      <c r="F1783">
        <v>2</v>
      </c>
      <c r="G1783">
        <v>0</v>
      </c>
      <c r="H1783">
        <v>0</v>
      </c>
      <c r="I1783" s="26">
        <v>7.750170346877E-5</v>
      </c>
      <c r="J1783">
        <v>0</v>
      </c>
      <c r="K1783">
        <v>0</v>
      </c>
      <c r="L1783">
        <v>0</v>
      </c>
      <c r="M1783">
        <v>0</v>
      </c>
    </row>
    <row r="1784" spans="1:13" hidden="1" x14ac:dyDescent="0.25">
      <c r="A1784" t="str">
        <f t="shared" si="27"/>
        <v>g</v>
      </c>
      <c r="B1784">
        <v>54</v>
      </c>
      <c r="C1784" t="s">
        <v>38</v>
      </c>
      <c r="D1784">
        <v>2</v>
      </c>
      <c r="E1784" t="s">
        <v>13</v>
      </c>
      <c r="F1784">
        <v>1</v>
      </c>
      <c r="G1784" s="26">
        <v>5.7122307729800004E-10</v>
      </c>
      <c r="H1784">
        <v>0</v>
      </c>
      <c r="I1784" s="26">
        <v>1.34315560711E-5</v>
      </c>
      <c r="J1784">
        <v>0</v>
      </c>
      <c r="K1784" s="26">
        <v>3.6158420792900001E-7</v>
      </c>
      <c r="L1784">
        <v>0</v>
      </c>
      <c r="M1784" s="26">
        <v>1.34315560711E-5</v>
      </c>
    </row>
    <row r="1785" spans="1:13" hidden="1" x14ac:dyDescent="0.25">
      <c r="A1785" t="str">
        <f t="shared" si="27"/>
        <v>g</v>
      </c>
      <c r="B1785">
        <v>54</v>
      </c>
      <c r="C1785" t="s">
        <v>38</v>
      </c>
      <c r="D1785">
        <v>2</v>
      </c>
      <c r="E1785" t="s">
        <v>7</v>
      </c>
      <c r="F1785">
        <v>1300</v>
      </c>
      <c r="G1785">
        <v>397.07203188466099</v>
      </c>
      <c r="H1785">
        <v>0</v>
      </c>
      <c r="I1785">
        <v>3.89331210896471</v>
      </c>
      <c r="J1785">
        <v>0</v>
      </c>
      <c r="K1785">
        <v>190011.284785089</v>
      </c>
      <c r="L1785">
        <v>0</v>
      </c>
      <c r="M1785">
        <v>3.89331210896471</v>
      </c>
    </row>
    <row r="1786" spans="1:13" hidden="1" x14ac:dyDescent="0.25">
      <c r="A1786" t="str">
        <f t="shared" si="27"/>
        <v>g</v>
      </c>
      <c r="B1786">
        <v>54</v>
      </c>
      <c r="C1786" t="s">
        <v>38</v>
      </c>
      <c r="D1786">
        <v>2</v>
      </c>
      <c r="E1786" t="s">
        <v>8</v>
      </c>
      <c r="F1786">
        <v>1</v>
      </c>
      <c r="G1786">
        <v>0</v>
      </c>
      <c r="H1786">
        <v>0</v>
      </c>
      <c r="I1786">
        <v>1.65183318138E-4</v>
      </c>
      <c r="J1786">
        <v>0</v>
      </c>
      <c r="K1786">
        <v>0</v>
      </c>
      <c r="L1786">
        <v>0</v>
      </c>
      <c r="M1786">
        <v>0</v>
      </c>
    </row>
    <row r="1787" spans="1:13" hidden="1" x14ac:dyDescent="0.25">
      <c r="A1787" t="str">
        <f t="shared" si="27"/>
        <v>g</v>
      </c>
      <c r="B1787">
        <v>54</v>
      </c>
      <c r="C1787" t="s">
        <v>12</v>
      </c>
      <c r="D1787">
        <v>2</v>
      </c>
      <c r="E1787" t="s">
        <v>6</v>
      </c>
      <c r="F1787">
        <v>33</v>
      </c>
      <c r="G1787">
        <v>0</v>
      </c>
      <c r="H1787">
        <v>0</v>
      </c>
      <c r="I1787">
        <v>41.548897193664402</v>
      </c>
      <c r="J1787">
        <v>0</v>
      </c>
      <c r="K1787">
        <v>0</v>
      </c>
      <c r="L1787">
        <v>0</v>
      </c>
      <c r="M1787">
        <v>0</v>
      </c>
    </row>
    <row r="1788" spans="1:13" hidden="1" x14ac:dyDescent="0.25">
      <c r="A1788" t="str">
        <f t="shared" si="27"/>
        <v>g</v>
      </c>
      <c r="B1788">
        <v>54</v>
      </c>
      <c r="C1788" t="s">
        <v>12</v>
      </c>
      <c r="D1788">
        <v>2</v>
      </c>
      <c r="E1788" t="s">
        <v>13</v>
      </c>
      <c r="F1788">
        <v>3</v>
      </c>
      <c r="G1788">
        <v>155.80030235570501</v>
      </c>
      <c r="H1788">
        <v>0</v>
      </c>
      <c r="I1788">
        <v>6.6309750330269903</v>
      </c>
      <c r="J1788">
        <v>0</v>
      </c>
      <c r="K1788">
        <v>58269.3130809426</v>
      </c>
      <c r="L1788">
        <v>0</v>
      </c>
      <c r="M1788">
        <v>6.6309750330269903</v>
      </c>
    </row>
    <row r="1789" spans="1:13" hidden="1" x14ac:dyDescent="0.25">
      <c r="A1789" t="str">
        <f t="shared" si="27"/>
        <v>g</v>
      </c>
      <c r="B1789">
        <v>54</v>
      </c>
      <c r="C1789" t="s">
        <v>12</v>
      </c>
      <c r="D1789">
        <v>2</v>
      </c>
      <c r="E1789" t="s">
        <v>7</v>
      </c>
      <c r="F1789">
        <v>250</v>
      </c>
      <c r="G1789">
        <v>1204.46158346787</v>
      </c>
      <c r="H1789">
        <v>329.57883110951798</v>
      </c>
      <c r="I1789">
        <v>88.050599928039702</v>
      </c>
      <c r="J1789">
        <v>527284.42690156202</v>
      </c>
      <c r="K1789">
        <v>495218.45713022997</v>
      </c>
      <c r="L1789">
        <v>17.230377865497701</v>
      </c>
      <c r="M1789">
        <v>70.820222062542001</v>
      </c>
    </row>
    <row r="1790" spans="1:13" hidden="1" x14ac:dyDescent="0.25">
      <c r="A1790" t="str">
        <f t="shared" si="27"/>
        <v>g</v>
      </c>
      <c r="B1790">
        <v>54</v>
      </c>
      <c r="C1790" t="s">
        <v>12</v>
      </c>
      <c r="D1790">
        <v>2</v>
      </c>
      <c r="E1790" t="s">
        <v>8</v>
      </c>
      <c r="F1790">
        <v>18</v>
      </c>
      <c r="G1790">
        <v>0</v>
      </c>
      <c r="H1790">
        <v>0</v>
      </c>
      <c r="I1790">
        <v>17.6911846934427</v>
      </c>
      <c r="J1790">
        <v>0</v>
      </c>
      <c r="K1790">
        <v>0</v>
      </c>
      <c r="L1790">
        <v>0</v>
      </c>
      <c r="M1790">
        <v>0</v>
      </c>
    </row>
    <row r="1791" spans="1:13" hidden="1" x14ac:dyDescent="0.25">
      <c r="A1791" t="str">
        <f t="shared" si="27"/>
        <v>g</v>
      </c>
      <c r="B1791">
        <v>54</v>
      </c>
      <c r="C1791" t="s">
        <v>26</v>
      </c>
      <c r="D1791">
        <v>2</v>
      </c>
      <c r="E1791" t="s">
        <v>13</v>
      </c>
      <c r="F1791">
        <v>1</v>
      </c>
      <c r="G1791">
        <v>1334.3218568499999</v>
      </c>
      <c r="H1791">
        <v>0</v>
      </c>
      <c r="I1791">
        <v>20.671981782</v>
      </c>
      <c r="J1791">
        <v>0</v>
      </c>
      <c r="K1791">
        <v>844625.73538800003</v>
      </c>
      <c r="L1791">
        <v>0</v>
      </c>
      <c r="M1791">
        <v>20.671981782</v>
      </c>
    </row>
    <row r="1792" spans="1:13" hidden="1" x14ac:dyDescent="0.25">
      <c r="A1792" t="str">
        <f t="shared" si="27"/>
        <v>h</v>
      </c>
      <c r="B1792">
        <v>54</v>
      </c>
      <c r="C1792" t="s">
        <v>25</v>
      </c>
      <c r="D1792">
        <v>2</v>
      </c>
      <c r="E1792" t="s">
        <v>6</v>
      </c>
      <c r="F1792">
        <v>82</v>
      </c>
      <c r="G1792">
        <v>0</v>
      </c>
      <c r="H1792">
        <v>0</v>
      </c>
      <c r="I1792">
        <v>32.6930071036047</v>
      </c>
      <c r="J1792">
        <v>0</v>
      </c>
      <c r="K1792">
        <v>0</v>
      </c>
      <c r="L1792">
        <v>0</v>
      </c>
      <c r="M1792">
        <v>0</v>
      </c>
    </row>
    <row r="1793" spans="1:13" hidden="1" x14ac:dyDescent="0.25">
      <c r="A1793" t="str">
        <f t="shared" si="27"/>
        <v>h</v>
      </c>
      <c r="B1793">
        <v>54</v>
      </c>
      <c r="C1793" t="s">
        <v>25</v>
      </c>
      <c r="D1793">
        <v>2</v>
      </c>
      <c r="E1793" t="s">
        <v>13</v>
      </c>
      <c r="F1793">
        <v>30</v>
      </c>
      <c r="G1793">
        <v>4.1252434891851696E-3</v>
      </c>
      <c r="H1793">
        <v>22.408605044039099</v>
      </c>
      <c r="I1793">
        <v>10.678338816799</v>
      </c>
      <c r="J1793">
        <v>35927.350597539298</v>
      </c>
      <c r="K1793">
        <v>2.6037850607016799</v>
      </c>
      <c r="L1793">
        <v>10.663101389054001</v>
      </c>
      <c r="M1793">
        <v>1.52374277450178E-2</v>
      </c>
    </row>
    <row r="1794" spans="1:13" hidden="1" x14ac:dyDescent="0.25">
      <c r="A1794" t="str">
        <f t="shared" si="27"/>
        <v>h</v>
      </c>
      <c r="B1794">
        <v>54</v>
      </c>
      <c r="C1794" t="s">
        <v>25</v>
      </c>
      <c r="D1794">
        <v>2</v>
      </c>
      <c r="E1794" t="s">
        <v>7</v>
      </c>
      <c r="F1794">
        <v>1590</v>
      </c>
      <c r="G1794">
        <v>50.956658929173898</v>
      </c>
      <c r="H1794">
        <v>2580.0537847435498</v>
      </c>
      <c r="I1794">
        <v>169.19956482044799</v>
      </c>
      <c r="J1794">
        <v>3664403.9969450501</v>
      </c>
      <c r="K1794">
        <v>17834.830625235802</v>
      </c>
      <c r="L1794">
        <v>169.005499320903</v>
      </c>
      <c r="M1794">
        <v>0.19406549954405899</v>
      </c>
    </row>
    <row r="1795" spans="1:13" hidden="1" x14ac:dyDescent="0.25">
      <c r="A1795" t="str">
        <f t="shared" ref="A1795:A1858" si="28">LEFT(C1795,1)</f>
        <v>h</v>
      </c>
      <c r="B1795">
        <v>54</v>
      </c>
      <c r="C1795" t="s">
        <v>25</v>
      </c>
      <c r="D1795">
        <v>2</v>
      </c>
      <c r="E1795" t="s">
        <v>8</v>
      </c>
      <c r="F1795">
        <v>58</v>
      </c>
      <c r="G1795">
        <v>1.3376586138699999E-4</v>
      </c>
      <c r="H1795">
        <v>14.5020332117486</v>
      </c>
      <c r="I1795">
        <v>61.555674213917797</v>
      </c>
      <c r="J1795">
        <v>45305.940278467802</v>
      </c>
      <c r="K1795">
        <v>8.4673790258200002E-2</v>
      </c>
      <c r="L1795">
        <v>0</v>
      </c>
      <c r="M1795">
        <v>0</v>
      </c>
    </row>
    <row r="1796" spans="1:13" hidden="1" x14ac:dyDescent="0.25">
      <c r="A1796" t="str">
        <f t="shared" si="28"/>
        <v>h</v>
      </c>
      <c r="B1796">
        <v>54</v>
      </c>
      <c r="C1796" t="s">
        <v>41</v>
      </c>
      <c r="D1796">
        <v>2</v>
      </c>
      <c r="E1796" t="s">
        <v>6</v>
      </c>
      <c r="F1796">
        <v>21</v>
      </c>
      <c r="G1796">
        <v>0</v>
      </c>
      <c r="H1796">
        <v>0</v>
      </c>
      <c r="I1796">
        <v>20.504333029054202</v>
      </c>
      <c r="J1796">
        <v>0</v>
      </c>
      <c r="K1796">
        <v>0</v>
      </c>
      <c r="L1796">
        <v>0</v>
      </c>
      <c r="M1796">
        <v>0</v>
      </c>
    </row>
    <row r="1797" spans="1:13" hidden="1" x14ac:dyDescent="0.25">
      <c r="A1797" t="str">
        <f t="shared" si="28"/>
        <v>h</v>
      </c>
      <c r="B1797">
        <v>54</v>
      </c>
      <c r="C1797" t="s">
        <v>41</v>
      </c>
      <c r="D1797">
        <v>2</v>
      </c>
      <c r="E1797" t="s">
        <v>7</v>
      </c>
      <c r="F1797">
        <v>153</v>
      </c>
      <c r="G1797">
        <v>62.921153597213603</v>
      </c>
      <c r="H1797">
        <v>900.85460659638602</v>
      </c>
      <c r="I1797">
        <v>37.767541699131698</v>
      </c>
      <c r="J1797">
        <v>704143.52524246997</v>
      </c>
      <c r="K1797">
        <v>22022.485815186501</v>
      </c>
      <c r="L1797">
        <v>36.820204779359202</v>
      </c>
      <c r="M1797">
        <v>0.94733691977250001</v>
      </c>
    </row>
    <row r="1798" spans="1:13" hidden="1" x14ac:dyDescent="0.25">
      <c r="A1798" t="str">
        <f t="shared" si="28"/>
        <v>h</v>
      </c>
      <c r="B1798">
        <v>54</v>
      </c>
      <c r="C1798" t="s">
        <v>41</v>
      </c>
      <c r="D1798">
        <v>2</v>
      </c>
      <c r="E1798" t="s">
        <v>8</v>
      </c>
      <c r="F1798">
        <v>5</v>
      </c>
      <c r="G1798">
        <v>0</v>
      </c>
      <c r="H1798">
        <v>0</v>
      </c>
      <c r="I1798">
        <v>10.389076910432999</v>
      </c>
      <c r="J1798">
        <v>0</v>
      </c>
      <c r="K1798">
        <v>0</v>
      </c>
      <c r="L1798">
        <v>0</v>
      </c>
      <c r="M1798">
        <v>0</v>
      </c>
    </row>
    <row r="1799" spans="1:13" x14ac:dyDescent="0.25">
      <c r="B1799">
        <v>55</v>
      </c>
      <c r="D1799">
        <v>0</v>
      </c>
      <c r="E1799" t="s">
        <v>8</v>
      </c>
      <c r="F1799">
        <v>11</v>
      </c>
      <c r="G1799">
        <v>0</v>
      </c>
      <c r="H1799">
        <v>0</v>
      </c>
      <c r="I1799">
        <v>19.606282797829898</v>
      </c>
      <c r="J1799">
        <v>0</v>
      </c>
      <c r="K1799">
        <v>0</v>
      </c>
      <c r="L1799">
        <v>0</v>
      </c>
      <c r="M1799">
        <v>0</v>
      </c>
    </row>
    <row r="1800" spans="1:13" hidden="1" x14ac:dyDescent="0.25">
      <c r="A1800" t="str">
        <f t="shared" si="28"/>
        <v>a</v>
      </c>
      <c r="B1800">
        <v>55</v>
      </c>
      <c r="C1800" t="s">
        <v>19</v>
      </c>
      <c r="D1800">
        <v>4</v>
      </c>
      <c r="E1800" t="s">
        <v>6</v>
      </c>
      <c r="F1800">
        <v>397</v>
      </c>
      <c r="G1800">
        <v>0</v>
      </c>
      <c r="H1800">
        <v>0</v>
      </c>
      <c r="I1800">
        <v>507.92222072984998</v>
      </c>
      <c r="J1800">
        <v>0</v>
      </c>
      <c r="K1800">
        <v>0</v>
      </c>
      <c r="L1800">
        <v>0</v>
      </c>
      <c r="M1800">
        <v>0</v>
      </c>
    </row>
    <row r="1801" spans="1:13" hidden="1" x14ac:dyDescent="0.25">
      <c r="A1801" t="str">
        <f t="shared" si="28"/>
        <v>a</v>
      </c>
      <c r="B1801">
        <v>55</v>
      </c>
      <c r="C1801" t="s">
        <v>19</v>
      </c>
      <c r="D1801">
        <v>4</v>
      </c>
      <c r="E1801" t="s">
        <v>13</v>
      </c>
      <c r="F1801">
        <v>4</v>
      </c>
      <c r="G1801">
        <v>0</v>
      </c>
      <c r="H1801">
        <v>2.3489171632971998E-3</v>
      </c>
      <c r="I1801">
        <v>6.8794850085729997E-2</v>
      </c>
      <c r="J1801">
        <v>6.2200472487315999</v>
      </c>
      <c r="K1801">
        <v>0</v>
      </c>
      <c r="L1801">
        <v>6.8794850085729997E-2</v>
      </c>
      <c r="M1801">
        <v>0</v>
      </c>
    </row>
    <row r="1802" spans="1:13" hidden="1" x14ac:dyDescent="0.25">
      <c r="A1802" t="str">
        <f t="shared" si="28"/>
        <v>a</v>
      </c>
      <c r="B1802">
        <v>55</v>
      </c>
      <c r="C1802" t="s">
        <v>19</v>
      </c>
      <c r="D1802">
        <v>4</v>
      </c>
      <c r="E1802" t="s">
        <v>7</v>
      </c>
      <c r="F1802">
        <v>19</v>
      </c>
      <c r="G1802">
        <v>0</v>
      </c>
      <c r="H1802">
        <v>2.6534141937353599</v>
      </c>
      <c r="I1802">
        <v>28.9151400926389</v>
      </c>
      <c r="J1802">
        <v>7708.3731308176903</v>
      </c>
      <c r="K1802">
        <v>0</v>
      </c>
      <c r="L1802">
        <v>28.9151400926389</v>
      </c>
      <c r="M1802">
        <v>0</v>
      </c>
    </row>
    <row r="1803" spans="1:13" hidden="1" x14ac:dyDescent="0.25">
      <c r="A1803" t="str">
        <f t="shared" si="28"/>
        <v>a</v>
      </c>
      <c r="B1803">
        <v>55</v>
      </c>
      <c r="C1803" t="s">
        <v>19</v>
      </c>
      <c r="D1803">
        <v>4</v>
      </c>
      <c r="E1803" t="s">
        <v>8</v>
      </c>
      <c r="F1803">
        <v>149</v>
      </c>
      <c r="G1803">
        <v>0</v>
      </c>
      <c r="H1803">
        <v>0.33192455240179702</v>
      </c>
      <c r="I1803">
        <v>179.83680656086199</v>
      </c>
      <c r="J1803">
        <v>1617.61230573633</v>
      </c>
      <c r="K1803">
        <v>0</v>
      </c>
      <c r="L1803">
        <v>0</v>
      </c>
      <c r="M1803">
        <v>0</v>
      </c>
    </row>
    <row r="1804" spans="1:13" x14ac:dyDescent="0.25">
      <c r="B1804">
        <v>55</v>
      </c>
      <c r="D1804">
        <v>0</v>
      </c>
      <c r="E1804" t="s">
        <v>8</v>
      </c>
      <c r="F1804">
        <v>2</v>
      </c>
      <c r="G1804">
        <v>0</v>
      </c>
      <c r="H1804">
        <v>0</v>
      </c>
      <c r="I1804">
        <v>8.5864673320129992</v>
      </c>
      <c r="J1804">
        <v>0</v>
      </c>
      <c r="K1804">
        <v>0</v>
      </c>
      <c r="L1804">
        <v>0</v>
      </c>
      <c r="M1804">
        <v>0</v>
      </c>
    </row>
    <row r="1805" spans="1:13" hidden="1" x14ac:dyDescent="0.25">
      <c r="A1805" t="str">
        <f t="shared" si="28"/>
        <v>a</v>
      </c>
      <c r="B1805">
        <v>55</v>
      </c>
      <c r="C1805" t="s">
        <v>18</v>
      </c>
      <c r="D1805">
        <v>4</v>
      </c>
      <c r="E1805" t="s">
        <v>6</v>
      </c>
      <c r="F1805">
        <v>55</v>
      </c>
      <c r="G1805">
        <v>0</v>
      </c>
      <c r="H1805">
        <v>0</v>
      </c>
      <c r="I1805">
        <v>54.316306095123402</v>
      </c>
      <c r="J1805">
        <v>0</v>
      </c>
      <c r="K1805">
        <v>0</v>
      </c>
      <c r="L1805">
        <v>0</v>
      </c>
      <c r="M1805">
        <v>0</v>
      </c>
    </row>
    <row r="1806" spans="1:13" hidden="1" x14ac:dyDescent="0.25">
      <c r="A1806" t="str">
        <f t="shared" si="28"/>
        <v>a</v>
      </c>
      <c r="B1806">
        <v>55</v>
      </c>
      <c r="C1806" t="s">
        <v>18</v>
      </c>
      <c r="D1806">
        <v>4</v>
      </c>
      <c r="E1806" t="s">
        <v>13</v>
      </c>
      <c r="F1806">
        <v>1</v>
      </c>
      <c r="G1806">
        <v>0</v>
      </c>
      <c r="H1806" s="26">
        <v>5.6388431432999995E-10</v>
      </c>
      <c r="I1806" s="26">
        <v>2.37314423806E-5</v>
      </c>
      <c r="J1806" s="26">
        <v>1.8720959235800001E-6</v>
      </c>
      <c r="K1806">
        <v>0</v>
      </c>
      <c r="L1806" s="26">
        <v>2.37314423806E-5</v>
      </c>
      <c r="M1806">
        <v>0</v>
      </c>
    </row>
    <row r="1807" spans="1:13" hidden="1" x14ac:dyDescent="0.25">
      <c r="A1807" t="str">
        <f t="shared" si="28"/>
        <v>a</v>
      </c>
      <c r="B1807">
        <v>55</v>
      </c>
      <c r="C1807" t="s">
        <v>18</v>
      </c>
      <c r="D1807">
        <v>4</v>
      </c>
      <c r="E1807" t="s">
        <v>7</v>
      </c>
      <c r="F1807">
        <v>10</v>
      </c>
      <c r="G1807">
        <v>0</v>
      </c>
      <c r="H1807">
        <v>5.0369984365809302</v>
      </c>
      <c r="I1807">
        <v>3.7137837902908699</v>
      </c>
      <c r="J1807">
        <v>24973.948173910601</v>
      </c>
      <c r="K1807">
        <v>0</v>
      </c>
      <c r="L1807">
        <v>3.7137837902908699</v>
      </c>
      <c r="M1807">
        <v>0</v>
      </c>
    </row>
    <row r="1808" spans="1:13" hidden="1" x14ac:dyDescent="0.25">
      <c r="A1808" t="str">
        <f t="shared" si="28"/>
        <v>a</v>
      </c>
      <c r="B1808">
        <v>55</v>
      </c>
      <c r="C1808" t="s">
        <v>18</v>
      </c>
      <c r="D1808">
        <v>4</v>
      </c>
      <c r="E1808" t="s">
        <v>8</v>
      </c>
      <c r="F1808">
        <v>16</v>
      </c>
      <c r="G1808">
        <v>0</v>
      </c>
      <c r="H1808">
        <v>7.4666404746999999E-3</v>
      </c>
      <c r="I1808">
        <v>2.37856512665652</v>
      </c>
      <c r="J1808">
        <v>36.019073649900001</v>
      </c>
      <c r="K1808">
        <v>0</v>
      </c>
      <c r="L1808">
        <v>0</v>
      </c>
      <c r="M1808">
        <v>0</v>
      </c>
    </row>
    <row r="1809" spans="1:13" hidden="1" x14ac:dyDescent="0.25">
      <c r="A1809" t="str">
        <f t="shared" si="28"/>
        <v>a</v>
      </c>
      <c r="B1809">
        <v>55</v>
      </c>
      <c r="C1809" t="s">
        <v>17</v>
      </c>
      <c r="D1809">
        <v>4</v>
      </c>
      <c r="E1809" t="s">
        <v>6</v>
      </c>
      <c r="F1809">
        <v>50</v>
      </c>
      <c r="G1809">
        <v>0</v>
      </c>
      <c r="H1809">
        <v>0</v>
      </c>
      <c r="I1809">
        <v>64.4191662473104</v>
      </c>
      <c r="J1809">
        <v>0</v>
      </c>
      <c r="K1809">
        <v>0</v>
      </c>
      <c r="L1809">
        <v>0</v>
      </c>
      <c r="M1809">
        <v>0</v>
      </c>
    </row>
    <row r="1810" spans="1:13" hidden="1" x14ac:dyDescent="0.25">
      <c r="A1810" t="str">
        <f t="shared" si="28"/>
        <v>a</v>
      </c>
      <c r="B1810">
        <v>55</v>
      </c>
      <c r="C1810" t="s">
        <v>17</v>
      </c>
      <c r="D1810">
        <v>4</v>
      </c>
      <c r="E1810" t="s">
        <v>7</v>
      </c>
      <c r="F1810">
        <v>13</v>
      </c>
      <c r="G1810">
        <v>0</v>
      </c>
      <c r="H1810">
        <v>3.4879752993574602</v>
      </c>
      <c r="I1810">
        <v>6.3984497123317299</v>
      </c>
      <c r="J1810">
        <v>15684.8422160099</v>
      </c>
      <c r="K1810">
        <v>0</v>
      </c>
      <c r="L1810">
        <v>6.3984497123317299</v>
      </c>
      <c r="M1810">
        <v>0</v>
      </c>
    </row>
    <row r="1811" spans="1:13" hidden="1" x14ac:dyDescent="0.25">
      <c r="A1811" t="str">
        <f t="shared" si="28"/>
        <v>a</v>
      </c>
      <c r="B1811">
        <v>55</v>
      </c>
      <c r="C1811" t="s">
        <v>17</v>
      </c>
      <c r="D1811">
        <v>4</v>
      </c>
      <c r="E1811" t="s">
        <v>8</v>
      </c>
      <c r="F1811">
        <v>3</v>
      </c>
      <c r="G1811">
        <v>0</v>
      </c>
      <c r="H1811">
        <v>0</v>
      </c>
      <c r="I1811">
        <v>0.52433586113980002</v>
      </c>
      <c r="J1811">
        <v>0</v>
      </c>
      <c r="K1811">
        <v>0</v>
      </c>
      <c r="L1811">
        <v>0</v>
      </c>
      <c r="M1811">
        <v>0</v>
      </c>
    </row>
    <row r="1812" spans="1:13" hidden="1" x14ac:dyDescent="0.25">
      <c r="A1812" t="str">
        <f t="shared" si="28"/>
        <v>a</v>
      </c>
      <c r="B1812">
        <v>55</v>
      </c>
      <c r="C1812" t="s">
        <v>40</v>
      </c>
      <c r="D1812">
        <v>4</v>
      </c>
      <c r="E1812" t="s">
        <v>6</v>
      </c>
      <c r="F1812">
        <v>19</v>
      </c>
      <c r="G1812">
        <v>0</v>
      </c>
      <c r="H1812">
        <v>0</v>
      </c>
      <c r="I1812">
        <v>28.441306720274699</v>
      </c>
      <c r="J1812">
        <v>0</v>
      </c>
      <c r="K1812">
        <v>0</v>
      </c>
      <c r="L1812">
        <v>0</v>
      </c>
      <c r="M1812">
        <v>0</v>
      </c>
    </row>
    <row r="1813" spans="1:13" hidden="1" x14ac:dyDescent="0.25">
      <c r="A1813" t="str">
        <f t="shared" si="28"/>
        <v>a</v>
      </c>
      <c r="B1813">
        <v>55</v>
      </c>
      <c r="C1813" t="s">
        <v>40</v>
      </c>
      <c r="D1813">
        <v>4</v>
      </c>
      <c r="E1813" t="s">
        <v>7</v>
      </c>
      <c r="F1813">
        <v>3</v>
      </c>
      <c r="G1813">
        <v>0</v>
      </c>
      <c r="H1813">
        <v>2.9179390191489998</v>
      </c>
      <c r="I1813">
        <v>0.78870204955199996</v>
      </c>
      <c r="J1813">
        <v>11024.962017309999</v>
      </c>
      <c r="K1813">
        <v>0</v>
      </c>
      <c r="L1813">
        <v>0.78870204955199996</v>
      </c>
      <c r="M1813">
        <v>0</v>
      </c>
    </row>
    <row r="1814" spans="1:13" hidden="1" x14ac:dyDescent="0.25">
      <c r="A1814" t="str">
        <f t="shared" si="28"/>
        <v>a</v>
      </c>
      <c r="B1814">
        <v>55</v>
      </c>
      <c r="C1814" t="s">
        <v>40</v>
      </c>
      <c r="D1814">
        <v>4</v>
      </c>
      <c r="E1814" t="s">
        <v>8</v>
      </c>
      <c r="F1814">
        <v>8</v>
      </c>
      <c r="G1814">
        <v>0</v>
      </c>
      <c r="H1814">
        <v>0</v>
      </c>
      <c r="I1814">
        <v>2.9104440344759999</v>
      </c>
      <c r="J1814">
        <v>0</v>
      </c>
      <c r="K1814">
        <v>0</v>
      </c>
      <c r="L1814">
        <v>0</v>
      </c>
      <c r="M1814">
        <v>0</v>
      </c>
    </row>
    <row r="1815" spans="1:13" hidden="1" x14ac:dyDescent="0.25">
      <c r="A1815" t="str">
        <f t="shared" si="28"/>
        <v>b</v>
      </c>
      <c r="B1815">
        <v>55</v>
      </c>
      <c r="C1815" t="s">
        <v>39</v>
      </c>
      <c r="D1815">
        <v>4</v>
      </c>
      <c r="E1815" t="s">
        <v>6</v>
      </c>
      <c r="F1815">
        <v>157</v>
      </c>
      <c r="G1815">
        <v>0</v>
      </c>
      <c r="H1815">
        <v>0</v>
      </c>
      <c r="I1815">
        <v>177.07668712373999</v>
      </c>
      <c r="J1815">
        <v>0</v>
      </c>
      <c r="K1815">
        <v>0</v>
      </c>
      <c r="L1815">
        <v>0</v>
      </c>
      <c r="M1815">
        <v>0</v>
      </c>
    </row>
    <row r="1816" spans="1:13" hidden="1" x14ac:dyDescent="0.25">
      <c r="A1816" t="str">
        <f t="shared" si="28"/>
        <v>b</v>
      </c>
      <c r="B1816">
        <v>55</v>
      </c>
      <c r="C1816" t="s">
        <v>39</v>
      </c>
      <c r="D1816">
        <v>4</v>
      </c>
      <c r="E1816" t="s">
        <v>7</v>
      </c>
      <c r="F1816">
        <v>46</v>
      </c>
      <c r="G1816">
        <v>0.25563934286500001</v>
      </c>
      <c r="H1816">
        <v>14.884185149228401</v>
      </c>
      <c r="I1816">
        <v>59.387985512800498</v>
      </c>
      <c r="J1816">
        <v>62495.2862943613</v>
      </c>
      <c r="K1816">
        <v>249.24835929299999</v>
      </c>
      <c r="L1816">
        <v>58.473523891849503</v>
      </c>
      <c r="M1816">
        <v>0.91446162095100003</v>
      </c>
    </row>
    <row r="1817" spans="1:13" hidden="1" x14ac:dyDescent="0.25">
      <c r="A1817" t="str">
        <f t="shared" si="28"/>
        <v>b</v>
      </c>
      <c r="B1817">
        <v>55</v>
      </c>
      <c r="C1817" t="s">
        <v>39</v>
      </c>
      <c r="D1817">
        <v>4</v>
      </c>
      <c r="E1817" t="s">
        <v>8</v>
      </c>
      <c r="F1817">
        <v>32</v>
      </c>
      <c r="G1817">
        <v>0</v>
      </c>
      <c r="H1817">
        <v>0.27937845294679903</v>
      </c>
      <c r="I1817">
        <v>12.1210195592137</v>
      </c>
      <c r="J1817">
        <v>1174.2065065834499</v>
      </c>
      <c r="K1817">
        <v>0</v>
      </c>
      <c r="L1817">
        <v>0</v>
      </c>
      <c r="M1817">
        <v>0</v>
      </c>
    </row>
    <row r="1818" spans="1:13" hidden="1" x14ac:dyDescent="0.25">
      <c r="A1818" t="str">
        <f t="shared" si="28"/>
        <v>b</v>
      </c>
      <c r="B1818">
        <v>55</v>
      </c>
      <c r="C1818" t="s">
        <v>36</v>
      </c>
      <c r="D1818">
        <v>4</v>
      </c>
      <c r="E1818" t="s">
        <v>6</v>
      </c>
      <c r="F1818">
        <v>10</v>
      </c>
      <c r="G1818">
        <v>0</v>
      </c>
      <c r="H1818">
        <v>0</v>
      </c>
      <c r="I1818">
        <v>0.94507113619532801</v>
      </c>
      <c r="J1818">
        <v>0</v>
      </c>
      <c r="K1818">
        <v>0</v>
      </c>
      <c r="L1818">
        <v>0</v>
      </c>
      <c r="M1818">
        <v>0</v>
      </c>
    </row>
    <row r="1819" spans="1:13" hidden="1" x14ac:dyDescent="0.25">
      <c r="A1819" t="str">
        <f t="shared" si="28"/>
        <v>b</v>
      </c>
      <c r="B1819">
        <v>55</v>
      </c>
      <c r="C1819" t="s">
        <v>36</v>
      </c>
      <c r="D1819">
        <v>4</v>
      </c>
      <c r="E1819" t="s">
        <v>7</v>
      </c>
      <c r="F1819">
        <v>6</v>
      </c>
      <c r="G1819">
        <v>0</v>
      </c>
      <c r="H1819">
        <v>0.374320977233632</v>
      </c>
      <c r="I1819">
        <v>0.51306124266832798</v>
      </c>
      <c r="J1819">
        <v>1533.21864434484</v>
      </c>
      <c r="K1819">
        <v>0</v>
      </c>
      <c r="L1819">
        <v>0.51306124266832798</v>
      </c>
      <c r="M1819">
        <v>0</v>
      </c>
    </row>
    <row r="1820" spans="1:13" x14ac:dyDescent="0.25">
      <c r="B1820">
        <v>55</v>
      </c>
      <c r="D1820">
        <v>0</v>
      </c>
      <c r="E1820" t="s">
        <v>8</v>
      </c>
      <c r="F1820">
        <v>2</v>
      </c>
      <c r="G1820">
        <v>0</v>
      </c>
      <c r="H1820">
        <v>0</v>
      </c>
      <c r="I1820">
        <v>2.3232458452500002</v>
      </c>
      <c r="J1820">
        <v>0</v>
      </c>
      <c r="K1820">
        <v>0</v>
      </c>
      <c r="L1820">
        <v>0</v>
      </c>
      <c r="M1820">
        <v>0</v>
      </c>
    </row>
    <row r="1821" spans="1:13" hidden="1" x14ac:dyDescent="0.25">
      <c r="A1821" t="str">
        <f t="shared" si="28"/>
        <v>c</v>
      </c>
      <c r="B1821">
        <v>55</v>
      </c>
      <c r="C1821" t="s">
        <v>33</v>
      </c>
      <c r="D1821">
        <v>4</v>
      </c>
      <c r="E1821" t="s">
        <v>6</v>
      </c>
      <c r="F1821">
        <v>694</v>
      </c>
      <c r="G1821">
        <v>0</v>
      </c>
      <c r="H1821">
        <v>0</v>
      </c>
      <c r="I1821">
        <v>216.83249584375</v>
      </c>
      <c r="J1821">
        <v>0</v>
      </c>
      <c r="K1821">
        <v>0</v>
      </c>
      <c r="L1821">
        <v>0</v>
      </c>
      <c r="M1821">
        <v>0</v>
      </c>
    </row>
    <row r="1822" spans="1:13" hidden="1" x14ac:dyDescent="0.25">
      <c r="A1822" t="str">
        <f t="shared" si="28"/>
        <v>c</v>
      </c>
      <c r="B1822">
        <v>55</v>
      </c>
      <c r="C1822" t="s">
        <v>33</v>
      </c>
      <c r="D1822">
        <v>4</v>
      </c>
      <c r="E1822" t="s">
        <v>13</v>
      </c>
      <c r="F1822">
        <v>28</v>
      </c>
      <c r="G1822">
        <v>0</v>
      </c>
      <c r="H1822">
        <v>1.23459689150041</v>
      </c>
      <c r="I1822">
        <v>1.78952398168882</v>
      </c>
      <c r="J1822">
        <v>1766.74165056279</v>
      </c>
      <c r="K1822">
        <v>0</v>
      </c>
      <c r="L1822">
        <v>1.78952398168882</v>
      </c>
      <c r="M1822">
        <v>0</v>
      </c>
    </row>
    <row r="1823" spans="1:13" hidden="1" x14ac:dyDescent="0.25">
      <c r="A1823" t="str">
        <f t="shared" si="28"/>
        <v>c</v>
      </c>
      <c r="B1823">
        <v>55</v>
      </c>
      <c r="C1823" t="s">
        <v>33</v>
      </c>
      <c r="D1823">
        <v>4</v>
      </c>
      <c r="E1823" t="s">
        <v>7</v>
      </c>
      <c r="F1823">
        <v>1835</v>
      </c>
      <c r="G1823">
        <v>20.645384682030802</v>
      </c>
      <c r="H1823">
        <v>976.22491057539003</v>
      </c>
      <c r="I1823">
        <v>361.45671502875899</v>
      </c>
      <c r="J1823">
        <v>2614783.26168876</v>
      </c>
      <c r="K1823">
        <v>20129.250065420099</v>
      </c>
      <c r="L1823">
        <v>359.339728237766</v>
      </c>
      <c r="M1823">
        <v>2.1169867909923901</v>
      </c>
    </row>
    <row r="1824" spans="1:13" hidden="1" x14ac:dyDescent="0.25">
      <c r="A1824" t="str">
        <f t="shared" si="28"/>
        <v>c</v>
      </c>
      <c r="B1824">
        <v>55</v>
      </c>
      <c r="C1824" t="s">
        <v>33</v>
      </c>
      <c r="D1824">
        <v>4</v>
      </c>
      <c r="E1824" t="s">
        <v>8</v>
      </c>
      <c r="F1824">
        <v>112</v>
      </c>
      <c r="G1824">
        <v>2.7772348805621499E-2</v>
      </c>
      <c r="H1824">
        <v>2.0030146313914798</v>
      </c>
      <c r="I1824">
        <v>48.284405541377403</v>
      </c>
      <c r="J1824">
        <v>6207.4610991454801</v>
      </c>
      <c r="K1824">
        <v>27.0780400854484</v>
      </c>
      <c r="L1824">
        <v>0</v>
      </c>
      <c r="M1824">
        <v>0</v>
      </c>
    </row>
    <row r="1825" spans="1:13" x14ac:dyDescent="0.25">
      <c r="B1825">
        <v>55</v>
      </c>
      <c r="D1825">
        <v>0</v>
      </c>
      <c r="E1825" t="s">
        <v>8</v>
      </c>
      <c r="F1825">
        <v>2</v>
      </c>
      <c r="G1825">
        <v>0</v>
      </c>
      <c r="H1825">
        <v>0</v>
      </c>
      <c r="I1825">
        <v>2.32256588670099</v>
      </c>
      <c r="J1825">
        <v>0</v>
      </c>
      <c r="K1825">
        <v>0</v>
      </c>
      <c r="L1825">
        <v>0</v>
      </c>
      <c r="M1825">
        <v>0</v>
      </c>
    </row>
    <row r="1826" spans="1:13" hidden="1" x14ac:dyDescent="0.25">
      <c r="A1826" t="str">
        <f t="shared" si="28"/>
        <v>c</v>
      </c>
      <c r="B1826">
        <v>55</v>
      </c>
      <c r="C1826" t="s">
        <v>32</v>
      </c>
      <c r="D1826">
        <v>4</v>
      </c>
      <c r="E1826" t="s">
        <v>6</v>
      </c>
      <c r="F1826">
        <v>180</v>
      </c>
      <c r="G1826">
        <v>0</v>
      </c>
      <c r="H1826">
        <v>0</v>
      </c>
      <c r="I1826">
        <v>48.241051492886001</v>
      </c>
      <c r="J1826">
        <v>0</v>
      </c>
      <c r="K1826">
        <v>0</v>
      </c>
      <c r="L1826">
        <v>0</v>
      </c>
      <c r="M1826">
        <v>0</v>
      </c>
    </row>
    <row r="1827" spans="1:13" hidden="1" x14ac:dyDescent="0.25">
      <c r="A1827" t="str">
        <f t="shared" si="28"/>
        <v>c</v>
      </c>
      <c r="B1827">
        <v>55</v>
      </c>
      <c r="C1827" t="s">
        <v>32</v>
      </c>
      <c r="D1827">
        <v>4</v>
      </c>
      <c r="E1827" t="s">
        <v>7</v>
      </c>
      <c r="F1827">
        <v>703</v>
      </c>
      <c r="G1827">
        <v>4.0765592160638901E-2</v>
      </c>
      <c r="H1827">
        <v>328.41260111604902</v>
      </c>
      <c r="I1827">
        <v>93.063887105328902</v>
      </c>
      <c r="J1827">
        <v>1026313.86789951</v>
      </c>
      <c r="K1827">
        <v>26.127505007712202</v>
      </c>
      <c r="L1827">
        <v>92.975218717596903</v>
      </c>
      <c r="M1827">
        <v>8.8668387731978798E-2</v>
      </c>
    </row>
    <row r="1828" spans="1:13" hidden="1" x14ac:dyDescent="0.25">
      <c r="A1828" t="str">
        <f t="shared" si="28"/>
        <v>c</v>
      </c>
      <c r="B1828">
        <v>55</v>
      </c>
      <c r="C1828" t="s">
        <v>32</v>
      </c>
      <c r="D1828">
        <v>4</v>
      </c>
      <c r="E1828" t="s">
        <v>8</v>
      </c>
      <c r="F1828">
        <v>20</v>
      </c>
      <c r="G1828">
        <v>0</v>
      </c>
      <c r="H1828">
        <v>0</v>
      </c>
      <c r="I1828">
        <v>1.64433788978086</v>
      </c>
      <c r="J1828">
        <v>0</v>
      </c>
      <c r="K1828">
        <v>0</v>
      </c>
      <c r="L1828">
        <v>0</v>
      </c>
      <c r="M1828">
        <v>0</v>
      </c>
    </row>
    <row r="1829" spans="1:13" x14ac:dyDescent="0.25">
      <c r="B1829">
        <v>55</v>
      </c>
      <c r="D1829">
        <v>0</v>
      </c>
      <c r="E1829" t="s">
        <v>8</v>
      </c>
      <c r="F1829">
        <v>1</v>
      </c>
      <c r="G1829">
        <v>0</v>
      </c>
      <c r="H1829">
        <v>0</v>
      </c>
      <c r="I1829">
        <v>9.2988692891200007</v>
      </c>
      <c r="J1829">
        <v>0</v>
      </c>
      <c r="K1829">
        <v>0</v>
      </c>
      <c r="L1829">
        <v>0</v>
      </c>
      <c r="M1829">
        <v>0</v>
      </c>
    </row>
    <row r="1830" spans="1:13" hidden="1" x14ac:dyDescent="0.25">
      <c r="A1830" t="str">
        <f t="shared" si="28"/>
        <v>d</v>
      </c>
      <c r="B1830">
        <v>55</v>
      </c>
      <c r="C1830" t="s">
        <v>16</v>
      </c>
      <c r="D1830">
        <v>4</v>
      </c>
      <c r="E1830" t="s">
        <v>6</v>
      </c>
      <c r="F1830">
        <v>711</v>
      </c>
      <c r="G1830">
        <v>0</v>
      </c>
      <c r="H1830">
        <v>0</v>
      </c>
      <c r="I1830">
        <v>382.02225888049702</v>
      </c>
      <c r="J1830">
        <v>0</v>
      </c>
      <c r="K1830">
        <v>0</v>
      </c>
      <c r="L1830">
        <v>0</v>
      </c>
      <c r="M1830">
        <v>0</v>
      </c>
    </row>
    <row r="1831" spans="1:13" hidden="1" x14ac:dyDescent="0.25">
      <c r="A1831" t="str">
        <f t="shared" si="28"/>
        <v>d</v>
      </c>
      <c r="B1831">
        <v>55</v>
      </c>
      <c r="C1831" t="s">
        <v>16</v>
      </c>
      <c r="D1831">
        <v>4</v>
      </c>
      <c r="E1831" t="s">
        <v>13</v>
      </c>
      <c r="F1831">
        <v>197</v>
      </c>
      <c r="G1831">
        <v>0</v>
      </c>
      <c r="H1831">
        <v>78.676503798349998</v>
      </c>
      <c r="I1831">
        <v>55.438061532600301</v>
      </c>
      <c r="J1831">
        <v>126888.052449348</v>
      </c>
      <c r="K1831">
        <v>0</v>
      </c>
      <c r="L1831">
        <v>55.438061532600301</v>
      </c>
      <c r="M1831">
        <v>0</v>
      </c>
    </row>
    <row r="1832" spans="1:13" hidden="1" x14ac:dyDescent="0.25">
      <c r="A1832" t="str">
        <f t="shared" si="28"/>
        <v>d</v>
      </c>
      <c r="B1832">
        <v>55</v>
      </c>
      <c r="C1832" t="s">
        <v>16</v>
      </c>
      <c r="D1832">
        <v>4</v>
      </c>
      <c r="E1832" t="s">
        <v>7</v>
      </c>
      <c r="F1832">
        <v>1586</v>
      </c>
      <c r="G1832">
        <v>40.7540630747676</v>
      </c>
      <c r="H1832">
        <v>1015.5378105815701</v>
      </c>
      <c r="I1832">
        <v>309.95374831184898</v>
      </c>
      <c r="J1832">
        <v>2290458.9412927902</v>
      </c>
      <c r="K1832">
        <v>23025.301268335101</v>
      </c>
      <c r="L1832">
        <v>301.75033409683499</v>
      </c>
      <c r="M1832">
        <v>8.2034142150142593</v>
      </c>
    </row>
    <row r="1833" spans="1:13" hidden="1" x14ac:dyDescent="0.25">
      <c r="A1833" t="str">
        <f t="shared" si="28"/>
        <v>d</v>
      </c>
      <c r="B1833">
        <v>55</v>
      </c>
      <c r="C1833" t="s">
        <v>16</v>
      </c>
      <c r="D1833">
        <v>4</v>
      </c>
      <c r="E1833" t="s">
        <v>8</v>
      </c>
      <c r="F1833">
        <v>164</v>
      </c>
      <c r="G1833">
        <v>4.87915793049985E-2</v>
      </c>
      <c r="H1833">
        <v>6.5166397637667899</v>
      </c>
      <c r="I1833">
        <v>38.058420833648903</v>
      </c>
      <c r="J1833">
        <v>15362.9021959027</v>
      </c>
      <c r="K1833">
        <v>47.199038693044102</v>
      </c>
      <c r="L1833">
        <v>0</v>
      </c>
      <c r="M1833">
        <v>0</v>
      </c>
    </row>
    <row r="1834" spans="1:13" hidden="1" x14ac:dyDescent="0.25">
      <c r="A1834" t="str">
        <f t="shared" si="28"/>
        <v>e</v>
      </c>
      <c r="B1834">
        <v>55</v>
      </c>
      <c r="C1834" t="s">
        <v>43</v>
      </c>
      <c r="D1834">
        <v>4</v>
      </c>
      <c r="E1834" t="s">
        <v>6</v>
      </c>
      <c r="F1834">
        <v>324</v>
      </c>
      <c r="G1834">
        <v>0</v>
      </c>
      <c r="H1834">
        <v>0</v>
      </c>
      <c r="I1834">
        <v>228.97564206361099</v>
      </c>
      <c r="J1834">
        <v>0</v>
      </c>
      <c r="K1834">
        <v>0</v>
      </c>
      <c r="L1834">
        <v>0</v>
      </c>
      <c r="M1834">
        <v>0</v>
      </c>
    </row>
    <row r="1835" spans="1:13" hidden="1" x14ac:dyDescent="0.25">
      <c r="A1835" t="str">
        <f t="shared" si="28"/>
        <v>e</v>
      </c>
      <c r="B1835">
        <v>55</v>
      </c>
      <c r="C1835" t="s">
        <v>43</v>
      </c>
      <c r="D1835">
        <v>4</v>
      </c>
      <c r="E1835" t="s">
        <v>13</v>
      </c>
      <c r="F1835">
        <v>21</v>
      </c>
      <c r="G1835">
        <v>0</v>
      </c>
      <c r="H1835">
        <v>10.889109796653299</v>
      </c>
      <c r="I1835">
        <v>5.7670683618629104</v>
      </c>
      <c r="J1835">
        <v>19052.504272872498</v>
      </c>
      <c r="K1835">
        <v>0</v>
      </c>
      <c r="L1835">
        <v>5.7670683618629104</v>
      </c>
      <c r="M1835">
        <v>0</v>
      </c>
    </row>
    <row r="1836" spans="1:13" hidden="1" x14ac:dyDescent="0.25">
      <c r="A1836" t="str">
        <f t="shared" si="28"/>
        <v>e</v>
      </c>
      <c r="B1836">
        <v>55</v>
      </c>
      <c r="C1836" t="s">
        <v>43</v>
      </c>
      <c r="D1836">
        <v>4</v>
      </c>
      <c r="E1836" t="s">
        <v>7</v>
      </c>
      <c r="F1836">
        <v>220</v>
      </c>
      <c r="G1836">
        <v>0.502679637540418</v>
      </c>
      <c r="H1836">
        <v>139.294821627765</v>
      </c>
      <c r="I1836">
        <v>53.7368458706163</v>
      </c>
      <c r="J1836">
        <v>485275.73446956399</v>
      </c>
      <c r="K1836">
        <v>317.10203145150598</v>
      </c>
      <c r="L1836">
        <v>53.488065859645801</v>
      </c>
      <c r="M1836">
        <v>0.24878001097048599</v>
      </c>
    </row>
    <row r="1837" spans="1:13" hidden="1" x14ac:dyDescent="0.25">
      <c r="A1837" t="str">
        <f t="shared" si="28"/>
        <v>e</v>
      </c>
      <c r="B1837">
        <v>55</v>
      </c>
      <c r="C1837" t="s">
        <v>43</v>
      </c>
      <c r="D1837">
        <v>4</v>
      </c>
      <c r="E1837" t="s">
        <v>8</v>
      </c>
      <c r="F1837">
        <v>35</v>
      </c>
      <c r="G1837">
        <v>0</v>
      </c>
      <c r="H1837">
        <v>0</v>
      </c>
      <c r="I1837">
        <v>14.7550470973515</v>
      </c>
      <c r="J1837">
        <v>0</v>
      </c>
      <c r="K1837">
        <v>0</v>
      </c>
      <c r="L1837">
        <v>0</v>
      </c>
      <c r="M1837">
        <v>0</v>
      </c>
    </row>
    <row r="1838" spans="1:13" hidden="1" x14ac:dyDescent="0.25">
      <c r="A1838" t="str">
        <f t="shared" si="28"/>
        <v>a</v>
      </c>
      <c r="B1838">
        <v>56</v>
      </c>
      <c r="C1838" t="s">
        <v>18</v>
      </c>
      <c r="D1838">
        <v>4</v>
      </c>
      <c r="E1838" t="s">
        <v>6</v>
      </c>
      <c r="F1838">
        <v>74</v>
      </c>
      <c r="G1838">
        <v>0</v>
      </c>
      <c r="H1838">
        <v>0</v>
      </c>
      <c r="I1838">
        <v>94.039915989717599</v>
      </c>
      <c r="J1838">
        <v>0</v>
      </c>
      <c r="K1838">
        <v>0</v>
      </c>
      <c r="L1838">
        <v>0</v>
      </c>
      <c r="M1838">
        <v>0</v>
      </c>
    </row>
    <row r="1839" spans="1:13" hidden="1" x14ac:dyDescent="0.25">
      <c r="A1839" t="str">
        <f t="shared" si="28"/>
        <v>a</v>
      </c>
      <c r="B1839">
        <v>56</v>
      </c>
      <c r="C1839" t="s">
        <v>18</v>
      </c>
      <c r="D1839">
        <v>4</v>
      </c>
      <c r="E1839" t="s">
        <v>7</v>
      </c>
      <c r="F1839">
        <v>22</v>
      </c>
      <c r="G1839">
        <v>39.817443498663202</v>
      </c>
      <c r="H1839">
        <v>8.9736472022676992</v>
      </c>
      <c r="I1839">
        <v>38.677555265312698</v>
      </c>
      <c r="J1839">
        <v>37218.677173530501</v>
      </c>
      <c r="K1839">
        <v>38822.007411168401</v>
      </c>
      <c r="L1839">
        <v>28.707338887613101</v>
      </c>
      <c r="M1839">
        <v>9.97021637769957</v>
      </c>
    </row>
    <row r="1840" spans="1:13" hidden="1" x14ac:dyDescent="0.25">
      <c r="A1840" t="str">
        <f t="shared" si="28"/>
        <v>a</v>
      </c>
      <c r="B1840">
        <v>56</v>
      </c>
      <c r="C1840" t="s">
        <v>17</v>
      </c>
      <c r="D1840">
        <v>4</v>
      </c>
      <c r="E1840" t="s">
        <v>6</v>
      </c>
      <c r="F1840">
        <v>3</v>
      </c>
      <c r="G1840">
        <v>0</v>
      </c>
      <c r="H1840">
        <v>0</v>
      </c>
      <c r="I1840">
        <v>4.8485294203931604</v>
      </c>
      <c r="J1840">
        <v>0</v>
      </c>
      <c r="K1840">
        <v>0</v>
      </c>
      <c r="L1840">
        <v>0</v>
      </c>
      <c r="M1840">
        <v>0</v>
      </c>
    </row>
    <row r="1841" spans="1:13" hidden="1" x14ac:dyDescent="0.25">
      <c r="A1841" t="str">
        <f t="shared" si="28"/>
        <v>a</v>
      </c>
      <c r="B1841">
        <v>56</v>
      </c>
      <c r="C1841" t="s">
        <v>17</v>
      </c>
      <c r="D1841">
        <v>4</v>
      </c>
      <c r="E1841" t="s">
        <v>7</v>
      </c>
      <c r="F1841">
        <v>2</v>
      </c>
      <c r="G1841">
        <v>0</v>
      </c>
      <c r="H1841">
        <v>1.997737406418</v>
      </c>
      <c r="I1841">
        <v>5.2805791549499999</v>
      </c>
      <c r="J1841">
        <v>15758.316689699999</v>
      </c>
      <c r="K1841">
        <v>0</v>
      </c>
      <c r="L1841">
        <v>5.2805791549499999</v>
      </c>
      <c r="M1841">
        <v>0</v>
      </c>
    </row>
    <row r="1842" spans="1:13" hidden="1" x14ac:dyDescent="0.25">
      <c r="A1842" t="str">
        <f t="shared" si="28"/>
        <v>a</v>
      </c>
      <c r="B1842">
        <v>56</v>
      </c>
      <c r="C1842" t="s">
        <v>17</v>
      </c>
      <c r="D1842">
        <v>4</v>
      </c>
      <c r="E1842" t="s">
        <v>8</v>
      </c>
      <c r="F1842">
        <v>6</v>
      </c>
      <c r="G1842">
        <v>0</v>
      </c>
      <c r="H1842">
        <v>0</v>
      </c>
      <c r="I1842">
        <v>0.22871628639189301</v>
      </c>
      <c r="J1842">
        <v>0</v>
      </c>
      <c r="K1842">
        <v>0</v>
      </c>
      <c r="L1842">
        <v>0</v>
      </c>
      <c r="M1842">
        <v>0</v>
      </c>
    </row>
    <row r="1843" spans="1:13" hidden="1" x14ac:dyDescent="0.25">
      <c r="A1843" t="str">
        <f t="shared" si="28"/>
        <v>a</v>
      </c>
      <c r="B1843">
        <v>56</v>
      </c>
      <c r="C1843" t="s">
        <v>40</v>
      </c>
      <c r="D1843">
        <v>4</v>
      </c>
      <c r="E1843" t="s">
        <v>6</v>
      </c>
      <c r="F1843">
        <v>210</v>
      </c>
      <c r="G1843">
        <v>0</v>
      </c>
      <c r="H1843">
        <v>0</v>
      </c>
      <c r="I1843">
        <v>433.87267279446201</v>
      </c>
      <c r="J1843">
        <v>0</v>
      </c>
      <c r="K1843">
        <v>0</v>
      </c>
      <c r="L1843">
        <v>0</v>
      </c>
      <c r="M1843">
        <v>0</v>
      </c>
    </row>
    <row r="1844" spans="1:13" hidden="1" x14ac:dyDescent="0.25">
      <c r="A1844" t="str">
        <f t="shared" si="28"/>
        <v>a</v>
      </c>
      <c r="B1844">
        <v>56</v>
      </c>
      <c r="C1844" t="s">
        <v>40</v>
      </c>
      <c r="D1844">
        <v>4</v>
      </c>
      <c r="E1844" t="s">
        <v>8</v>
      </c>
      <c r="F1844">
        <v>10</v>
      </c>
      <c r="G1844">
        <v>0</v>
      </c>
      <c r="H1844">
        <v>0</v>
      </c>
      <c r="I1844">
        <v>4.9553273355460998</v>
      </c>
      <c r="J1844">
        <v>0</v>
      </c>
      <c r="K1844">
        <v>0</v>
      </c>
      <c r="L1844">
        <v>0</v>
      </c>
      <c r="M1844">
        <v>0</v>
      </c>
    </row>
    <row r="1845" spans="1:13" hidden="1" x14ac:dyDescent="0.25">
      <c r="A1845" t="str">
        <f t="shared" si="28"/>
        <v>d</v>
      </c>
      <c r="B1845">
        <v>56</v>
      </c>
      <c r="C1845" t="s">
        <v>16</v>
      </c>
      <c r="D1845">
        <v>4</v>
      </c>
      <c r="E1845" t="s">
        <v>6</v>
      </c>
      <c r="F1845">
        <v>3509</v>
      </c>
      <c r="G1845">
        <v>0</v>
      </c>
      <c r="H1845">
        <v>0</v>
      </c>
      <c r="I1845">
        <v>2794.48911494816</v>
      </c>
      <c r="J1845">
        <v>0</v>
      </c>
      <c r="K1845">
        <v>0</v>
      </c>
      <c r="L1845">
        <v>0</v>
      </c>
      <c r="M1845">
        <v>0</v>
      </c>
    </row>
    <row r="1846" spans="1:13" hidden="1" x14ac:dyDescent="0.25">
      <c r="A1846" t="str">
        <f t="shared" si="28"/>
        <v>d</v>
      </c>
      <c r="B1846">
        <v>56</v>
      </c>
      <c r="C1846" t="s">
        <v>16</v>
      </c>
      <c r="D1846">
        <v>4</v>
      </c>
      <c r="E1846" t="s">
        <v>13</v>
      </c>
      <c r="F1846">
        <v>5</v>
      </c>
      <c r="G1846">
        <v>0</v>
      </c>
      <c r="H1846">
        <v>2.69712458885967</v>
      </c>
      <c r="I1846">
        <v>3.0416158363961299</v>
      </c>
      <c r="J1846">
        <v>3346.0616636049099</v>
      </c>
      <c r="K1846">
        <v>0</v>
      </c>
      <c r="L1846">
        <v>3.0416158363961299</v>
      </c>
      <c r="M1846">
        <v>0</v>
      </c>
    </row>
    <row r="1847" spans="1:13" hidden="1" x14ac:dyDescent="0.25">
      <c r="A1847" t="str">
        <f t="shared" si="28"/>
        <v>d</v>
      </c>
      <c r="B1847">
        <v>56</v>
      </c>
      <c r="C1847" t="s">
        <v>16</v>
      </c>
      <c r="D1847">
        <v>4</v>
      </c>
      <c r="E1847" t="s">
        <v>7</v>
      </c>
      <c r="F1847">
        <v>8154</v>
      </c>
      <c r="G1847">
        <v>8.9728978129438506</v>
      </c>
      <c r="H1847">
        <v>4615.64255479639</v>
      </c>
      <c r="I1847">
        <v>1287.9645035537999</v>
      </c>
      <c r="J1847">
        <v>15955872.6883776</v>
      </c>
      <c r="K1847">
        <v>14436.341407473201</v>
      </c>
      <c r="L1847">
        <v>1269.9759209900899</v>
      </c>
      <c r="M1847">
        <v>17.988582563711098</v>
      </c>
    </row>
    <row r="1848" spans="1:13" hidden="1" x14ac:dyDescent="0.25">
      <c r="A1848" t="str">
        <f t="shared" si="28"/>
        <v>d</v>
      </c>
      <c r="B1848">
        <v>56</v>
      </c>
      <c r="C1848" t="s">
        <v>16</v>
      </c>
      <c r="D1848">
        <v>4</v>
      </c>
      <c r="E1848" t="s">
        <v>8</v>
      </c>
      <c r="F1848">
        <v>817</v>
      </c>
      <c r="G1848">
        <v>6.11809569226806</v>
      </c>
      <c r="H1848">
        <v>8.3415436629603494</v>
      </c>
      <c r="I1848">
        <v>434.95593059342201</v>
      </c>
      <c r="J1848">
        <v>28613.5676139512</v>
      </c>
      <c r="K1848">
        <v>2141.3901281629801</v>
      </c>
      <c r="L1848">
        <v>0</v>
      </c>
      <c r="M1848">
        <v>0</v>
      </c>
    </row>
    <row r="1849" spans="1:13" hidden="1" x14ac:dyDescent="0.25">
      <c r="A1849" t="str">
        <f t="shared" si="28"/>
        <v>d</v>
      </c>
      <c r="B1849">
        <v>56</v>
      </c>
      <c r="C1849" t="s">
        <v>15</v>
      </c>
      <c r="D1849">
        <v>4</v>
      </c>
      <c r="E1849" t="s">
        <v>6</v>
      </c>
      <c r="F1849">
        <v>27</v>
      </c>
      <c r="G1849">
        <v>0</v>
      </c>
      <c r="H1849">
        <v>0</v>
      </c>
      <c r="I1849">
        <v>1.0741330557367399</v>
      </c>
      <c r="J1849">
        <v>0</v>
      </c>
      <c r="K1849">
        <v>0</v>
      </c>
      <c r="L1849">
        <v>0</v>
      </c>
      <c r="M1849">
        <v>0</v>
      </c>
    </row>
    <row r="1850" spans="1:13" hidden="1" x14ac:dyDescent="0.25">
      <c r="A1850" t="str">
        <f t="shared" si="28"/>
        <v>d</v>
      </c>
      <c r="B1850">
        <v>56</v>
      </c>
      <c r="C1850" t="s">
        <v>15</v>
      </c>
      <c r="D1850">
        <v>4</v>
      </c>
      <c r="E1850" t="s">
        <v>7</v>
      </c>
      <c r="F1850">
        <v>357</v>
      </c>
      <c r="G1850">
        <v>0</v>
      </c>
      <c r="H1850">
        <v>212.35423156384201</v>
      </c>
      <c r="I1850">
        <v>25.396855526858399</v>
      </c>
      <c r="J1850">
        <v>405115.14526689099</v>
      </c>
      <c r="K1850">
        <v>0</v>
      </c>
      <c r="L1850">
        <v>25.396855526858399</v>
      </c>
      <c r="M1850">
        <v>0</v>
      </c>
    </row>
    <row r="1851" spans="1:13" hidden="1" x14ac:dyDescent="0.25">
      <c r="A1851" t="str">
        <f t="shared" si="28"/>
        <v>d</v>
      </c>
      <c r="B1851">
        <v>56</v>
      </c>
      <c r="C1851" t="s">
        <v>15</v>
      </c>
      <c r="D1851">
        <v>4</v>
      </c>
      <c r="E1851" t="s">
        <v>8</v>
      </c>
      <c r="F1851">
        <v>4</v>
      </c>
      <c r="G1851">
        <v>0</v>
      </c>
      <c r="H1851">
        <v>0</v>
      </c>
      <c r="I1851">
        <v>4.0081620666250602E-2</v>
      </c>
      <c r="J1851">
        <v>0</v>
      </c>
      <c r="K1851">
        <v>0</v>
      </c>
      <c r="L1851">
        <v>0</v>
      </c>
      <c r="M1851">
        <v>0</v>
      </c>
    </row>
    <row r="1852" spans="1:13" hidden="1" x14ac:dyDescent="0.25">
      <c r="A1852" t="str">
        <f t="shared" si="28"/>
        <v>e</v>
      </c>
      <c r="B1852">
        <v>56</v>
      </c>
      <c r="C1852" t="s">
        <v>35</v>
      </c>
      <c r="D1852">
        <v>4</v>
      </c>
      <c r="E1852" t="s">
        <v>6</v>
      </c>
      <c r="F1852">
        <v>1091</v>
      </c>
      <c r="G1852">
        <v>0</v>
      </c>
      <c r="H1852">
        <v>0</v>
      </c>
      <c r="I1852">
        <v>1719.8943224888801</v>
      </c>
      <c r="J1852">
        <v>0</v>
      </c>
      <c r="K1852">
        <v>0</v>
      </c>
      <c r="L1852">
        <v>0</v>
      </c>
      <c r="M1852">
        <v>0</v>
      </c>
    </row>
    <row r="1853" spans="1:13" hidden="1" x14ac:dyDescent="0.25">
      <c r="A1853" t="str">
        <f t="shared" si="28"/>
        <v>e</v>
      </c>
      <c r="B1853">
        <v>56</v>
      </c>
      <c r="C1853" t="s">
        <v>35</v>
      </c>
      <c r="D1853">
        <v>4</v>
      </c>
      <c r="E1853" t="s">
        <v>7</v>
      </c>
      <c r="F1853">
        <v>56</v>
      </c>
      <c r="G1853" s="26">
        <v>7.5860072841449998E-6</v>
      </c>
      <c r="H1853">
        <v>35.956403723618799</v>
      </c>
      <c r="I1853">
        <v>4.2485853394293098</v>
      </c>
      <c r="J1853">
        <v>101727.342367227</v>
      </c>
      <c r="K1853">
        <v>7.3963571020460002E-3</v>
      </c>
      <c r="L1853">
        <v>4.2451277824601901</v>
      </c>
      <c r="M1853">
        <v>3.45755696912E-3</v>
      </c>
    </row>
    <row r="1854" spans="1:13" hidden="1" x14ac:dyDescent="0.25">
      <c r="A1854" t="str">
        <f t="shared" si="28"/>
        <v>e</v>
      </c>
      <c r="B1854">
        <v>56</v>
      </c>
      <c r="C1854" t="s">
        <v>35</v>
      </c>
      <c r="D1854">
        <v>4</v>
      </c>
      <c r="E1854" t="s">
        <v>8</v>
      </c>
      <c r="F1854">
        <v>22</v>
      </c>
      <c r="G1854">
        <v>0</v>
      </c>
      <c r="H1854">
        <v>0</v>
      </c>
      <c r="I1854">
        <v>0.811600192535464</v>
      </c>
      <c r="J1854">
        <v>0</v>
      </c>
      <c r="K1854">
        <v>0</v>
      </c>
      <c r="L1854">
        <v>0</v>
      </c>
      <c r="M1854">
        <v>0</v>
      </c>
    </row>
    <row r="1855" spans="1:13" x14ac:dyDescent="0.25">
      <c r="B1855">
        <v>56</v>
      </c>
      <c r="D1855">
        <v>0</v>
      </c>
      <c r="E1855" t="s">
        <v>8</v>
      </c>
      <c r="F1855">
        <v>12</v>
      </c>
      <c r="G1855">
        <v>0</v>
      </c>
      <c r="H1855">
        <v>0</v>
      </c>
      <c r="I1855">
        <v>0.92570259798696797</v>
      </c>
      <c r="J1855">
        <v>0</v>
      </c>
      <c r="K1855">
        <v>0</v>
      </c>
      <c r="L1855">
        <v>0</v>
      </c>
      <c r="M1855">
        <v>0</v>
      </c>
    </row>
    <row r="1856" spans="1:13" hidden="1" x14ac:dyDescent="0.25">
      <c r="A1856" t="str">
        <f t="shared" si="28"/>
        <v>e</v>
      </c>
      <c r="B1856">
        <v>56</v>
      </c>
      <c r="C1856" t="s">
        <v>43</v>
      </c>
      <c r="D1856">
        <v>4</v>
      </c>
      <c r="E1856" t="s">
        <v>6</v>
      </c>
      <c r="F1856">
        <v>1221</v>
      </c>
      <c r="G1856">
        <v>0</v>
      </c>
      <c r="H1856">
        <v>0</v>
      </c>
      <c r="I1856">
        <v>1106.13164709545</v>
      </c>
      <c r="J1856">
        <v>0</v>
      </c>
      <c r="K1856">
        <v>0</v>
      </c>
      <c r="L1856">
        <v>0</v>
      </c>
      <c r="M1856">
        <v>0</v>
      </c>
    </row>
    <row r="1857" spans="1:13" hidden="1" x14ac:dyDescent="0.25">
      <c r="A1857" t="str">
        <f t="shared" si="28"/>
        <v>e</v>
      </c>
      <c r="B1857">
        <v>56</v>
      </c>
      <c r="C1857" t="s">
        <v>43</v>
      </c>
      <c r="D1857">
        <v>4</v>
      </c>
      <c r="E1857" t="s">
        <v>13</v>
      </c>
      <c r="F1857">
        <v>6</v>
      </c>
      <c r="G1857">
        <v>0</v>
      </c>
      <c r="H1857">
        <v>1.66842023929476</v>
      </c>
      <c r="I1857">
        <v>3.70850346150513</v>
      </c>
      <c r="J1857">
        <v>6038.4134193602304</v>
      </c>
      <c r="K1857">
        <v>0</v>
      </c>
      <c r="L1857">
        <v>3.70850346150513</v>
      </c>
      <c r="M1857">
        <v>0</v>
      </c>
    </row>
    <row r="1858" spans="1:13" hidden="1" x14ac:dyDescent="0.25">
      <c r="A1858" t="str">
        <f t="shared" si="28"/>
        <v>e</v>
      </c>
      <c r="B1858">
        <v>56</v>
      </c>
      <c r="C1858" t="s">
        <v>43</v>
      </c>
      <c r="D1858">
        <v>4</v>
      </c>
      <c r="E1858" t="s">
        <v>7</v>
      </c>
      <c r="F1858">
        <v>1040</v>
      </c>
      <c r="G1858">
        <v>0</v>
      </c>
      <c r="H1858">
        <v>524.10002798268704</v>
      </c>
      <c r="I1858">
        <v>85.252298169752905</v>
      </c>
      <c r="J1858">
        <v>1356348.08939014</v>
      </c>
      <c r="K1858">
        <v>0</v>
      </c>
      <c r="L1858">
        <v>85.252298169752905</v>
      </c>
      <c r="M1858">
        <v>0</v>
      </c>
    </row>
    <row r="1859" spans="1:13" hidden="1" x14ac:dyDescent="0.25">
      <c r="A1859" t="str">
        <f t="shared" ref="A1859:A1922" si="29">LEFT(C1859,1)</f>
        <v>e</v>
      </c>
      <c r="B1859">
        <v>56</v>
      </c>
      <c r="C1859" t="s">
        <v>43</v>
      </c>
      <c r="D1859">
        <v>4</v>
      </c>
      <c r="E1859" t="s">
        <v>8</v>
      </c>
      <c r="F1859">
        <v>578</v>
      </c>
      <c r="G1859">
        <v>0</v>
      </c>
      <c r="H1859">
        <v>31.500582320850999</v>
      </c>
      <c r="I1859">
        <v>364.07222720209597</v>
      </c>
      <c r="J1859">
        <v>43352.152703622502</v>
      </c>
      <c r="K1859">
        <v>0</v>
      </c>
      <c r="L1859">
        <v>0</v>
      </c>
      <c r="M1859">
        <v>0</v>
      </c>
    </row>
    <row r="1860" spans="1:13" hidden="1" x14ac:dyDescent="0.25">
      <c r="A1860" t="str">
        <f t="shared" si="29"/>
        <v>f</v>
      </c>
      <c r="B1860">
        <v>56</v>
      </c>
      <c r="C1860" t="s">
        <v>14</v>
      </c>
      <c r="D1860">
        <v>4</v>
      </c>
      <c r="E1860" t="s">
        <v>6</v>
      </c>
      <c r="F1860">
        <v>581</v>
      </c>
      <c r="G1860">
        <v>0</v>
      </c>
      <c r="H1860">
        <v>0</v>
      </c>
      <c r="I1860">
        <v>151.594498891348</v>
      </c>
      <c r="J1860">
        <v>0</v>
      </c>
      <c r="K1860">
        <v>0</v>
      </c>
      <c r="L1860">
        <v>0</v>
      </c>
      <c r="M1860">
        <v>0</v>
      </c>
    </row>
    <row r="1861" spans="1:13" hidden="1" x14ac:dyDescent="0.25">
      <c r="A1861" t="str">
        <f t="shared" si="29"/>
        <v>f</v>
      </c>
      <c r="B1861">
        <v>56</v>
      </c>
      <c r="C1861" t="s">
        <v>14</v>
      </c>
      <c r="D1861">
        <v>4</v>
      </c>
      <c r="E1861" t="s">
        <v>7</v>
      </c>
      <c r="F1861">
        <v>805</v>
      </c>
      <c r="G1861">
        <v>1.5212167997096299E-4</v>
      </c>
      <c r="H1861">
        <v>718.75060764651403</v>
      </c>
      <c r="I1861">
        <v>34.193042363659202</v>
      </c>
      <c r="J1861">
        <v>1288721.0386725001</v>
      </c>
      <c r="K1861">
        <v>9.6293023421347906E-2</v>
      </c>
      <c r="L1861">
        <v>34.192041604402398</v>
      </c>
      <c r="M1861">
        <v>1.0007592567307501E-3</v>
      </c>
    </row>
    <row r="1862" spans="1:13" hidden="1" x14ac:dyDescent="0.25">
      <c r="A1862" t="str">
        <f t="shared" si="29"/>
        <v>f</v>
      </c>
      <c r="B1862">
        <v>56</v>
      </c>
      <c r="C1862" t="s">
        <v>14</v>
      </c>
      <c r="D1862">
        <v>4</v>
      </c>
      <c r="E1862" t="s">
        <v>8</v>
      </c>
      <c r="F1862">
        <v>528</v>
      </c>
      <c r="G1862" s="26">
        <v>8.4204527889099995E-5</v>
      </c>
      <c r="H1862">
        <v>62.412667287802599</v>
      </c>
      <c r="I1862">
        <v>43.110648886952802</v>
      </c>
      <c r="J1862">
        <v>111498.982925053</v>
      </c>
      <c r="K1862">
        <v>2.9471584761200001E-2</v>
      </c>
      <c r="L1862">
        <v>0</v>
      </c>
      <c r="M1862">
        <v>0</v>
      </c>
    </row>
    <row r="1863" spans="1:13" hidden="1" x14ac:dyDescent="0.25">
      <c r="A1863" t="str">
        <f t="shared" si="29"/>
        <v>g</v>
      </c>
      <c r="B1863">
        <v>56</v>
      </c>
      <c r="C1863" t="s">
        <v>38</v>
      </c>
      <c r="D1863">
        <v>4</v>
      </c>
      <c r="E1863" t="s">
        <v>6</v>
      </c>
      <c r="F1863">
        <v>982</v>
      </c>
      <c r="G1863">
        <v>0</v>
      </c>
      <c r="H1863">
        <v>0</v>
      </c>
      <c r="I1863">
        <v>2348.581357645</v>
      </c>
      <c r="J1863">
        <v>0</v>
      </c>
      <c r="K1863">
        <v>0</v>
      </c>
      <c r="L1863">
        <v>0</v>
      </c>
      <c r="M1863">
        <v>0</v>
      </c>
    </row>
    <row r="1864" spans="1:13" hidden="1" x14ac:dyDescent="0.25">
      <c r="A1864" t="str">
        <f t="shared" si="29"/>
        <v>g</v>
      </c>
      <c r="B1864">
        <v>56</v>
      </c>
      <c r="C1864" t="s">
        <v>38</v>
      </c>
      <c r="D1864">
        <v>4</v>
      </c>
      <c r="E1864" t="s">
        <v>7</v>
      </c>
      <c r="F1864">
        <v>20</v>
      </c>
      <c r="G1864">
        <v>0</v>
      </c>
      <c r="H1864">
        <v>3.9894867073142999</v>
      </c>
      <c r="I1864">
        <v>10.225688590101001</v>
      </c>
      <c r="J1864">
        <v>10033.4786984047</v>
      </c>
      <c r="K1864">
        <v>0</v>
      </c>
      <c r="L1864">
        <v>10.225688590101001</v>
      </c>
      <c r="M1864">
        <v>0</v>
      </c>
    </row>
    <row r="1865" spans="1:13" hidden="1" x14ac:dyDescent="0.25">
      <c r="A1865" t="str">
        <f t="shared" si="29"/>
        <v>g</v>
      </c>
      <c r="B1865">
        <v>56</v>
      </c>
      <c r="C1865" t="s">
        <v>38</v>
      </c>
      <c r="D1865">
        <v>4</v>
      </c>
      <c r="E1865" t="s">
        <v>8</v>
      </c>
      <c r="F1865">
        <v>45</v>
      </c>
      <c r="G1865">
        <v>0</v>
      </c>
      <c r="H1865">
        <v>0</v>
      </c>
      <c r="I1865">
        <v>103.811542975921</v>
      </c>
      <c r="J1865">
        <v>0</v>
      </c>
      <c r="K1865">
        <v>0</v>
      </c>
      <c r="L1865">
        <v>0</v>
      </c>
      <c r="M1865">
        <v>0</v>
      </c>
    </row>
    <row r="1866" spans="1:13" hidden="1" x14ac:dyDescent="0.25">
      <c r="A1866" t="str">
        <f t="shared" si="29"/>
        <v>c</v>
      </c>
      <c r="B1866">
        <v>57</v>
      </c>
      <c r="C1866" t="s">
        <v>31</v>
      </c>
      <c r="D1866">
        <v>2</v>
      </c>
      <c r="E1866" t="s">
        <v>6</v>
      </c>
      <c r="F1866">
        <v>14</v>
      </c>
      <c r="G1866">
        <v>0</v>
      </c>
      <c r="H1866">
        <v>0</v>
      </c>
      <c r="I1866">
        <v>29.223053671624001</v>
      </c>
      <c r="J1866">
        <v>0</v>
      </c>
      <c r="K1866">
        <v>0</v>
      </c>
      <c r="L1866">
        <v>0</v>
      </c>
      <c r="M1866">
        <v>0</v>
      </c>
    </row>
    <row r="1867" spans="1:13" hidden="1" x14ac:dyDescent="0.25">
      <c r="A1867" t="str">
        <f t="shared" si="29"/>
        <v>c</v>
      </c>
      <c r="B1867">
        <v>57</v>
      </c>
      <c r="C1867" t="s">
        <v>31</v>
      </c>
      <c r="D1867">
        <v>2</v>
      </c>
      <c r="E1867" t="s">
        <v>13</v>
      </c>
      <c r="F1867">
        <v>3</v>
      </c>
      <c r="G1867">
        <v>49.940091798799997</v>
      </c>
      <c r="H1867">
        <v>2.996401266351</v>
      </c>
      <c r="I1867">
        <v>3.8985012831139998</v>
      </c>
      <c r="J1867">
        <v>8465.8321327499998</v>
      </c>
      <c r="K1867">
        <v>31612.078108599999</v>
      </c>
      <c r="L1867">
        <v>1.8529344463440001</v>
      </c>
      <c r="M1867">
        <v>2.04556683677</v>
      </c>
    </row>
    <row r="1868" spans="1:13" hidden="1" x14ac:dyDescent="0.25">
      <c r="A1868" t="str">
        <f t="shared" si="29"/>
        <v>c</v>
      </c>
      <c r="B1868">
        <v>57</v>
      </c>
      <c r="C1868" t="s">
        <v>31</v>
      </c>
      <c r="D1868">
        <v>2</v>
      </c>
      <c r="E1868" t="s">
        <v>7</v>
      </c>
      <c r="F1868">
        <v>2</v>
      </c>
      <c r="G1868">
        <v>85.772972638699997</v>
      </c>
      <c r="H1868">
        <v>0.99879944669999998</v>
      </c>
      <c r="I1868">
        <v>3.0108491338079899</v>
      </c>
      <c r="J1868">
        <v>2189.36838717</v>
      </c>
      <c r="K1868">
        <v>32079.091766900001</v>
      </c>
      <c r="L1868">
        <v>0.92551877535799998</v>
      </c>
      <c r="M1868">
        <v>2.0853303584499998</v>
      </c>
    </row>
    <row r="1869" spans="1:13" hidden="1" x14ac:dyDescent="0.25">
      <c r="A1869" t="str">
        <f t="shared" si="29"/>
        <v>c</v>
      </c>
      <c r="B1869">
        <v>57</v>
      </c>
      <c r="C1869" t="s">
        <v>31</v>
      </c>
      <c r="D1869">
        <v>2</v>
      </c>
      <c r="E1869" t="s">
        <v>8</v>
      </c>
      <c r="F1869">
        <v>2</v>
      </c>
      <c r="G1869">
        <v>0</v>
      </c>
      <c r="H1869">
        <v>0</v>
      </c>
      <c r="I1869">
        <v>2.2100863056579998</v>
      </c>
      <c r="J1869">
        <v>0</v>
      </c>
      <c r="K1869">
        <v>0</v>
      </c>
      <c r="L1869">
        <v>0</v>
      </c>
      <c r="M1869">
        <v>0</v>
      </c>
    </row>
    <row r="1870" spans="1:13" hidden="1" x14ac:dyDescent="0.25">
      <c r="A1870" t="str">
        <f t="shared" si="29"/>
        <v>c</v>
      </c>
      <c r="B1870">
        <v>57</v>
      </c>
      <c r="C1870" t="s">
        <v>30</v>
      </c>
      <c r="D1870">
        <v>2</v>
      </c>
      <c r="E1870" t="s">
        <v>6</v>
      </c>
      <c r="F1870">
        <v>71</v>
      </c>
      <c r="G1870">
        <v>0</v>
      </c>
      <c r="H1870">
        <v>0</v>
      </c>
      <c r="I1870">
        <v>80.727849882399994</v>
      </c>
      <c r="J1870">
        <v>0</v>
      </c>
      <c r="K1870">
        <v>0</v>
      </c>
      <c r="L1870">
        <v>0</v>
      </c>
      <c r="M1870">
        <v>0</v>
      </c>
    </row>
    <row r="1871" spans="1:13" hidden="1" x14ac:dyDescent="0.25">
      <c r="A1871" t="str">
        <f t="shared" si="29"/>
        <v>c</v>
      </c>
      <c r="B1871">
        <v>57</v>
      </c>
      <c r="C1871" t="s">
        <v>30</v>
      </c>
      <c r="D1871">
        <v>2</v>
      </c>
      <c r="E1871" t="s">
        <v>13</v>
      </c>
      <c r="F1871">
        <v>16</v>
      </c>
      <c r="G1871">
        <v>16.032966283752302</v>
      </c>
      <c r="H1871">
        <v>9.1601728688470292</v>
      </c>
      <c r="I1871">
        <v>41.145698530506699</v>
      </c>
      <c r="J1871">
        <v>23780.015588571499</v>
      </c>
      <c r="K1871">
        <v>15631.911769287501</v>
      </c>
      <c r="L1871">
        <v>39.089278132722903</v>
      </c>
      <c r="M1871">
        <v>2.0564203977838198</v>
      </c>
    </row>
    <row r="1872" spans="1:13" hidden="1" x14ac:dyDescent="0.25">
      <c r="A1872" t="str">
        <f t="shared" si="29"/>
        <v>c</v>
      </c>
      <c r="B1872">
        <v>57</v>
      </c>
      <c r="C1872" t="s">
        <v>30</v>
      </c>
      <c r="D1872">
        <v>2</v>
      </c>
      <c r="E1872" t="s">
        <v>7</v>
      </c>
      <c r="F1872">
        <v>39</v>
      </c>
      <c r="G1872">
        <v>33.062389505395998</v>
      </c>
      <c r="H1872">
        <v>31.7020281568611</v>
      </c>
      <c r="I1872">
        <v>45.2343880049972</v>
      </c>
      <c r="J1872">
        <v>100978.20148014701</v>
      </c>
      <c r="K1872">
        <v>20928.4925569277</v>
      </c>
      <c r="L1872">
        <v>44.0117299289562</v>
      </c>
      <c r="M1872">
        <v>1.222658076041</v>
      </c>
    </row>
    <row r="1873" spans="1:13" hidden="1" x14ac:dyDescent="0.25">
      <c r="A1873" t="str">
        <f t="shared" si="29"/>
        <v>c</v>
      </c>
      <c r="B1873">
        <v>57</v>
      </c>
      <c r="C1873" t="s">
        <v>30</v>
      </c>
      <c r="D1873">
        <v>2</v>
      </c>
      <c r="E1873" t="s">
        <v>8</v>
      </c>
      <c r="F1873">
        <v>7</v>
      </c>
      <c r="G1873">
        <v>0</v>
      </c>
      <c r="H1873">
        <v>0</v>
      </c>
      <c r="I1873">
        <v>2.3036668255533899</v>
      </c>
      <c r="J1873">
        <v>0</v>
      </c>
      <c r="K1873">
        <v>0</v>
      </c>
      <c r="L1873">
        <v>0</v>
      </c>
      <c r="M1873">
        <v>0</v>
      </c>
    </row>
    <row r="1874" spans="1:13" hidden="1" x14ac:dyDescent="0.25">
      <c r="A1874" t="str">
        <f t="shared" si="29"/>
        <v>c</v>
      </c>
      <c r="B1874">
        <v>57</v>
      </c>
      <c r="C1874" t="s">
        <v>29</v>
      </c>
      <c r="D1874">
        <v>2</v>
      </c>
      <c r="E1874" t="s">
        <v>6</v>
      </c>
      <c r="F1874">
        <v>21</v>
      </c>
      <c r="G1874">
        <v>0</v>
      </c>
      <c r="H1874">
        <v>0</v>
      </c>
      <c r="I1874">
        <v>16.9217944851539</v>
      </c>
      <c r="J1874">
        <v>0</v>
      </c>
      <c r="K1874">
        <v>0</v>
      </c>
      <c r="L1874">
        <v>0</v>
      </c>
      <c r="M1874">
        <v>0</v>
      </c>
    </row>
    <row r="1875" spans="1:13" hidden="1" x14ac:dyDescent="0.25">
      <c r="A1875" t="str">
        <f t="shared" si="29"/>
        <v>c</v>
      </c>
      <c r="B1875">
        <v>57</v>
      </c>
      <c r="C1875" t="s">
        <v>29</v>
      </c>
      <c r="D1875">
        <v>2</v>
      </c>
      <c r="E1875" t="s">
        <v>13</v>
      </c>
      <c r="F1875">
        <v>3</v>
      </c>
      <c r="G1875">
        <v>3.9951372202800002</v>
      </c>
      <c r="H1875">
        <v>1.959504319331</v>
      </c>
      <c r="I1875">
        <v>7.5953045885100003</v>
      </c>
      <c r="J1875">
        <v>3488.903120726</v>
      </c>
      <c r="K1875">
        <v>3895.2587897799999</v>
      </c>
      <c r="L1875">
        <v>3.0057014094499999</v>
      </c>
      <c r="M1875">
        <v>4.58960317906</v>
      </c>
    </row>
    <row r="1876" spans="1:13" hidden="1" x14ac:dyDescent="0.25">
      <c r="A1876" t="str">
        <f t="shared" si="29"/>
        <v>c</v>
      </c>
      <c r="B1876">
        <v>57</v>
      </c>
      <c r="C1876" t="s">
        <v>29</v>
      </c>
      <c r="D1876">
        <v>2</v>
      </c>
      <c r="E1876" t="s">
        <v>7</v>
      </c>
      <c r="F1876">
        <v>19</v>
      </c>
      <c r="G1876">
        <v>227.42653548451801</v>
      </c>
      <c r="H1876">
        <v>16.074252627694001</v>
      </c>
      <c r="I1876">
        <v>12.970780885193401</v>
      </c>
      <c r="J1876">
        <v>44881.095617660001</v>
      </c>
      <c r="K1876">
        <v>143960.99696135899</v>
      </c>
      <c r="L1876">
        <v>12.3760493502594</v>
      </c>
      <c r="M1876">
        <v>0.59473153493400599</v>
      </c>
    </row>
    <row r="1877" spans="1:13" hidden="1" x14ac:dyDescent="0.25">
      <c r="A1877" t="str">
        <f t="shared" si="29"/>
        <v>c</v>
      </c>
      <c r="B1877">
        <v>57</v>
      </c>
      <c r="C1877" t="s">
        <v>29</v>
      </c>
      <c r="D1877">
        <v>2</v>
      </c>
      <c r="E1877" t="s">
        <v>8</v>
      </c>
      <c r="F1877">
        <v>3</v>
      </c>
      <c r="G1877">
        <v>0</v>
      </c>
      <c r="H1877">
        <v>0</v>
      </c>
      <c r="I1877">
        <v>0.53449979478510001</v>
      </c>
      <c r="J1877">
        <v>0</v>
      </c>
      <c r="K1877">
        <v>0</v>
      </c>
      <c r="L1877">
        <v>0</v>
      </c>
      <c r="M1877">
        <v>0</v>
      </c>
    </row>
    <row r="1878" spans="1:13" hidden="1" x14ac:dyDescent="0.25">
      <c r="A1878" t="str">
        <f t="shared" si="29"/>
        <v>g</v>
      </c>
      <c r="B1878">
        <v>57</v>
      </c>
      <c r="C1878" t="s">
        <v>12</v>
      </c>
      <c r="D1878">
        <v>2</v>
      </c>
      <c r="E1878" t="s">
        <v>6</v>
      </c>
      <c r="F1878">
        <v>245</v>
      </c>
      <c r="G1878">
        <v>0</v>
      </c>
      <c r="H1878">
        <v>0</v>
      </c>
      <c r="I1878">
        <v>432.41502046332101</v>
      </c>
      <c r="J1878">
        <v>0</v>
      </c>
      <c r="K1878">
        <v>0</v>
      </c>
      <c r="L1878">
        <v>0</v>
      </c>
      <c r="M1878">
        <v>0</v>
      </c>
    </row>
    <row r="1879" spans="1:13" hidden="1" x14ac:dyDescent="0.25">
      <c r="A1879" t="str">
        <f t="shared" si="29"/>
        <v>g</v>
      </c>
      <c r="B1879">
        <v>57</v>
      </c>
      <c r="C1879" t="s">
        <v>12</v>
      </c>
      <c r="D1879">
        <v>2</v>
      </c>
      <c r="E1879" t="s">
        <v>13</v>
      </c>
      <c r="F1879">
        <v>33</v>
      </c>
      <c r="G1879">
        <v>608.26250383530896</v>
      </c>
      <c r="H1879">
        <v>20.44364607743</v>
      </c>
      <c r="I1879">
        <v>48.953687277385001</v>
      </c>
      <c r="J1879">
        <v>34355.718445397499</v>
      </c>
      <c r="K1879">
        <v>267366.673831839</v>
      </c>
      <c r="L1879">
        <v>25.932648266459001</v>
      </c>
      <c r="M1879">
        <v>23.021039010926</v>
      </c>
    </row>
    <row r="1880" spans="1:13" hidden="1" x14ac:dyDescent="0.25">
      <c r="A1880" t="str">
        <f t="shared" si="29"/>
        <v>g</v>
      </c>
      <c r="B1880">
        <v>57</v>
      </c>
      <c r="C1880" t="s">
        <v>12</v>
      </c>
      <c r="D1880">
        <v>2</v>
      </c>
      <c r="E1880" t="s">
        <v>7</v>
      </c>
      <c r="F1880">
        <v>75</v>
      </c>
      <c r="G1880">
        <v>1139.87325378888</v>
      </c>
      <c r="H1880">
        <v>31.340922691371102</v>
      </c>
      <c r="I1880">
        <v>75.404407409396995</v>
      </c>
      <c r="J1880">
        <v>88498.708030836395</v>
      </c>
      <c r="K1880">
        <v>514486.80503383098</v>
      </c>
      <c r="L1880">
        <v>26.0576663922498</v>
      </c>
      <c r="M1880">
        <v>49.346741017147103</v>
      </c>
    </row>
    <row r="1881" spans="1:13" hidden="1" x14ac:dyDescent="0.25">
      <c r="A1881" t="str">
        <f t="shared" si="29"/>
        <v>g</v>
      </c>
      <c r="B1881">
        <v>57</v>
      </c>
      <c r="C1881" t="s">
        <v>12</v>
      </c>
      <c r="D1881">
        <v>2</v>
      </c>
      <c r="E1881" t="s">
        <v>8</v>
      </c>
      <c r="F1881">
        <v>90</v>
      </c>
      <c r="G1881">
        <v>25.968803844469999</v>
      </c>
      <c r="H1881">
        <v>144.10187760971101</v>
      </c>
      <c r="I1881">
        <v>151.800020967937</v>
      </c>
      <c r="J1881">
        <v>178352.55653671501</v>
      </c>
      <c r="K1881">
        <v>9089.08134556</v>
      </c>
      <c r="L1881">
        <v>0</v>
      </c>
      <c r="M1881">
        <v>0</v>
      </c>
    </row>
    <row r="1882" spans="1:13" hidden="1" x14ac:dyDescent="0.25">
      <c r="A1882" t="str">
        <f t="shared" si="29"/>
        <v>g</v>
      </c>
      <c r="B1882">
        <v>57</v>
      </c>
      <c r="C1882" t="s">
        <v>26</v>
      </c>
      <c r="D1882">
        <v>2</v>
      </c>
      <c r="E1882" t="s">
        <v>6</v>
      </c>
      <c r="F1882">
        <v>207</v>
      </c>
      <c r="G1882">
        <v>0</v>
      </c>
      <c r="H1882">
        <v>0</v>
      </c>
      <c r="I1882">
        <v>406.77819344468901</v>
      </c>
      <c r="J1882">
        <v>0</v>
      </c>
      <c r="K1882">
        <v>0</v>
      </c>
      <c r="L1882">
        <v>0</v>
      </c>
      <c r="M1882">
        <v>0</v>
      </c>
    </row>
    <row r="1883" spans="1:13" hidden="1" x14ac:dyDescent="0.25">
      <c r="A1883" t="str">
        <f t="shared" si="29"/>
        <v>g</v>
      </c>
      <c r="B1883">
        <v>57</v>
      </c>
      <c r="C1883" t="s">
        <v>26</v>
      </c>
      <c r="D1883">
        <v>2</v>
      </c>
      <c r="E1883" t="s">
        <v>13</v>
      </c>
      <c r="F1883">
        <v>3</v>
      </c>
      <c r="G1883">
        <v>355.56245745166802</v>
      </c>
      <c r="H1883">
        <v>0</v>
      </c>
      <c r="I1883">
        <v>4.5431676744280001</v>
      </c>
      <c r="J1883">
        <v>0</v>
      </c>
      <c r="K1883">
        <v>132980.365805301</v>
      </c>
      <c r="L1883">
        <v>0</v>
      </c>
      <c r="M1883">
        <v>4.5431676744280001</v>
      </c>
    </row>
    <row r="1884" spans="1:13" hidden="1" x14ac:dyDescent="0.25">
      <c r="A1884" t="str">
        <f t="shared" si="29"/>
        <v>g</v>
      </c>
      <c r="B1884">
        <v>57</v>
      </c>
      <c r="C1884" t="s">
        <v>26</v>
      </c>
      <c r="D1884">
        <v>2</v>
      </c>
      <c r="E1884" t="s">
        <v>7</v>
      </c>
      <c r="F1884">
        <v>13</v>
      </c>
      <c r="G1884">
        <v>2400.5191047737098</v>
      </c>
      <c r="H1884">
        <v>301.62913116499999</v>
      </c>
      <c r="I1884">
        <v>34.151860764490998</v>
      </c>
      <c r="J1884">
        <v>305394.501445</v>
      </c>
      <c r="K1884">
        <v>2001578.10079886</v>
      </c>
      <c r="L1884">
        <v>2.7470118025299999</v>
      </c>
      <c r="M1884">
        <v>31.404848961961001</v>
      </c>
    </row>
    <row r="1885" spans="1:13" hidden="1" x14ac:dyDescent="0.25">
      <c r="A1885" t="str">
        <f t="shared" si="29"/>
        <v>g</v>
      </c>
      <c r="B1885">
        <v>57</v>
      </c>
      <c r="C1885" t="s">
        <v>26</v>
      </c>
      <c r="D1885">
        <v>2</v>
      </c>
      <c r="E1885" t="s">
        <v>8</v>
      </c>
      <c r="F1885">
        <v>133</v>
      </c>
      <c r="G1885">
        <v>87.248068711000002</v>
      </c>
      <c r="H1885">
        <v>0</v>
      </c>
      <c r="I1885">
        <v>180.90870076880401</v>
      </c>
      <c r="J1885">
        <v>0</v>
      </c>
      <c r="K1885">
        <v>55228.027494100003</v>
      </c>
      <c r="L1885">
        <v>0</v>
      </c>
      <c r="M1885">
        <v>0</v>
      </c>
    </row>
    <row r="1886" spans="1:13" hidden="1" x14ac:dyDescent="0.25">
      <c r="A1886" t="str">
        <f t="shared" si="29"/>
        <v>h</v>
      </c>
      <c r="B1886">
        <v>57</v>
      </c>
      <c r="C1886" t="s">
        <v>25</v>
      </c>
      <c r="D1886">
        <v>2</v>
      </c>
      <c r="E1886" t="s">
        <v>6</v>
      </c>
      <c r="F1886">
        <v>1862</v>
      </c>
      <c r="G1886">
        <v>0</v>
      </c>
      <c r="H1886">
        <v>0</v>
      </c>
      <c r="I1886">
        <v>2167.8186395719299</v>
      </c>
      <c r="J1886">
        <v>0</v>
      </c>
      <c r="K1886">
        <v>0</v>
      </c>
      <c r="L1886">
        <v>0</v>
      </c>
      <c r="M1886">
        <v>0</v>
      </c>
    </row>
    <row r="1887" spans="1:13" hidden="1" x14ac:dyDescent="0.25">
      <c r="A1887" t="str">
        <f t="shared" si="29"/>
        <v>h</v>
      </c>
      <c r="B1887">
        <v>57</v>
      </c>
      <c r="C1887" t="s">
        <v>25</v>
      </c>
      <c r="D1887">
        <v>2</v>
      </c>
      <c r="E1887" t="s">
        <v>13</v>
      </c>
      <c r="F1887">
        <v>119</v>
      </c>
      <c r="G1887">
        <v>111.864624383855</v>
      </c>
      <c r="H1887">
        <v>118.848140118318</v>
      </c>
      <c r="I1887">
        <v>89.577903337650497</v>
      </c>
      <c r="J1887">
        <v>225807.28806506199</v>
      </c>
      <c r="K1887">
        <v>65808.292404900494</v>
      </c>
      <c r="L1887">
        <v>84.714955594696406</v>
      </c>
      <c r="M1887">
        <v>4.8629477429540797</v>
      </c>
    </row>
    <row r="1888" spans="1:13" hidden="1" x14ac:dyDescent="0.25">
      <c r="A1888" t="str">
        <f t="shared" si="29"/>
        <v>h</v>
      </c>
      <c r="B1888">
        <v>57</v>
      </c>
      <c r="C1888" t="s">
        <v>25</v>
      </c>
      <c r="D1888">
        <v>2</v>
      </c>
      <c r="E1888" t="s">
        <v>7</v>
      </c>
      <c r="F1888">
        <v>16298</v>
      </c>
      <c r="G1888">
        <v>1264.13172446877</v>
      </c>
      <c r="H1888">
        <v>18442.264900847302</v>
      </c>
      <c r="I1888">
        <v>4819.3881568532697</v>
      </c>
      <c r="J1888">
        <v>58067929.157752499</v>
      </c>
      <c r="K1888">
        <v>864342.43376981805</v>
      </c>
      <c r="L1888">
        <v>4764.8160532883303</v>
      </c>
      <c r="M1888">
        <v>54.572103564935603</v>
      </c>
    </row>
    <row r="1889" spans="1:13" hidden="1" x14ac:dyDescent="0.25">
      <c r="A1889" t="str">
        <f t="shared" si="29"/>
        <v>h</v>
      </c>
      <c r="B1889">
        <v>57</v>
      </c>
      <c r="C1889" t="s">
        <v>25</v>
      </c>
      <c r="D1889">
        <v>2</v>
      </c>
      <c r="E1889" t="s">
        <v>8</v>
      </c>
      <c r="F1889">
        <v>333</v>
      </c>
      <c r="G1889">
        <v>261.53436847363702</v>
      </c>
      <c r="H1889">
        <v>48.883672260777502</v>
      </c>
      <c r="I1889">
        <v>451.21723232145098</v>
      </c>
      <c r="J1889">
        <v>183715.226389927</v>
      </c>
      <c r="K1889">
        <v>141308.75471402399</v>
      </c>
      <c r="L1889">
        <v>0</v>
      </c>
      <c r="M1889">
        <v>0</v>
      </c>
    </row>
    <row r="1890" spans="1:13" hidden="1" x14ac:dyDescent="0.25">
      <c r="A1890" t="str">
        <f t="shared" si="29"/>
        <v>d</v>
      </c>
      <c r="B1890">
        <v>58</v>
      </c>
      <c r="C1890" t="s">
        <v>16</v>
      </c>
      <c r="D1890">
        <v>3</v>
      </c>
      <c r="E1890" t="s">
        <v>6</v>
      </c>
      <c r="F1890">
        <v>43</v>
      </c>
      <c r="G1890">
        <v>0</v>
      </c>
      <c r="H1890">
        <v>0</v>
      </c>
      <c r="I1890">
        <v>3.4740377927230202</v>
      </c>
      <c r="J1890">
        <v>0</v>
      </c>
      <c r="K1890">
        <v>0</v>
      </c>
      <c r="L1890">
        <v>0</v>
      </c>
      <c r="M1890">
        <v>0</v>
      </c>
    </row>
    <row r="1891" spans="1:13" hidden="1" x14ac:dyDescent="0.25">
      <c r="A1891" t="str">
        <f t="shared" si="29"/>
        <v>d</v>
      </c>
      <c r="B1891">
        <v>58</v>
      </c>
      <c r="C1891" t="s">
        <v>16</v>
      </c>
      <c r="D1891">
        <v>3</v>
      </c>
      <c r="E1891" t="s">
        <v>13</v>
      </c>
      <c r="F1891">
        <v>27</v>
      </c>
      <c r="G1891">
        <v>0</v>
      </c>
      <c r="H1891">
        <v>25.8853917164069</v>
      </c>
      <c r="I1891">
        <v>10.068195337711201</v>
      </c>
      <c r="J1891">
        <v>27139.312011386901</v>
      </c>
      <c r="K1891">
        <v>0</v>
      </c>
      <c r="L1891">
        <v>10.068195337711201</v>
      </c>
      <c r="M1891">
        <v>0</v>
      </c>
    </row>
    <row r="1892" spans="1:13" hidden="1" x14ac:dyDescent="0.25">
      <c r="A1892" t="str">
        <f t="shared" si="29"/>
        <v>d</v>
      </c>
      <c r="B1892">
        <v>58</v>
      </c>
      <c r="C1892" t="s">
        <v>16</v>
      </c>
      <c r="D1892">
        <v>3</v>
      </c>
      <c r="E1892" t="s">
        <v>7</v>
      </c>
      <c r="F1892">
        <v>911</v>
      </c>
      <c r="G1892">
        <v>73.853502594879998</v>
      </c>
      <c r="H1892">
        <v>1140.41125029417</v>
      </c>
      <c r="I1892">
        <v>167.82933577186799</v>
      </c>
      <c r="J1892">
        <v>1401943.71104758</v>
      </c>
      <c r="K1892">
        <v>26696.019605919999</v>
      </c>
      <c r="L1892">
        <v>162.18527106253799</v>
      </c>
      <c r="M1892">
        <v>5.6440647093300003</v>
      </c>
    </row>
    <row r="1893" spans="1:13" hidden="1" x14ac:dyDescent="0.25">
      <c r="A1893" t="str">
        <f t="shared" si="29"/>
        <v>d</v>
      </c>
      <c r="B1893">
        <v>58</v>
      </c>
      <c r="C1893" t="s">
        <v>16</v>
      </c>
      <c r="D1893">
        <v>3</v>
      </c>
      <c r="E1893" t="s">
        <v>8</v>
      </c>
      <c r="F1893">
        <v>16</v>
      </c>
      <c r="G1893">
        <v>6.9860045388495999</v>
      </c>
      <c r="H1893">
        <v>0</v>
      </c>
      <c r="I1893">
        <v>8.2222905179562602</v>
      </c>
      <c r="J1893">
        <v>0</v>
      </c>
      <c r="K1893">
        <v>4422.1408730964604</v>
      </c>
      <c r="L1893">
        <v>0</v>
      </c>
      <c r="M1893">
        <v>0</v>
      </c>
    </row>
    <row r="1894" spans="1:13" hidden="1" x14ac:dyDescent="0.25">
      <c r="A1894" t="str">
        <f t="shared" si="29"/>
        <v>d</v>
      </c>
      <c r="B1894">
        <v>58</v>
      </c>
      <c r="C1894" t="s">
        <v>15</v>
      </c>
      <c r="D1894">
        <v>3</v>
      </c>
      <c r="E1894" t="s">
        <v>6</v>
      </c>
      <c r="F1894">
        <v>239</v>
      </c>
      <c r="G1894">
        <v>0</v>
      </c>
      <c r="H1894">
        <v>0</v>
      </c>
      <c r="I1894">
        <v>55.088419001400602</v>
      </c>
      <c r="J1894">
        <v>0</v>
      </c>
      <c r="K1894">
        <v>0</v>
      </c>
      <c r="L1894">
        <v>0</v>
      </c>
      <c r="M1894">
        <v>0</v>
      </c>
    </row>
    <row r="1895" spans="1:13" hidden="1" x14ac:dyDescent="0.25">
      <c r="A1895" t="str">
        <f t="shared" si="29"/>
        <v>d</v>
      </c>
      <c r="B1895">
        <v>58</v>
      </c>
      <c r="C1895" t="s">
        <v>15</v>
      </c>
      <c r="D1895">
        <v>3</v>
      </c>
      <c r="E1895" t="s">
        <v>13</v>
      </c>
      <c r="F1895">
        <v>86</v>
      </c>
      <c r="G1895">
        <v>54.891177051600003</v>
      </c>
      <c r="H1895">
        <v>82.413377806453795</v>
      </c>
      <c r="I1895">
        <v>32.379597607219701</v>
      </c>
      <c r="J1895">
        <v>121627.57349633399</v>
      </c>
      <c r="K1895">
        <v>21669.065679579999</v>
      </c>
      <c r="L1895">
        <v>31.155108111564601</v>
      </c>
      <c r="M1895">
        <v>1.2244894956550001</v>
      </c>
    </row>
    <row r="1896" spans="1:13" hidden="1" x14ac:dyDescent="0.25">
      <c r="A1896" t="str">
        <f t="shared" si="29"/>
        <v>d</v>
      </c>
      <c r="B1896">
        <v>58</v>
      </c>
      <c r="C1896" t="s">
        <v>15</v>
      </c>
      <c r="D1896">
        <v>3</v>
      </c>
      <c r="E1896" t="s">
        <v>7</v>
      </c>
      <c r="F1896">
        <v>2934</v>
      </c>
      <c r="G1896">
        <v>554.74858109124898</v>
      </c>
      <c r="H1896">
        <v>3491.3011838255002</v>
      </c>
      <c r="I1896">
        <v>736.21600550141397</v>
      </c>
      <c r="J1896">
        <v>5829802.7748314003</v>
      </c>
      <c r="K1896">
        <v>342500.11688811402</v>
      </c>
      <c r="L1896">
        <v>726.78601602174695</v>
      </c>
      <c r="M1896">
        <v>9.4299894796675598</v>
      </c>
    </row>
    <row r="1897" spans="1:13" hidden="1" x14ac:dyDescent="0.25">
      <c r="A1897" t="str">
        <f t="shared" si="29"/>
        <v>d</v>
      </c>
      <c r="B1897">
        <v>58</v>
      </c>
      <c r="C1897" t="s">
        <v>15</v>
      </c>
      <c r="D1897">
        <v>3</v>
      </c>
      <c r="E1897" t="s">
        <v>8</v>
      </c>
      <c r="F1897">
        <v>66</v>
      </c>
      <c r="G1897">
        <v>157.420742948471</v>
      </c>
      <c r="H1897">
        <v>13.9722009808896</v>
      </c>
      <c r="I1897">
        <v>65.601757989659305</v>
      </c>
      <c r="J1897">
        <v>22990.285181587398</v>
      </c>
      <c r="K1897">
        <v>94074.423421153901</v>
      </c>
      <c r="L1897">
        <v>0</v>
      </c>
      <c r="M1897">
        <v>0</v>
      </c>
    </row>
    <row r="1898" spans="1:13" hidden="1" x14ac:dyDescent="0.25">
      <c r="A1898" t="str">
        <f t="shared" si="29"/>
        <v>d</v>
      </c>
      <c r="B1898">
        <v>58</v>
      </c>
      <c r="C1898" t="s">
        <v>22</v>
      </c>
      <c r="D1898">
        <v>3</v>
      </c>
      <c r="E1898" t="s">
        <v>6</v>
      </c>
      <c r="F1898">
        <v>3</v>
      </c>
      <c r="G1898">
        <v>0</v>
      </c>
      <c r="H1898">
        <v>0</v>
      </c>
      <c r="I1898">
        <v>1.43676514104728E-2</v>
      </c>
      <c r="J1898">
        <v>0</v>
      </c>
      <c r="K1898">
        <v>0</v>
      </c>
      <c r="L1898">
        <v>0</v>
      </c>
      <c r="M1898">
        <v>0</v>
      </c>
    </row>
    <row r="1899" spans="1:13" hidden="1" x14ac:dyDescent="0.25">
      <c r="A1899" t="str">
        <f t="shared" si="29"/>
        <v>d</v>
      </c>
      <c r="B1899">
        <v>58</v>
      </c>
      <c r="C1899" t="s">
        <v>22</v>
      </c>
      <c r="D1899">
        <v>3</v>
      </c>
      <c r="E1899" t="s">
        <v>7</v>
      </c>
      <c r="F1899">
        <v>103</v>
      </c>
      <c r="G1899">
        <v>0</v>
      </c>
      <c r="H1899">
        <v>102.48251726959199</v>
      </c>
      <c r="I1899">
        <v>18.339884174795898</v>
      </c>
      <c r="J1899">
        <v>150966.397456162</v>
      </c>
      <c r="K1899">
        <v>0</v>
      </c>
      <c r="L1899">
        <v>18.339884174795898</v>
      </c>
      <c r="M1899">
        <v>0</v>
      </c>
    </row>
    <row r="1900" spans="1:13" hidden="1" x14ac:dyDescent="0.25">
      <c r="A1900" t="str">
        <f t="shared" si="29"/>
        <v>d</v>
      </c>
      <c r="B1900">
        <v>58</v>
      </c>
      <c r="C1900" t="s">
        <v>22</v>
      </c>
      <c r="D1900">
        <v>3</v>
      </c>
      <c r="E1900" t="s">
        <v>8</v>
      </c>
      <c r="F1900">
        <v>2</v>
      </c>
      <c r="G1900">
        <v>0</v>
      </c>
      <c r="H1900">
        <v>0</v>
      </c>
      <c r="I1900">
        <v>0.44713706959099903</v>
      </c>
      <c r="J1900">
        <v>0</v>
      </c>
      <c r="K1900">
        <v>0</v>
      </c>
      <c r="L1900">
        <v>0</v>
      </c>
      <c r="M1900">
        <v>0</v>
      </c>
    </row>
    <row r="1901" spans="1:13" hidden="1" x14ac:dyDescent="0.25">
      <c r="A1901" t="str">
        <f t="shared" si="29"/>
        <v>f</v>
      </c>
      <c r="B1901">
        <v>58</v>
      </c>
      <c r="C1901" t="s">
        <v>37</v>
      </c>
      <c r="D1901">
        <v>3</v>
      </c>
      <c r="E1901" t="s">
        <v>6</v>
      </c>
      <c r="F1901">
        <v>60</v>
      </c>
      <c r="G1901">
        <v>0</v>
      </c>
      <c r="H1901">
        <v>0</v>
      </c>
      <c r="I1901">
        <v>7.3611167716413304</v>
      </c>
      <c r="J1901">
        <v>0</v>
      </c>
      <c r="K1901">
        <v>0</v>
      </c>
      <c r="L1901">
        <v>0</v>
      </c>
      <c r="M1901">
        <v>0</v>
      </c>
    </row>
    <row r="1902" spans="1:13" hidden="1" x14ac:dyDescent="0.25">
      <c r="A1902" t="str">
        <f t="shared" si="29"/>
        <v>f</v>
      </c>
      <c r="B1902">
        <v>58</v>
      </c>
      <c r="C1902" t="s">
        <v>37</v>
      </c>
      <c r="D1902">
        <v>3</v>
      </c>
      <c r="E1902" t="s">
        <v>7</v>
      </c>
      <c r="F1902">
        <v>1245</v>
      </c>
      <c r="G1902">
        <v>87.942946991695706</v>
      </c>
      <c r="H1902">
        <v>2023.58987491636</v>
      </c>
      <c r="I1902">
        <v>95.818728303251206</v>
      </c>
      <c r="J1902">
        <v>2139439.26063381</v>
      </c>
      <c r="K1902">
        <v>65225.101816261398</v>
      </c>
      <c r="L1902">
        <v>78.953479199482501</v>
      </c>
      <c r="M1902">
        <v>16.865249103768701</v>
      </c>
    </row>
    <row r="1903" spans="1:13" hidden="1" x14ac:dyDescent="0.25">
      <c r="A1903" t="str">
        <f t="shared" si="29"/>
        <v>f</v>
      </c>
      <c r="B1903">
        <v>58</v>
      </c>
      <c r="C1903" t="s">
        <v>37</v>
      </c>
      <c r="D1903">
        <v>3</v>
      </c>
      <c r="E1903" t="s">
        <v>8</v>
      </c>
      <c r="F1903">
        <v>121</v>
      </c>
      <c r="G1903">
        <v>14.970650320782999</v>
      </c>
      <c r="H1903">
        <v>128.74622766167201</v>
      </c>
      <c r="I1903">
        <v>71.141316415142995</v>
      </c>
      <c r="J1903">
        <v>55227.787612783301</v>
      </c>
      <c r="K1903">
        <v>9476.4216530294707</v>
      </c>
      <c r="L1903">
        <v>0</v>
      </c>
      <c r="M1903">
        <v>0</v>
      </c>
    </row>
    <row r="1904" spans="1:13" hidden="1" x14ac:dyDescent="0.25">
      <c r="A1904" t="str">
        <f t="shared" si="29"/>
        <v>g</v>
      </c>
      <c r="B1904">
        <v>58</v>
      </c>
      <c r="C1904" t="s">
        <v>12</v>
      </c>
      <c r="D1904">
        <v>3</v>
      </c>
      <c r="E1904" t="s">
        <v>6</v>
      </c>
      <c r="F1904">
        <v>92</v>
      </c>
      <c r="G1904">
        <v>0</v>
      </c>
      <c r="H1904">
        <v>0</v>
      </c>
      <c r="I1904">
        <v>40.178844008752399</v>
      </c>
      <c r="J1904">
        <v>0</v>
      </c>
      <c r="K1904">
        <v>0</v>
      </c>
      <c r="L1904">
        <v>0</v>
      </c>
      <c r="M1904">
        <v>0</v>
      </c>
    </row>
    <row r="1905" spans="1:13" hidden="1" x14ac:dyDescent="0.25">
      <c r="A1905" t="str">
        <f t="shared" si="29"/>
        <v>g</v>
      </c>
      <c r="B1905">
        <v>58</v>
      </c>
      <c r="C1905" t="s">
        <v>12</v>
      </c>
      <c r="D1905">
        <v>3</v>
      </c>
      <c r="E1905" t="s">
        <v>13</v>
      </c>
      <c r="F1905">
        <v>71</v>
      </c>
      <c r="G1905">
        <v>56.886320325449901</v>
      </c>
      <c r="H1905">
        <v>69.008960039746199</v>
      </c>
      <c r="I1905">
        <v>15.3269676851708</v>
      </c>
      <c r="J1905">
        <v>70366.686602218499</v>
      </c>
      <c r="K1905">
        <v>55464.162317280003</v>
      </c>
      <c r="L1905">
        <v>13.055272691026801</v>
      </c>
      <c r="M1905">
        <v>2.2716949941440001</v>
      </c>
    </row>
    <row r="1906" spans="1:13" hidden="1" x14ac:dyDescent="0.25">
      <c r="A1906" t="str">
        <f t="shared" si="29"/>
        <v>g</v>
      </c>
      <c r="B1906">
        <v>58</v>
      </c>
      <c r="C1906" t="s">
        <v>12</v>
      </c>
      <c r="D1906">
        <v>3</v>
      </c>
      <c r="E1906" t="s">
        <v>7</v>
      </c>
      <c r="F1906">
        <v>326</v>
      </c>
      <c r="G1906">
        <v>4833.8198489257802</v>
      </c>
      <c r="H1906">
        <v>229.825676904414</v>
      </c>
      <c r="I1906">
        <v>150.52543899761599</v>
      </c>
      <c r="J1906">
        <v>327364.163452496</v>
      </c>
      <c r="K1906">
        <v>2854932.2407472199</v>
      </c>
      <c r="L1906">
        <v>26.060380131605001</v>
      </c>
      <c r="M1906">
        <v>124.46505886601101</v>
      </c>
    </row>
    <row r="1907" spans="1:13" hidden="1" x14ac:dyDescent="0.25">
      <c r="A1907" t="str">
        <f t="shared" si="29"/>
        <v>g</v>
      </c>
      <c r="B1907">
        <v>58</v>
      </c>
      <c r="C1907" t="s">
        <v>12</v>
      </c>
      <c r="D1907">
        <v>3</v>
      </c>
      <c r="E1907" t="s">
        <v>8</v>
      </c>
      <c r="F1907">
        <v>26</v>
      </c>
      <c r="G1907">
        <v>81.838996069709907</v>
      </c>
      <c r="H1907">
        <v>0.99805280311400002</v>
      </c>
      <c r="I1907">
        <v>23.6931064399379</v>
      </c>
      <c r="J1907">
        <v>948.60715237399995</v>
      </c>
      <c r="K1907">
        <v>46437.713175390003</v>
      </c>
      <c r="L1907">
        <v>0</v>
      </c>
      <c r="M1907">
        <v>0</v>
      </c>
    </row>
    <row r="1908" spans="1:13" hidden="1" x14ac:dyDescent="0.25">
      <c r="A1908" t="str">
        <f t="shared" si="29"/>
        <v>g</v>
      </c>
      <c r="B1908">
        <v>58</v>
      </c>
      <c r="C1908" t="s">
        <v>26</v>
      </c>
      <c r="D1908">
        <v>3</v>
      </c>
      <c r="E1908" t="s">
        <v>6</v>
      </c>
      <c r="F1908">
        <v>101</v>
      </c>
      <c r="G1908">
        <v>0</v>
      </c>
      <c r="H1908">
        <v>0</v>
      </c>
      <c r="I1908">
        <v>12.0961169512317</v>
      </c>
      <c r="J1908">
        <v>0</v>
      </c>
      <c r="K1908">
        <v>0</v>
      </c>
      <c r="L1908">
        <v>0</v>
      </c>
      <c r="M1908">
        <v>0</v>
      </c>
    </row>
    <row r="1909" spans="1:13" hidden="1" x14ac:dyDescent="0.25">
      <c r="A1909" t="str">
        <f t="shared" si="29"/>
        <v>g</v>
      </c>
      <c r="B1909">
        <v>58</v>
      </c>
      <c r="C1909" t="s">
        <v>26</v>
      </c>
      <c r="D1909">
        <v>3</v>
      </c>
      <c r="E1909" t="s">
        <v>13</v>
      </c>
      <c r="F1909">
        <v>136</v>
      </c>
      <c r="G1909">
        <v>0</v>
      </c>
      <c r="H1909">
        <v>188.996033958493</v>
      </c>
      <c r="I1909">
        <v>25.6289389527156</v>
      </c>
      <c r="J1909">
        <v>179886.81254483701</v>
      </c>
      <c r="K1909">
        <v>0</v>
      </c>
      <c r="L1909">
        <v>25.6289389527156</v>
      </c>
      <c r="M1909">
        <v>0</v>
      </c>
    </row>
    <row r="1910" spans="1:13" hidden="1" x14ac:dyDescent="0.25">
      <c r="A1910" t="str">
        <f t="shared" si="29"/>
        <v>g</v>
      </c>
      <c r="B1910">
        <v>58</v>
      </c>
      <c r="C1910" t="s">
        <v>26</v>
      </c>
      <c r="D1910">
        <v>3</v>
      </c>
      <c r="E1910" t="s">
        <v>7</v>
      </c>
      <c r="F1910">
        <v>217</v>
      </c>
      <c r="G1910">
        <v>2346.9183147584999</v>
      </c>
      <c r="H1910">
        <v>216.268936247217</v>
      </c>
      <c r="I1910">
        <v>105.202247617322</v>
      </c>
      <c r="J1910">
        <v>96556.3518011337</v>
      </c>
      <c r="K1910">
        <v>1175673.24412565</v>
      </c>
      <c r="L1910">
        <v>18.165081730636299</v>
      </c>
      <c r="M1910">
        <v>87.037165886686395</v>
      </c>
    </row>
    <row r="1911" spans="1:13" hidden="1" x14ac:dyDescent="0.25">
      <c r="A1911" t="str">
        <f t="shared" si="29"/>
        <v>g</v>
      </c>
      <c r="B1911">
        <v>58</v>
      </c>
      <c r="C1911" t="s">
        <v>26</v>
      </c>
      <c r="D1911">
        <v>3</v>
      </c>
      <c r="E1911" t="s">
        <v>8</v>
      </c>
      <c r="F1911">
        <v>13</v>
      </c>
      <c r="G1911">
        <v>0</v>
      </c>
      <c r="H1911">
        <v>0</v>
      </c>
      <c r="I1911">
        <v>1.8631579195243999</v>
      </c>
      <c r="J1911">
        <v>0</v>
      </c>
      <c r="K1911">
        <v>0</v>
      </c>
      <c r="L1911">
        <v>0</v>
      </c>
      <c r="M1911">
        <v>0</v>
      </c>
    </row>
    <row r="1912" spans="1:13" hidden="1" x14ac:dyDescent="0.25">
      <c r="A1912" t="str">
        <f t="shared" si="29"/>
        <v>b</v>
      </c>
      <c r="B1912">
        <v>59</v>
      </c>
      <c r="C1912" t="s">
        <v>34</v>
      </c>
      <c r="D1912">
        <v>2</v>
      </c>
      <c r="E1912" t="s">
        <v>6</v>
      </c>
      <c r="F1912">
        <v>8</v>
      </c>
      <c r="G1912">
        <v>0</v>
      </c>
      <c r="H1912">
        <v>0</v>
      </c>
      <c r="I1912">
        <v>3.2234774435128299</v>
      </c>
      <c r="J1912">
        <v>0</v>
      </c>
      <c r="K1912">
        <v>0</v>
      </c>
      <c r="L1912">
        <v>0</v>
      </c>
      <c r="M1912">
        <v>0</v>
      </c>
    </row>
    <row r="1913" spans="1:13" hidden="1" x14ac:dyDescent="0.25">
      <c r="A1913" t="str">
        <f t="shared" si="29"/>
        <v>b</v>
      </c>
      <c r="B1913">
        <v>59</v>
      </c>
      <c r="C1913" t="s">
        <v>34</v>
      </c>
      <c r="D1913">
        <v>2</v>
      </c>
      <c r="E1913" t="s">
        <v>13</v>
      </c>
      <c r="F1913">
        <v>4</v>
      </c>
      <c r="G1913">
        <v>1.8957448743182499</v>
      </c>
      <c r="H1913">
        <v>0.818439325494</v>
      </c>
      <c r="I1913">
        <v>1.2368912139365</v>
      </c>
      <c r="J1913">
        <v>124.667385702</v>
      </c>
      <c r="K1913">
        <v>1831.2419709497301</v>
      </c>
      <c r="L1913">
        <v>0</v>
      </c>
      <c r="M1913">
        <v>1.2368912139365</v>
      </c>
    </row>
    <row r="1914" spans="1:13" hidden="1" x14ac:dyDescent="0.25">
      <c r="A1914" t="str">
        <f t="shared" si="29"/>
        <v>b</v>
      </c>
      <c r="B1914">
        <v>59</v>
      </c>
      <c r="C1914" t="s">
        <v>34</v>
      </c>
      <c r="D1914">
        <v>2</v>
      </c>
      <c r="E1914" t="s">
        <v>7</v>
      </c>
      <c r="F1914">
        <v>10</v>
      </c>
      <c r="G1914">
        <v>8.8123811423000006E-2</v>
      </c>
      <c r="H1914">
        <v>7.0827282881619897</v>
      </c>
      <c r="I1914">
        <v>6.1622697042950003</v>
      </c>
      <c r="J1914">
        <v>1078.8646046430999</v>
      </c>
      <c r="K1914">
        <v>55.782372630799998</v>
      </c>
      <c r="L1914">
        <v>5.7881529835650003</v>
      </c>
      <c r="M1914">
        <v>0.37411672073000002</v>
      </c>
    </row>
    <row r="1915" spans="1:13" hidden="1" x14ac:dyDescent="0.25">
      <c r="A1915" t="str">
        <f t="shared" si="29"/>
        <v>b</v>
      </c>
      <c r="B1915">
        <v>59</v>
      </c>
      <c r="C1915" t="s">
        <v>23</v>
      </c>
      <c r="D1915">
        <v>2</v>
      </c>
      <c r="E1915" t="s">
        <v>6</v>
      </c>
      <c r="F1915">
        <v>15</v>
      </c>
      <c r="G1915">
        <v>0</v>
      </c>
      <c r="H1915">
        <v>0</v>
      </c>
      <c r="I1915">
        <v>7.5677094070172899</v>
      </c>
      <c r="J1915">
        <v>0</v>
      </c>
      <c r="K1915">
        <v>0</v>
      </c>
      <c r="L1915">
        <v>0</v>
      </c>
      <c r="M1915">
        <v>0</v>
      </c>
    </row>
    <row r="1916" spans="1:13" hidden="1" x14ac:dyDescent="0.25">
      <c r="A1916" t="str">
        <f t="shared" si="29"/>
        <v>b</v>
      </c>
      <c r="B1916">
        <v>59</v>
      </c>
      <c r="C1916" t="s">
        <v>23</v>
      </c>
      <c r="D1916">
        <v>2</v>
      </c>
      <c r="E1916" t="s">
        <v>13</v>
      </c>
      <c r="F1916">
        <v>1</v>
      </c>
      <c r="G1916">
        <v>0</v>
      </c>
      <c r="H1916">
        <v>0.73516651393300003</v>
      </c>
      <c r="I1916">
        <v>1.6913883404200001</v>
      </c>
      <c r="J1916">
        <v>796.18533458900004</v>
      </c>
      <c r="K1916">
        <v>0</v>
      </c>
      <c r="L1916">
        <v>1.6913883404200001</v>
      </c>
      <c r="M1916">
        <v>0</v>
      </c>
    </row>
    <row r="1917" spans="1:13" hidden="1" x14ac:dyDescent="0.25">
      <c r="A1917" t="str">
        <f t="shared" si="29"/>
        <v>b</v>
      </c>
      <c r="B1917">
        <v>59</v>
      </c>
      <c r="C1917" t="s">
        <v>23</v>
      </c>
      <c r="D1917">
        <v>2</v>
      </c>
      <c r="E1917" t="s">
        <v>7</v>
      </c>
      <c r="F1917">
        <v>7</v>
      </c>
      <c r="G1917">
        <v>8.8418129606841003</v>
      </c>
      <c r="H1917">
        <v>3.9945490586429999</v>
      </c>
      <c r="I1917">
        <v>2.4454282445506998</v>
      </c>
      <c r="J1917">
        <v>7854.3439119169998</v>
      </c>
      <c r="K1917">
        <v>3107.1221720179001</v>
      </c>
      <c r="L1917">
        <v>1.4635430294577001</v>
      </c>
      <c r="M1917">
        <v>0.98188521509299997</v>
      </c>
    </row>
    <row r="1918" spans="1:13" hidden="1" x14ac:dyDescent="0.25">
      <c r="A1918" t="str">
        <f t="shared" si="29"/>
        <v>e</v>
      </c>
      <c r="B1918">
        <v>59</v>
      </c>
      <c r="C1918" t="s">
        <v>35</v>
      </c>
      <c r="D1918">
        <v>2</v>
      </c>
      <c r="E1918" t="s">
        <v>13</v>
      </c>
      <c r="F1918">
        <v>24</v>
      </c>
      <c r="G1918">
        <v>0</v>
      </c>
      <c r="H1918">
        <v>19.825064312241</v>
      </c>
      <c r="I1918">
        <v>5.2325551815639999</v>
      </c>
      <c r="J1918">
        <v>28170.368004111999</v>
      </c>
      <c r="K1918">
        <v>0</v>
      </c>
      <c r="L1918">
        <v>5.2325551815639999</v>
      </c>
      <c r="M1918">
        <v>0</v>
      </c>
    </row>
    <row r="1919" spans="1:13" hidden="1" x14ac:dyDescent="0.25">
      <c r="A1919" t="str">
        <f t="shared" si="29"/>
        <v>e</v>
      </c>
      <c r="B1919">
        <v>59</v>
      </c>
      <c r="C1919" t="s">
        <v>35</v>
      </c>
      <c r="D1919">
        <v>2</v>
      </c>
      <c r="E1919" t="s">
        <v>7</v>
      </c>
      <c r="F1919">
        <v>69</v>
      </c>
      <c r="G1919">
        <v>0.50223631277799996</v>
      </c>
      <c r="H1919">
        <v>57.113389826106797</v>
      </c>
      <c r="I1919">
        <v>11.936595407978899</v>
      </c>
      <c r="J1919">
        <v>81143.484637265297</v>
      </c>
      <c r="K1919">
        <v>317.91558598799998</v>
      </c>
      <c r="L1919">
        <v>11.6735285113659</v>
      </c>
      <c r="M1919">
        <v>0.26306689661299998</v>
      </c>
    </row>
    <row r="1920" spans="1:13" hidden="1" x14ac:dyDescent="0.25">
      <c r="A1920" t="str">
        <f t="shared" si="29"/>
        <v>e</v>
      </c>
      <c r="B1920">
        <v>59</v>
      </c>
      <c r="C1920" t="s">
        <v>35</v>
      </c>
      <c r="D1920">
        <v>2</v>
      </c>
      <c r="E1920" t="s">
        <v>8</v>
      </c>
      <c r="F1920">
        <v>3</v>
      </c>
      <c r="G1920">
        <v>0</v>
      </c>
      <c r="H1920">
        <v>1.0375251212050001</v>
      </c>
      <c r="I1920">
        <v>0.39637112971999999</v>
      </c>
      <c r="J1920">
        <v>1569.1883218519999</v>
      </c>
      <c r="K1920">
        <v>0</v>
      </c>
      <c r="L1920">
        <v>0</v>
      </c>
      <c r="M1920">
        <v>0</v>
      </c>
    </row>
    <row r="1921" spans="1:13" hidden="1" x14ac:dyDescent="0.25">
      <c r="A1921" t="str">
        <f t="shared" si="29"/>
        <v>e</v>
      </c>
      <c r="B1921">
        <v>59</v>
      </c>
      <c r="C1921" t="s">
        <v>43</v>
      </c>
      <c r="D1921">
        <v>2</v>
      </c>
      <c r="E1921" t="s">
        <v>6</v>
      </c>
      <c r="F1921">
        <v>143</v>
      </c>
      <c r="G1921">
        <v>0</v>
      </c>
      <c r="H1921">
        <v>0</v>
      </c>
      <c r="I1921">
        <v>14.845248242550699</v>
      </c>
      <c r="J1921">
        <v>0</v>
      </c>
      <c r="K1921">
        <v>0</v>
      </c>
      <c r="L1921">
        <v>0</v>
      </c>
      <c r="M1921">
        <v>0</v>
      </c>
    </row>
    <row r="1922" spans="1:13" hidden="1" x14ac:dyDescent="0.25">
      <c r="A1922" t="str">
        <f t="shared" si="29"/>
        <v>e</v>
      </c>
      <c r="B1922">
        <v>59</v>
      </c>
      <c r="C1922" t="s">
        <v>43</v>
      </c>
      <c r="D1922">
        <v>2</v>
      </c>
      <c r="E1922" t="s">
        <v>13</v>
      </c>
      <c r="F1922">
        <v>310</v>
      </c>
      <c r="G1922">
        <v>119.846398071894</v>
      </c>
      <c r="H1922">
        <v>346.96736155544198</v>
      </c>
      <c r="I1922">
        <v>92.680835304649406</v>
      </c>
      <c r="J1922">
        <v>504717.48952172202</v>
      </c>
      <c r="K1922">
        <v>76501.463788150402</v>
      </c>
      <c r="L1922">
        <v>87.716542610016504</v>
      </c>
      <c r="M1922">
        <v>4.9642926946329204</v>
      </c>
    </row>
    <row r="1923" spans="1:13" hidden="1" x14ac:dyDescent="0.25">
      <c r="A1923" t="str">
        <f t="shared" ref="A1923:A1986" si="30">LEFT(C1923,1)</f>
        <v>e</v>
      </c>
      <c r="B1923">
        <v>59</v>
      </c>
      <c r="C1923" t="s">
        <v>43</v>
      </c>
      <c r="D1923">
        <v>2</v>
      </c>
      <c r="E1923" t="s">
        <v>7</v>
      </c>
      <c r="F1923">
        <v>2930</v>
      </c>
      <c r="G1923">
        <v>90.898201688446903</v>
      </c>
      <c r="H1923">
        <v>4177.6654961168497</v>
      </c>
      <c r="I1923">
        <v>462.84572098285099</v>
      </c>
      <c r="J1923">
        <v>5811412.3030013796</v>
      </c>
      <c r="K1923">
        <v>41141.594362436103</v>
      </c>
      <c r="L1923">
        <v>461.17312857191803</v>
      </c>
      <c r="M1923">
        <v>1.6725924109333901</v>
      </c>
    </row>
    <row r="1924" spans="1:13" hidden="1" x14ac:dyDescent="0.25">
      <c r="A1924" t="str">
        <f t="shared" si="30"/>
        <v>e</v>
      </c>
      <c r="B1924">
        <v>59</v>
      </c>
      <c r="C1924" t="s">
        <v>43</v>
      </c>
      <c r="D1924">
        <v>2</v>
      </c>
      <c r="E1924" t="s">
        <v>8</v>
      </c>
      <c r="F1924">
        <v>107</v>
      </c>
      <c r="G1924">
        <v>0</v>
      </c>
      <c r="H1924">
        <v>11.986961033448299</v>
      </c>
      <c r="I1924">
        <v>78.344523635441206</v>
      </c>
      <c r="J1924">
        <v>16126.167098113099</v>
      </c>
      <c r="K1924">
        <v>0</v>
      </c>
      <c r="L1924">
        <v>0</v>
      </c>
      <c r="M1924">
        <v>0</v>
      </c>
    </row>
    <row r="1925" spans="1:13" hidden="1" x14ac:dyDescent="0.25">
      <c r="A1925" t="str">
        <f t="shared" si="30"/>
        <v>e</v>
      </c>
      <c r="B1925">
        <v>59</v>
      </c>
      <c r="C1925" t="s">
        <v>20</v>
      </c>
      <c r="D1925">
        <v>2</v>
      </c>
      <c r="E1925" t="s">
        <v>6</v>
      </c>
      <c r="F1925">
        <v>2</v>
      </c>
      <c r="G1925">
        <v>0</v>
      </c>
      <c r="H1925">
        <v>0</v>
      </c>
      <c r="I1925">
        <v>0.21115418742600001</v>
      </c>
      <c r="J1925">
        <v>0</v>
      </c>
      <c r="K1925">
        <v>0</v>
      </c>
      <c r="L1925">
        <v>0</v>
      </c>
      <c r="M1925">
        <v>0</v>
      </c>
    </row>
    <row r="1926" spans="1:13" hidden="1" x14ac:dyDescent="0.25">
      <c r="A1926" t="str">
        <f t="shared" si="30"/>
        <v>e</v>
      </c>
      <c r="B1926">
        <v>59</v>
      </c>
      <c r="C1926" t="s">
        <v>20</v>
      </c>
      <c r="D1926">
        <v>2</v>
      </c>
      <c r="E1926" t="s">
        <v>13</v>
      </c>
      <c r="F1926">
        <v>4</v>
      </c>
      <c r="G1926">
        <v>3.9945059186799998</v>
      </c>
      <c r="H1926">
        <v>2.9958688596559999</v>
      </c>
      <c r="I1926">
        <v>0.84611974849100002</v>
      </c>
      <c r="J1926">
        <v>5449.4826338129997</v>
      </c>
      <c r="K1926">
        <v>2528.52224652</v>
      </c>
      <c r="L1926">
        <v>0.63471515000099998</v>
      </c>
      <c r="M1926">
        <v>0.21140459848999901</v>
      </c>
    </row>
    <row r="1927" spans="1:13" hidden="1" x14ac:dyDescent="0.25">
      <c r="A1927" t="str">
        <f t="shared" si="30"/>
        <v>e</v>
      </c>
      <c r="B1927">
        <v>59</v>
      </c>
      <c r="C1927" t="s">
        <v>20</v>
      </c>
      <c r="D1927">
        <v>2</v>
      </c>
      <c r="E1927" t="s">
        <v>7</v>
      </c>
      <c r="F1927">
        <v>44</v>
      </c>
      <c r="G1927">
        <v>0</v>
      </c>
      <c r="H1927">
        <v>76.893885021944996</v>
      </c>
      <c r="I1927">
        <v>5.8241121825311</v>
      </c>
      <c r="J1927">
        <v>70076.255364253899</v>
      </c>
      <c r="K1927">
        <v>0</v>
      </c>
      <c r="L1927">
        <v>5.8241121825311</v>
      </c>
      <c r="M1927">
        <v>0</v>
      </c>
    </row>
    <row r="1928" spans="1:13" hidden="1" x14ac:dyDescent="0.25">
      <c r="A1928" t="str">
        <f t="shared" si="30"/>
        <v>e</v>
      </c>
      <c r="B1928">
        <v>59</v>
      </c>
      <c r="C1928" t="s">
        <v>20</v>
      </c>
      <c r="D1928">
        <v>2</v>
      </c>
      <c r="E1928" t="s">
        <v>8</v>
      </c>
      <c r="F1928">
        <v>2</v>
      </c>
      <c r="G1928">
        <v>0</v>
      </c>
      <c r="H1928">
        <v>0</v>
      </c>
      <c r="I1928">
        <v>0.76029953526899996</v>
      </c>
      <c r="J1928">
        <v>0</v>
      </c>
      <c r="K1928">
        <v>0</v>
      </c>
      <c r="L1928">
        <v>0</v>
      </c>
      <c r="M1928">
        <v>0</v>
      </c>
    </row>
    <row r="1929" spans="1:13" hidden="1" x14ac:dyDescent="0.25">
      <c r="A1929" t="str">
        <f t="shared" si="30"/>
        <v>f</v>
      </c>
      <c r="B1929">
        <v>59</v>
      </c>
      <c r="C1929" t="s">
        <v>14</v>
      </c>
      <c r="D1929">
        <v>2</v>
      </c>
      <c r="E1929" t="s">
        <v>6</v>
      </c>
      <c r="F1929">
        <v>40</v>
      </c>
      <c r="G1929">
        <v>0</v>
      </c>
      <c r="H1929">
        <v>0</v>
      </c>
      <c r="I1929">
        <v>9.2339226508920405</v>
      </c>
      <c r="J1929">
        <v>0</v>
      </c>
      <c r="K1929">
        <v>0</v>
      </c>
      <c r="L1929">
        <v>0</v>
      </c>
      <c r="M1929">
        <v>0</v>
      </c>
    </row>
    <row r="1930" spans="1:13" hidden="1" x14ac:dyDescent="0.25">
      <c r="A1930" t="str">
        <f t="shared" si="30"/>
        <v>f</v>
      </c>
      <c r="B1930">
        <v>59</v>
      </c>
      <c r="C1930" t="s">
        <v>14</v>
      </c>
      <c r="D1930">
        <v>2</v>
      </c>
      <c r="E1930" t="s">
        <v>13</v>
      </c>
      <c r="F1930">
        <v>193</v>
      </c>
      <c r="G1930">
        <v>7.6169844092471601</v>
      </c>
      <c r="H1930">
        <v>167.84088225117699</v>
      </c>
      <c r="I1930">
        <v>25.464154770057402</v>
      </c>
      <c r="J1930">
        <v>206879.26738502801</v>
      </c>
      <c r="K1930">
        <v>4960.5585886068302</v>
      </c>
      <c r="L1930">
        <v>24.019397119567401</v>
      </c>
      <c r="M1930">
        <v>1.44475765048993</v>
      </c>
    </row>
    <row r="1931" spans="1:13" hidden="1" x14ac:dyDescent="0.25">
      <c r="A1931" t="str">
        <f t="shared" si="30"/>
        <v>f</v>
      </c>
      <c r="B1931">
        <v>59</v>
      </c>
      <c r="C1931" t="s">
        <v>14</v>
      </c>
      <c r="D1931">
        <v>2</v>
      </c>
      <c r="E1931" t="s">
        <v>7</v>
      </c>
      <c r="F1931">
        <v>683</v>
      </c>
      <c r="G1931">
        <v>6.3116503912774E-2</v>
      </c>
      <c r="H1931">
        <v>2239.21993459238</v>
      </c>
      <c r="I1931">
        <v>91.983202640215197</v>
      </c>
      <c r="J1931">
        <v>1975609.9072759</v>
      </c>
      <c r="K1931">
        <v>49.53588407502</v>
      </c>
      <c r="L1931">
        <v>91.705283952345695</v>
      </c>
      <c r="M1931">
        <v>0.27791868786946</v>
      </c>
    </row>
    <row r="1932" spans="1:13" hidden="1" x14ac:dyDescent="0.25">
      <c r="A1932" t="str">
        <f t="shared" si="30"/>
        <v>f</v>
      </c>
      <c r="B1932">
        <v>59</v>
      </c>
      <c r="C1932" t="s">
        <v>14</v>
      </c>
      <c r="D1932">
        <v>2</v>
      </c>
      <c r="E1932" t="s">
        <v>8</v>
      </c>
      <c r="F1932">
        <v>32</v>
      </c>
      <c r="G1932">
        <v>15.977831032299999</v>
      </c>
      <c r="H1932">
        <v>44.794327276124299</v>
      </c>
      <c r="I1932">
        <v>21.520119374226098</v>
      </c>
      <c r="J1932">
        <v>31222.010725596501</v>
      </c>
      <c r="K1932">
        <v>10113.9670434</v>
      </c>
      <c r="L1932">
        <v>0</v>
      </c>
      <c r="M1932">
        <v>0</v>
      </c>
    </row>
    <row r="1933" spans="1:13" hidden="1" x14ac:dyDescent="0.25">
      <c r="A1933" t="str">
        <f t="shared" si="30"/>
        <v>f</v>
      </c>
      <c r="B1933">
        <v>59</v>
      </c>
      <c r="C1933" t="s">
        <v>42</v>
      </c>
      <c r="D1933">
        <v>2</v>
      </c>
      <c r="E1933" t="s">
        <v>6</v>
      </c>
      <c r="F1933">
        <v>16</v>
      </c>
      <c r="G1933">
        <v>0</v>
      </c>
      <c r="H1933">
        <v>0</v>
      </c>
      <c r="I1933">
        <v>5.6137486538277797</v>
      </c>
      <c r="J1933">
        <v>0</v>
      </c>
      <c r="K1933">
        <v>0</v>
      </c>
      <c r="L1933">
        <v>0</v>
      </c>
      <c r="M1933">
        <v>0</v>
      </c>
    </row>
    <row r="1934" spans="1:13" hidden="1" x14ac:dyDescent="0.25">
      <c r="A1934" t="str">
        <f t="shared" si="30"/>
        <v>f</v>
      </c>
      <c r="B1934">
        <v>59</v>
      </c>
      <c r="C1934" t="s">
        <v>42</v>
      </c>
      <c r="D1934">
        <v>2</v>
      </c>
      <c r="E1934" t="s">
        <v>7</v>
      </c>
      <c r="F1934">
        <v>303</v>
      </c>
      <c r="G1934">
        <v>0</v>
      </c>
      <c r="H1934">
        <v>665.37150215070199</v>
      </c>
      <c r="I1934">
        <v>22.0266747688039</v>
      </c>
      <c r="J1934">
        <v>322717.19231492898</v>
      </c>
      <c r="K1934">
        <v>0</v>
      </c>
      <c r="L1934">
        <v>22.0266747688039</v>
      </c>
      <c r="M1934">
        <v>0</v>
      </c>
    </row>
    <row r="1935" spans="1:13" hidden="1" x14ac:dyDescent="0.25">
      <c r="A1935" t="str">
        <f t="shared" si="30"/>
        <v>f</v>
      </c>
      <c r="B1935">
        <v>59</v>
      </c>
      <c r="C1935" t="s">
        <v>42</v>
      </c>
      <c r="D1935">
        <v>2</v>
      </c>
      <c r="E1935" t="s">
        <v>8</v>
      </c>
      <c r="F1935">
        <v>11</v>
      </c>
      <c r="G1935">
        <v>0</v>
      </c>
      <c r="H1935">
        <v>4.1964311730953998</v>
      </c>
      <c r="I1935">
        <v>10.9861714920007</v>
      </c>
      <c r="J1935">
        <v>4507.9260111754802</v>
      </c>
      <c r="K1935">
        <v>0</v>
      </c>
      <c r="L1935">
        <v>0</v>
      </c>
      <c r="M1935">
        <v>0</v>
      </c>
    </row>
    <row r="1936" spans="1:13" hidden="1" x14ac:dyDescent="0.25">
      <c r="A1936" t="str">
        <f t="shared" si="30"/>
        <v>g</v>
      </c>
      <c r="B1936">
        <v>59</v>
      </c>
      <c r="C1936" t="s">
        <v>12</v>
      </c>
      <c r="D1936">
        <v>2</v>
      </c>
      <c r="E1936" t="s">
        <v>6</v>
      </c>
      <c r="F1936">
        <v>348</v>
      </c>
      <c r="G1936">
        <v>0</v>
      </c>
      <c r="H1936">
        <v>0</v>
      </c>
      <c r="I1936">
        <v>113.52526617036</v>
      </c>
      <c r="J1936">
        <v>0</v>
      </c>
      <c r="K1936">
        <v>0</v>
      </c>
      <c r="L1936">
        <v>0</v>
      </c>
      <c r="M1936">
        <v>0</v>
      </c>
    </row>
    <row r="1937" spans="1:13" hidden="1" x14ac:dyDescent="0.25">
      <c r="A1937" t="str">
        <f t="shared" si="30"/>
        <v>g</v>
      </c>
      <c r="B1937">
        <v>59</v>
      </c>
      <c r="C1937" t="s">
        <v>12</v>
      </c>
      <c r="D1937">
        <v>2</v>
      </c>
      <c r="E1937" t="s">
        <v>13</v>
      </c>
      <c r="F1937">
        <v>375</v>
      </c>
      <c r="G1937">
        <v>4043.6185848216101</v>
      </c>
      <c r="H1937">
        <v>115.674750807265</v>
      </c>
      <c r="I1937">
        <v>245.61120639973501</v>
      </c>
      <c r="J1937">
        <v>132994.29042972799</v>
      </c>
      <c r="K1937">
        <v>2957423.6540146102</v>
      </c>
      <c r="L1937">
        <v>22.4301662291934</v>
      </c>
      <c r="M1937">
        <v>223.18104017054199</v>
      </c>
    </row>
    <row r="1938" spans="1:13" hidden="1" x14ac:dyDescent="0.25">
      <c r="A1938" t="str">
        <f t="shared" si="30"/>
        <v>g</v>
      </c>
      <c r="B1938">
        <v>59</v>
      </c>
      <c r="C1938" t="s">
        <v>12</v>
      </c>
      <c r="D1938">
        <v>2</v>
      </c>
      <c r="E1938" t="s">
        <v>7</v>
      </c>
      <c r="F1938">
        <v>589</v>
      </c>
      <c r="G1938">
        <v>2089.0535633772201</v>
      </c>
      <c r="H1938">
        <v>1091.2555861780399</v>
      </c>
      <c r="I1938">
        <v>87.434967066264505</v>
      </c>
      <c r="J1938">
        <v>1222646.6973983599</v>
      </c>
      <c r="K1938">
        <v>1311808.8529614301</v>
      </c>
      <c r="L1938">
        <v>48.534772913161099</v>
      </c>
      <c r="M1938">
        <v>38.9001941531033</v>
      </c>
    </row>
    <row r="1939" spans="1:13" hidden="1" x14ac:dyDescent="0.25">
      <c r="A1939" t="str">
        <f t="shared" si="30"/>
        <v>g</v>
      </c>
      <c r="B1939">
        <v>59</v>
      </c>
      <c r="C1939" t="s">
        <v>12</v>
      </c>
      <c r="D1939">
        <v>2</v>
      </c>
      <c r="E1939" t="s">
        <v>8</v>
      </c>
      <c r="F1939">
        <v>72</v>
      </c>
      <c r="G1939">
        <v>211.4811592447</v>
      </c>
      <c r="H1939">
        <v>42.941618005269902</v>
      </c>
      <c r="I1939">
        <v>50.315880904434799</v>
      </c>
      <c r="J1939">
        <v>84594.010666660004</v>
      </c>
      <c r="K1939">
        <v>157229.77882636001</v>
      </c>
      <c r="L1939">
        <v>0</v>
      </c>
      <c r="M1939">
        <v>0</v>
      </c>
    </row>
    <row r="1940" spans="1:13" hidden="1" x14ac:dyDescent="0.25">
      <c r="A1940" t="str">
        <f t="shared" si="30"/>
        <v>a</v>
      </c>
      <c r="B1940">
        <v>60</v>
      </c>
      <c r="C1940" t="s">
        <v>18</v>
      </c>
      <c r="D1940">
        <v>1</v>
      </c>
      <c r="E1940" t="s">
        <v>6</v>
      </c>
      <c r="F1940">
        <v>20</v>
      </c>
      <c r="G1940">
        <v>0</v>
      </c>
      <c r="H1940">
        <v>0</v>
      </c>
      <c r="I1940">
        <v>1.9125653326040399</v>
      </c>
      <c r="J1940">
        <v>0</v>
      </c>
      <c r="K1940">
        <v>0</v>
      </c>
      <c r="L1940">
        <v>0</v>
      </c>
      <c r="M1940">
        <v>0</v>
      </c>
    </row>
    <row r="1941" spans="1:13" hidden="1" x14ac:dyDescent="0.25">
      <c r="A1941" t="str">
        <f t="shared" si="30"/>
        <v>a</v>
      </c>
      <c r="B1941">
        <v>60</v>
      </c>
      <c r="C1941" t="s">
        <v>18</v>
      </c>
      <c r="D1941">
        <v>1</v>
      </c>
      <c r="E1941" t="s">
        <v>13</v>
      </c>
      <c r="F1941">
        <v>11</v>
      </c>
      <c r="G1941">
        <v>4.8380184709424101E-4</v>
      </c>
      <c r="H1941">
        <v>1.60294886539963</v>
      </c>
      <c r="I1941">
        <v>2.1579922357795098</v>
      </c>
      <c r="J1941">
        <v>1883.9155335385201</v>
      </c>
      <c r="K1941">
        <v>0.67732258593213801</v>
      </c>
      <c r="L1941">
        <v>1.9027590003627799</v>
      </c>
      <c r="M1941">
        <v>0.25523323541673199</v>
      </c>
    </row>
    <row r="1942" spans="1:13" hidden="1" x14ac:dyDescent="0.25">
      <c r="A1942" t="str">
        <f t="shared" si="30"/>
        <v>a</v>
      </c>
      <c r="B1942">
        <v>60</v>
      </c>
      <c r="C1942" t="s">
        <v>18</v>
      </c>
      <c r="D1942">
        <v>1</v>
      </c>
      <c r="E1942" t="s">
        <v>7</v>
      </c>
      <c r="F1942">
        <v>64</v>
      </c>
      <c r="G1942">
        <v>9.1043061175681004</v>
      </c>
      <c r="H1942">
        <v>51.7036943696178</v>
      </c>
      <c r="I1942">
        <v>51.759164801037002</v>
      </c>
      <c r="J1942">
        <v>89752.069005254394</v>
      </c>
      <c r="K1942">
        <v>5763.0257724256498</v>
      </c>
      <c r="L1942">
        <v>45.594237056713801</v>
      </c>
      <c r="M1942">
        <v>6.1649277443231396</v>
      </c>
    </row>
    <row r="1943" spans="1:13" hidden="1" x14ac:dyDescent="0.25">
      <c r="A1943" t="str">
        <f t="shared" si="30"/>
        <v>a</v>
      </c>
      <c r="B1943">
        <v>60</v>
      </c>
      <c r="C1943" t="s">
        <v>18</v>
      </c>
      <c r="D1943">
        <v>1</v>
      </c>
      <c r="E1943" t="s">
        <v>8</v>
      </c>
      <c r="F1943">
        <v>44</v>
      </c>
      <c r="G1943" s="26">
        <v>1.07100593689E-5</v>
      </c>
      <c r="H1943">
        <v>7.2512706289798503</v>
      </c>
      <c r="I1943">
        <v>24.017794389196801</v>
      </c>
      <c r="J1943">
        <v>17958.462415744201</v>
      </c>
      <c r="K1943">
        <v>3.7485207791000002E-3</v>
      </c>
      <c r="L1943">
        <v>0</v>
      </c>
      <c r="M1943">
        <v>0</v>
      </c>
    </row>
    <row r="1944" spans="1:13" hidden="1" x14ac:dyDescent="0.25">
      <c r="A1944" t="str">
        <f t="shared" si="30"/>
        <v>a</v>
      </c>
      <c r="B1944">
        <v>60</v>
      </c>
      <c r="C1944" t="s">
        <v>18</v>
      </c>
      <c r="D1944">
        <v>3</v>
      </c>
      <c r="E1944" t="s">
        <v>8</v>
      </c>
      <c r="F1944">
        <v>2</v>
      </c>
      <c r="G1944">
        <v>0</v>
      </c>
      <c r="H1944">
        <v>0</v>
      </c>
      <c r="I1944">
        <v>1.2553460743399999E-3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B1945">
        <v>60</v>
      </c>
      <c r="D1945">
        <v>0</v>
      </c>
      <c r="E1945" t="s">
        <v>8</v>
      </c>
      <c r="F1945">
        <v>2</v>
      </c>
      <c r="G1945">
        <v>0</v>
      </c>
      <c r="H1945">
        <v>0</v>
      </c>
      <c r="I1945">
        <v>0.69702767635730001</v>
      </c>
      <c r="J1945">
        <v>0</v>
      </c>
      <c r="K1945">
        <v>0</v>
      </c>
      <c r="L1945">
        <v>0</v>
      </c>
      <c r="M1945">
        <v>0</v>
      </c>
    </row>
    <row r="1946" spans="1:13" hidden="1" x14ac:dyDescent="0.25">
      <c r="A1946" t="str">
        <f t="shared" si="30"/>
        <v>a</v>
      </c>
      <c r="B1946">
        <v>60</v>
      </c>
      <c r="C1946" t="s">
        <v>17</v>
      </c>
      <c r="D1946">
        <v>1</v>
      </c>
      <c r="E1946" t="s">
        <v>6</v>
      </c>
      <c r="F1946">
        <v>10</v>
      </c>
      <c r="G1946">
        <v>0</v>
      </c>
      <c r="H1946">
        <v>0</v>
      </c>
      <c r="I1946">
        <v>4.8955989626193803</v>
      </c>
      <c r="J1946">
        <v>0</v>
      </c>
      <c r="K1946">
        <v>0</v>
      </c>
      <c r="L1946">
        <v>0</v>
      </c>
      <c r="M1946">
        <v>0</v>
      </c>
    </row>
    <row r="1947" spans="1:13" hidden="1" x14ac:dyDescent="0.25">
      <c r="A1947" t="str">
        <f t="shared" si="30"/>
        <v>a</v>
      </c>
      <c r="B1947">
        <v>60</v>
      </c>
      <c r="C1947" t="s">
        <v>17</v>
      </c>
      <c r="D1947">
        <v>1</v>
      </c>
      <c r="E1947" t="s">
        <v>7</v>
      </c>
      <c r="F1947">
        <v>6</v>
      </c>
      <c r="G1947">
        <v>0</v>
      </c>
      <c r="H1947">
        <v>4.9030460965794598</v>
      </c>
      <c r="I1947">
        <v>4.9953946459641001</v>
      </c>
      <c r="J1947">
        <v>9180.1257561821694</v>
      </c>
      <c r="K1947">
        <v>0</v>
      </c>
      <c r="L1947">
        <v>4.9953946459641001</v>
      </c>
      <c r="M1947">
        <v>0</v>
      </c>
    </row>
    <row r="1948" spans="1:13" hidden="1" x14ac:dyDescent="0.25">
      <c r="A1948" t="str">
        <f t="shared" si="30"/>
        <v>a</v>
      </c>
      <c r="B1948">
        <v>60</v>
      </c>
      <c r="C1948" t="s">
        <v>17</v>
      </c>
      <c r="D1948">
        <v>1</v>
      </c>
      <c r="E1948" t="s">
        <v>8</v>
      </c>
      <c r="F1948">
        <v>20</v>
      </c>
      <c r="G1948">
        <v>0</v>
      </c>
      <c r="H1948">
        <v>2.76973261082557</v>
      </c>
      <c r="I1948">
        <v>31.685926851095999</v>
      </c>
      <c r="J1948">
        <v>3227.80912887462</v>
      </c>
      <c r="K1948">
        <v>0</v>
      </c>
      <c r="L1948">
        <v>0</v>
      </c>
      <c r="M1948">
        <v>0</v>
      </c>
    </row>
    <row r="1949" spans="1:13" hidden="1" x14ac:dyDescent="0.25">
      <c r="A1949" t="str">
        <f t="shared" si="30"/>
        <v>c</v>
      </c>
      <c r="B1949">
        <v>60</v>
      </c>
      <c r="C1949" t="s">
        <v>33</v>
      </c>
      <c r="D1949">
        <v>1</v>
      </c>
      <c r="E1949" t="s">
        <v>6</v>
      </c>
      <c r="F1949">
        <v>604</v>
      </c>
      <c r="G1949">
        <v>0</v>
      </c>
      <c r="H1949">
        <v>0</v>
      </c>
      <c r="I1949">
        <v>435.81981826024401</v>
      </c>
      <c r="J1949">
        <v>0</v>
      </c>
      <c r="K1949">
        <v>0</v>
      </c>
      <c r="L1949">
        <v>0</v>
      </c>
      <c r="M1949">
        <v>0</v>
      </c>
    </row>
    <row r="1950" spans="1:13" hidden="1" x14ac:dyDescent="0.25">
      <c r="A1950" t="str">
        <f t="shared" si="30"/>
        <v>c</v>
      </c>
      <c r="B1950">
        <v>60</v>
      </c>
      <c r="C1950" t="s">
        <v>33</v>
      </c>
      <c r="D1950">
        <v>1</v>
      </c>
      <c r="E1950" t="s">
        <v>13</v>
      </c>
      <c r="F1950">
        <v>94</v>
      </c>
      <c r="G1950">
        <v>9.9545871115618905</v>
      </c>
      <c r="H1950">
        <v>43.798981262205501</v>
      </c>
      <c r="I1950">
        <v>105.720266972556</v>
      </c>
      <c r="J1950">
        <v>59117.944703891597</v>
      </c>
      <c r="K1950">
        <v>11805.166542787099</v>
      </c>
      <c r="L1950">
        <v>46.051414271399302</v>
      </c>
      <c r="M1950">
        <v>59.668852701156901</v>
      </c>
    </row>
    <row r="1951" spans="1:13" hidden="1" x14ac:dyDescent="0.25">
      <c r="A1951" t="str">
        <f t="shared" si="30"/>
        <v>c</v>
      </c>
      <c r="B1951">
        <v>60</v>
      </c>
      <c r="C1951" t="s">
        <v>33</v>
      </c>
      <c r="D1951">
        <v>1</v>
      </c>
      <c r="E1951" t="s">
        <v>7</v>
      </c>
      <c r="F1951">
        <v>1547</v>
      </c>
      <c r="G1951">
        <v>62.942168370832299</v>
      </c>
      <c r="H1951">
        <v>1371.66073606194</v>
      </c>
      <c r="I1951">
        <v>590.40950014962402</v>
      </c>
      <c r="J1951">
        <v>2513792.60558161</v>
      </c>
      <c r="K1951">
        <v>46024.288208488601</v>
      </c>
      <c r="L1951">
        <v>563.36483176254001</v>
      </c>
      <c r="M1951">
        <v>27.044668387084101</v>
      </c>
    </row>
    <row r="1952" spans="1:13" hidden="1" x14ac:dyDescent="0.25">
      <c r="A1952" t="str">
        <f t="shared" si="30"/>
        <v>c</v>
      </c>
      <c r="B1952">
        <v>60</v>
      </c>
      <c r="C1952" t="s">
        <v>33</v>
      </c>
      <c r="D1952">
        <v>1</v>
      </c>
      <c r="E1952" t="s">
        <v>8</v>
      </c>
      <c r="F1952">
        <v>143</v>
      </c>
      <c r="G1952">
        <v>8.1181198222660001E-3</v>
      </c>
      <c r="H1952">
        <v>5.8457928227228502</v>
      </c>
      <c r="I1952">
        <v>29.269239524199001</v>
      </c>
      <c r="J1952">
        <v>7880.0587923040403</v>
      </c>
      <c r="K1952">
        <v>2.841341937793</v>
      </c>
      <c r="L1952">
        <v>0</v>
      </c>
      <c r="M1952">
        <v>0</v>
      </c>
    </row>
    <row r="1953" spans="1:13" hidden="1" x14ac:dyDescent="0.25">
      <c r="A1953" t="str">
        <f t="shared" si="30"/>
        <v>c</v>
      </c>
      <c r="B1953">
        <v>60</v>
      </c>
      <c r="C1953" t="s">
        <v>32</v>
      </c>
      <c r="D1953">
        <v>1</v>
      </c>
      <c r="E1953" t="s">
        <v>6</v>
      </c>
      <c r="F1953">
        <v>39</v>
      </c>
      <c r="G1953">
        <v>0</v>
      </c>
      <c r="H1953">
        <v>0</v>
      </c>
      <c r="I1953">
        <v>15.9864809378685</v>
      </c>
      <c r="J1953">
        <v>0</v>
      </c>
      <c r="K1953">
        <v>0</v>
      </c>
      <c r="L1953">
        <v>0</v>
      </c>
      <c r="M1953">
        <v>0</v>
      </c>
    </row>
    <row r="1954" spans="1:13" hidden="1" x14ac:dyDescent="0.25">
      <c r="A1954" t="str">
        <f t="shared" si="30"/>
        <v>c</v>
      </c>
      <c r="B1954">
        <v>60</v>
      </c>
      <c r="C1954" t="s">
        <v>32</v>
      </c>
      <c r="D1954">
        <v>1</v>
      </c>
      <c r="E1954" t="s">
        <v>13</v>
      </c>
      <c r="F1954">
        <v>1</v>
      </c>
      <c r="G1954">
        <v>5.2534575187700001E-2</v>
      </c>
      <c r="H1954">
        <v>0</v>
      </c>
      <c r="I1954">
        <v>3.9197495393300001</v>
      </c>
      <c r="J1954">
        <v>0</v>
      </c>
      <c r="K1954">
        <v>48.752085774199998</v>
      </c>
      <c r="L1954">
        <v>0</v>
      </c>
      <c r="M1954">
        <v>3.9197495393300001</v>
      </c>
    </row>
    <row r="1955" spans="1:13" hidden="1" x14ac:dyDescent="0.25">
      <c r="A1955" t="str">
        <f t="shared" si="30"/>
        <v>c</v>
      </c>
      <c r="B1955">
        <v>60</v>
      </c>
      <c r="C1955" t="s">
        <v>32</v>
      </c>
      <c r="D1955">
        <v>1</v>
      </c>
      <c r="E1955" t="s">
        <v>7</v>
      </c>
      <c r="F1955">
        <v>204</v>
      </c>
      <c r="G1955">
        <v>0</v>
      </c>
      <c r="H1955">
        <v>184.35028922638099</v>
      </c>
      <c r="I1955">
        <v>78.147552670368</v>
      </c>
      <c r="J1955">
        <v>415373.98855179298</v>
      </c>
      <c r="K1955">
        <v>0</v>
      </c>
      <c r="L1955">
        <v>78.147552670368</v>
      </c>
      <c r="M1955">
        <v>0</v>
      </c>
    </row>
    <row r="1956" spans="1:13" hidden="1" x14ac:dyDescent="0.25">
      <c r="A1956" t="str">
        <f t="shared" si="30"/>
        <v>c</v>
      </c>
      <c r="B1956">
        <v>60</v>
      </c>
      <c r="C1956" t="s">
        <v>32</v>
      </c>
      <c r="D1956">
        <v>1</v>
      </c>
      <c r="E1956" t="s">
        <v>8</v>
      </c>
      <c r="F1956">
        <v>20</v>
      </c>
      <c r="G1956">
        <v>0</v>
      </c>
      <c r="H1956">
        <v>0</v>
      </c>
      <c r="I1956">
        <v>0.73705126108505203</v>
      </c>
      <c r="J1956">
        <v>0</v>
      </c>
      <c r="K1956">
        <v>0</v>
      </c>
      <c r="L1956">
        <v>0</v>
      </c>
      <c r="M1956">
        <v>0</v>
      </c>
    </row>
    <row r="1957" spans="1:13" hidden="1" x14ac:dyDescent="0.25">
      <c r="A1957" t="str">
        <f t="shared" si="30"/>
        <v>g</v>
      </c>
      <c r="B1957">
        <v>60</v>
      </c>
      <c r="C1957" t="s">
        <v>38</v>
      </c>
      <c r="D1957">
        <v>1</v>
      </c>
      <c r="E1957" t="s">
        <v>6</v>
      </c>
      <c r="F1957">
        <v>27</v>
      </c>
      <c r="G1957">
        <v>0</v>
      </c>
      <c r="H1957">
        <v>0</v>
      </c>
      <c r="I1957">
        <v>12.219682672384501</v>
      </c>
      <c r="J1957">
        <v>0</v>
      </c>
      <c r="K1957">
        <v>0</v>
      </c>
      <c r="L1957">
        <v>0</v>
      </c>
      <c r="M1957">
        <v>0</v>
      </c>
    </row>
    <row r="1958" spans="1:13" hidden="1" x14ac:dyDescent="0.25">
      <c r="A1958" t="str">
        <f t="shared" si="30"/>
        <v>g</v>
      </c>
      <c r="B1958">
        <v>60</v>
      </c>
      <c r="C1958" t="s">
        <v>38</v>
      </c>
      <c r="D1958">
        <v>1</v>
      </c>
      <c r="E1958" t="s">
        <v>13</v>
      </c>
      <c r="F1958">
        <v>5</v>
      </c>
      <c r="G1958">
        <v>8.9588907604480692</v>
      </c>
      <c r="H1958">
        <v>0.75970921841695804</v>
      </c>
      <c r="I1958">
        <v>1.39860575103734</v>
      </c>
      <c r="J1958">
        <v>1934.9381907985601</v>
      </c>
      <c r="K1958">
        <v>3135.61176615982</v>
      </c>
      <c r="L1958">
        <v>0.66583885006224297</v>
      </c>
      <c r="M1958">
        <v>0.732766900975103</v>
      </c>
    </row>
    <row r="1959" spans="1:13" hidden="1" x14ac:dyDescent="0.25">
      <c r="A1959" t="str">
        <f t="shared" si="30"/>
        <v>g</v>
      </c>
      <c r="B1959">
        <v>60</v>
      </c>
      <c r="C1959" t="s">
        <v>38</v>
      </c>
      <c r="D1959">
        <v>1</v>
      </c>
      <c r="E1959" t="s">
        <v>7</v>
      </c>
      <c r="F1959">
        <v>146</v>
      </c>
      <c r="G1959">
        <v>14.490838741829</v>
      </c>
      <c r="H1959">
        <v>200.89450422952299</v>
      </c>
      <c r="I1959">
        <v>14.2131795775682</v>
      </c>
      <c r="J1959">
        <v>271249.29055019701</v>
      </c>
      <c r="K1959">
        <v>5604.8562424080001</v>
      </c>
      <c r="L1959">
        <v>9.4799500100331997</v>
      </c>
      <c r="M1959">
        <v>4.733229567535</v>
      </c>
    </row>
    <row r="1960" spans="1:13" hidden="1" x14ac:dyDescent="0.25">
      <c r="A1960" t="str">
        <f t="shared" si="30"/>
        <v>g</v>
      </c>
      <c r="B1960">
        <v>60</v>
      </c>
      <c r="C1960" t="s">
        <v>38</v>
      </c>
      <c r="D1960">
        <v>1</v>
      </c>
      <c r="E1960" t="s">
        <v>8</v>
      </c>
      <c r="F1960">
        <v>20</v>
      </c>
      <c r="G1960">
        <v>0</v>
      </c>
      <c r="H1960">
        <v>1.4757227937299999</v>
      </c>
      <c r="I1960">
        <v>5.7688450408494996</v>
      </c>
      <c r="J1960">
        <v>2408.3795993600002</v>
      </c>
      <c r="K1960">
        <v>0</v>
      </c>
      <c r="L1960">
        <v>0</v>
      </c>
      <c r="M1960">
        <v>0</v>
      </c>
    </row>
    <row r="1961" spans="1:13" hidden="1" x14ac:dyDescent="0.25">
      <c r="A1961" t="str">
        <f t="shared" si="30"/>
        <v>b</v>
      </c>
      <c r="B1961">
        <v>61</v>
      </c>
      <c r="C1961" t="s">
        <v>39</v>
      </c>
      <c r="D1961">
        <v>4</v>
      </c>
      <c r="E1961" t="s">
        <v>6</v>
      </c>
      <c r="F1961">
        <v>826</v>
      </c>
      <c r="G1961">
        <v>0</v>
      </c>
      <c r="H1961">
        <v>0</v>
      </c>
      <c r="I1961">
        <v>810.91709534171696</v>
      </c>
      <c r="J1961">
        <v>0</v>
      </c>
      <c r="K1961">
        <v>0</v>
      </c>
      <c r="L1961">
        <v>0</v>
      </c>
      <c r="M1961">
        <v>0</v>
      </c>
    </row>
    <row r="1962" spans="1:13" hidden="1" x14ac:dyDescent="0.25">
      <c r="A1962" t="str">
        <f t="shared" si="30"/>
        <v>b</v>
      </c>
      <c r="B1962">
        <v>61</v>
      </c>
      <c r="C1962" t="s">
        <v>39</v>
      </c>
      <c r="D1962">
        <v>4</v>
      </c>
      <c r="E1962" t="s">
        <v>13</v>
      </c>
      <c r="F1962">
        <v>27</v>
      </c>
      <c r="G1962">
        <v>0</v>
      </c>
      <c r="H1962">
        <v>6.0297736545022103</v>
      </c>
      <c r="I1962">
        <v>33.755270714080702</v>
      </c>
      <c r="J1962">
        <v>14195.3636447013</v>
      </c>
      <c r="K1962">
        <v>0</v>
      </c>
      <c r="L1962">
        <v>33.755270714080702</v>
      </c>
      <c r="M1962">
        <v>0</v>
      </c>
    </row>
    <row r="1963" spans="1:13" hidden="1" x14ac:dyDescent="0.25">
      <c r="A1963" t="str">
        <f t="shared" si="30"/>
        <v>b</v>
      </c>
      <c r="B1963">
        <v>61</v>
      </c>
      <c r="C1963" t="s">
        <v>39</v>
      </c>
      <c r="D1963">
        <v>4</v>
      </c>
      <c r="E1963" t="s">
        <v>7</v>
      </c>
      <c r="F1963">
        <v>345</v>
      </c>
      <c r="G1963">
        <v>481.77887297157002</v>
      </c>
      <c r="H1963">
        <v>118.729726335994</v>
      </c>
      <c r="I1963">
        <v>404.79659968113202</v>
      </c>
      <c r="J1963">
        <v>420248.42415072699</v>
      </c>
      <c r="K1963">
        <v>304983.83812801301</v>
      </c>
      <c r="L1963">
        <v>388.91968364317103</v>
      </c>
      <c r="M1963">
        <v>15.8769160379605</v>
      </c>
    </row>
    <row r="1964" spans="1:13" hidden="1" x14ac:dyDescent="0.25">
      <c r="A1964" t="str">
        <f t="shared" si="30"/>
        <v>b</v>
      </c>
      <c r="B1964">
        <v>61</v>
      </c>
      <c r="C1964" t="s">
        <v>39</v>
      </c>
      <c r="D1964">
        <v>4</v>
      </c>
      <c r="E1964" t="s">
        <v>8</v>
      </c>
      <c r="F1964">
        <v>55</v>
      </c>
      <c r="G1964">
        <v>61.932260980403299</v>
      </c>
      <c r="H1964">
        <v>0.90244782048456895</v>
      </c>
      <c r="I1964">
        <v>20.609575871433201</v>
      </c>
      <c r="J1964">
        <v>4319.7463339880997</v>
      </c>
      <c r="K1964">
        <v>21676.109568114502</v>
      </c>
      <c r="L1964">
        <v>0</v>
      </c>
      <c r="M1964">
        <v>0</v>
      </c>
    </row>
    <row r="1965" spans="1:13" hidden="1" x14ac:dyDescent="0.25">
      <c r="A1965" t="str">
        <f t="shared" si="30"/>
        <v>b</v>
      </c>
      <c r="B1965">
        <v>61</v>
      </c>
      <c r="C1965" t="s">
        <v>34</v>
      </c>
      <c r="D1965">
        <v>4</v>
      </c>
      <c r="E1965" t="s">
        <v>6</v>
      </c>
      <c r="F1965">
        <v>123</v>
      </c>
      <c r="G1965">
        <v>0</v>
      </c>
      <c r="H1965">
        <v>0</v>
      </c>
      <c r="I1965">
        <v>100.843918195977</v>
      </c>
      <c r="J1965">
        <v>0</v>
      </c>
      <c r="K1965">
        <v>0</v>
      </c>
      <c r="L1965">
        <v>0</v>
      </c>
      <c r="M1965">
        <v>0</v>
      </c>
    </row>
    <row r="1966" spans="1:13" hidden="1" x14ac:dyDescent="0.25">
      <c r="A1966" t="str">
        <f t="shared" si="30"/>
        <v>b</v>
      </c>
      <c r="B1966">
        <v>61</v>
      </c>
      <c r="C1966" t="s">
        <v>34</v>
      </c>
      <c r="D1966">
        <v>4</v>
      </c>
      <c r="E1966" t="s">
        <v>13</v>
      </c>
      <c r="F1966">
        <v>3</v>
      </c>
      <c r="G1966">
        <v>0</v>
      </c>
      <c r="H1966">
        <v>0.50157053199699997</v>
      </c>
      <c r="I1966">
        <v>0.698263803412705</v>
      </c>
      <c r="J1966">
        <v>1292.045690424</v>
      </c>
      <c r="K1966">
        <v>0</v>
      </c>
      <c r="L1966">
        <v>0.698263803412705</v>
      </c>
      <c r="M1966">
        <v>0</v>
      </c>
    </row>
    <row r="1967" spans="1:13" hidden="1" x14ac:dyDescent="0.25">
      <c r="A1967" t="str">
        <f t="shared" si="30"/>
        <v>b</v>
      </c>
      <c r="B1967">
        <v>61</v>
      </c>
      <c r="C1967" t="s">
        <v>34</v>
      </c>
      <c r="D1967">
        <v>4</v>
      </c>
      <c r="E1967" t="s">
        <v>7</v>
      </c>
      <c r="F1967">
        <v>74</v>
      </c>
      <c r="G1967">
        <v>0</v>
      </c>
      <c r="H1967">
        <v>32.526657022381997</v>
      </c>
      <c r="I1967">
        <v>74.429400454970903</v>
      </c>
      <c r="J1967">
        <v>104866.47084176</v>
      </c>
      <c r="K1967">
        <v>0</v>
      </c>
      <c r="L1967">
        <v>74.429400454970903</v>
      </c>
      <c r="M1967">
        <v>0</v>
      </c>
    </row>
    <row r="1968" spans="1:13" hidden="1" x14ac:dyDescent="0.25">
      <c r="A1968" t="str">
        <f t="shared" si="30"/>
        <v>b</v>
      </c>
      <c r="B1968">
        <v>61</v>
      </c>
      <c r="C1968" t="s">
        <v>34</v>
      </c>
      <c r="D1968">
        <v>4</v>
      </c>
      <c r="E1968" t="s">
        <v>8</v>
      </c>
      <c r="F1968">
        <v>50</v>
      </c>
      <c r="G1968">
        <v>26.6572074781858</v>
      </c>
      <c r="H1968">
        <v>0</v>
      </c>
      <c r="I1968">
        <v>35.478054642806903</v>
      </c>
      <c r="J1968">
        <v>0</v>
      </c>
      <c r="K1968">
        <v>9330.0226173640403</v>
      </c>
      <c r="L1968">
        <v>0</v>
      </c>
      <c r="M1968">
        <v>0</v>
      </c>
    </row>
    <row r="1969" spans="1:13" hidden="1" x14ac:dyDescent="0.25">
      <c r="A1969" t="str">
        <f t="shared" si="30"/>
        <v>b</v>
      </c>
      <c r="B1969">
        <v>61</v>
      </c>
      <c r="C1969" t="s">
        <v>23</v>
      </c>
      <c r="D1969">
        <v>4</v>
      </c>
      <c r="E1969" t="s">
        <v>6</v>
      </c>
      <c r="F1969">
        <v>7</v>
      </c>
      <c r="G1969">
        <v>0</v>
      </c>
      <c r="H1969">
        <v>0</v>
      </c>
      <c r="I1969">
        <v>0.28809658653227599</v>
      </c>
      <c r="J1969">
        <v>0</v>
      </c>
      <c r="K1969">
        <v>0</v>
      </c>
      <c r="L1969">
        <v>0</v>
      </c>
      <c r="M1969">
        <v>0</v>
      </c>
    </row>
    <row r="1970" spans="1:13" hidden="1" x14ac:dyDescent="0.25">
      <c r="A1970" t="str">
        <f t="shared" si="30"/>
        <v>b</v>
      </c>
      <c r="B1970">
        <v>61</v>
      </c>
      <c r="C1970" t="s">
        <v>23</v>
      </c>
      <c r="D1970">
        <v>4</v>
      </c>
      <c r="E1970" t="s">
        <v>7</v>
      </c>
      <c r="F1970">
        <v>76</v>
      </c>
      <c r="G1970">
        <v>0</v>
      </c>
      <c r="H1970">
        <v>49.911683762880202</v>
      </c>
      <c r="I1970">
        <v>6.4763074423233702</v>
      </c>
      <c r="J1970">
        <v>154059.41646498701</v>
      </c>
      <c r="K1970">
        <v>0</v>
      </c>
      <c r="L1970">
        <v>6.4763074423233702</v>
      </c>
      <c r="M1970">
        <v>0</v>
      </c>
    </row>
    <row r="1971" spans="1:13" hidden="1" x14ac:dyDescent="0.25">
      <c r="A1971" t="str">
        <f t="shared" si="30"/>
        <v>b</v>
      </c>
      <c r="B1971">
        <v>61</v>
      </c>
      <c r="C1971" t="s">
        <v>23</v>
      </c>
      <c r="D1971">
        <v>4</v>
      </c>
      <c r="E1971" t="s">
        <v>8</v>
      </c>
      <c r="F1971">
        <v>8</v>
      </c>
      <c r="G1971">
        <v>3.4163379999778302E-2</v>
      </c>
      <c r="H1971">
        <v>0</v>
      </c>
      <c r="I1971">
        <v>0.81153379363719302</v>
      </c>
      <c r="J1971">
        <v>0</v>
      </c>
      <c r="K1971">
        <v>33.309295499783801</v>
      </c>
      <c r="L1971">
        <v>0</v>
      </c>
      <c r="M1971">
        <v>0</v>
      </c>
    </row>
    <row r="1972" spans="1:13" hidden="1" x14ac:dyDescent="0.25">
      <c r="A1972" t="str">
        <f t="shared" si="30"/>
        <v>c</v>
      </c>
      <c r="B1972">
        <v>61</v>
      </c>
      <c r="C1972" t="s">
        <v>33</v>
      </c>
      <c r="D1972">
        <v>4</v>
      </c>
      <c r="E1972" t="s">
        <v>6</v>
      </c>
      <c r="F1972">
        <v>664</v>
      </c>
      <c r="G1972">
        <v>0</v>
      </c>
      <c r="H1972">
        <v>0</v>
      </c>
      <c r="I1972">
        <v>566.74354784772697</v>
      </c>
      <c r="J1972">
        <v>0</v>
      </c>
      <c r="K1972">
        <v>0</v>
      </c>
      <c r="L1972">
        <v>0</v>
      </c>
      <c r="M1972">
        <v>0</v>
      </c>
    </row>
    <row r="1973" spans="1:13" hidden="1" x14ac:dyDescent="0.25">
      <c r="A1973" t="str">
        <f t="shared" si="30"/>
        <v>c</v>
      </c>
      <c r="B1973">
        <v>61</v>
      </c>
      <c r="C1973" t="s">
        <v>33</v>
      </c>
      <c r="D1973">
        <v>4</v>
      </c>
      <c r="E1973" t="s">
        <v>13</v>
      </c>
      <c r="F1973">
        <v>9</v>
      </c>
      <c r="G1973">
        <v>0</v>
      </c>
      <c r="H1973">
        <v>2.9310996417678701</v>
      </c>
      <c r="I1973">
        <v>3.9109051022827601</v>
      </c>
      <c r="J1973">
        <v>7051.5041517038999</v>
      </c>
      <c r="K1973">
        <v>0</v>
      </c>
      <c r="L1973">
        <v>3.9109051022827601</v>
      </c>
      <c r="M1973">
        <v>0</v>
      </c>
    </row>
    <row r="1974" spans="1:13" hidden="1" x14ac:dyDescent="0.25">
      <c r="A1974" t="str">
        <f t="shared" si="30"/>
        <v>c</v>
      </c>
      <c r="B1974">
        <v>61</v>
      </c>
      <c r="C1974" t="s">
        <v>33</v>
      </c>
      <c r="D1974">
        <v>4</v>
      </c>
      <c r="E1974" t="s">
        <v>7</v>
      </c>
      <c r="F1974">
        <v>204</v>
      </c>
      <c r="G1974">
        <v>0.349171083314749</v>
      </c>
      <c r="H1974">
        <v>64.769315177672098</v>
      </c>
      <c r="I1974">
        <v>118.98527473780101</v>
      </c>
      <c r="J1974">
        <v>239236.20041128999</v>
      </c>
      <c r="K1974">
        <v>340.44180623187998</v>
      </c>
      <c r="L1974">
        <v>112.956566539478</v>
      </c>
      <c r="M1974">
        <v>6.0287081983232298</v>
      </c>
    </row>
    <row r="1975" spans="1:13" hidden="1" x14ac:dyDescent="0.25">
      <c r="A1975" t="str">
        <f t="shared" si="30"/>
        <v>c</v>
      </c>
      <c r="B1975">
        <v>61</v>
      </c>
      <c r="C1975" t="s">
        <v>33</v>
      </c>
      <c r="D1975">
        <v>4</v>
      </c>
      <c r="E1975" t="s">
        <v>8</v>
      </c>
      <c r="F1975">
        <v>182</v>
      </c>
      <c r="G1975">
        <v>8.8573277695038997E-3</v>
      </c>
      <c r="H1975">
        <v>1.9967530330711301</v>
      </c>
      <c r="I1975">
        <v>135.794906392961</v>
      </c>
      <c r="J1975">
        <v>6547.6348268239499</v>
      </c>
      <c r="K1975">
        <v>2.2308216483301302</v>
      </c>
      <c r="L1975">
        <v>0</v>
      </c>
      <c r="M1975">
        <v>0</v>
      </c>
    </row>
    <row r="1976" spans="1:13" hidden="1" x14ac:dyDescent="0.25">
      <c r="A1976" t="str">
        <f t="shared" si="30"/>
        <v>c</v>
      </c>
      <c r="B1976">
        <v>61</v>
      </c>
      <c r="C1976" t="s">
        <v>32</v>
      </c>
      <c r="D1976">
        <v>4</v>
      </c>
      <c r="E1976" t="s">
        <v>6</v>
      </c>
      <c r="F1976">
        <v>532</v>
      </c>
      <c r="G1976">
        <v>0</v>
      </c>
      <c r="H1976">
        <v>0</v>
      </c>
      <c r="I1976">
        <v>224.807776483433</v>
      </c>
      <c r="J1976">
        <v>0</v>
      </c>
      <c r="K1976">
        <v>0</v>
      </c>
      <c r="L1976">
        <v>0</v>
      </c>
      <c r="M1976">
        <v>0</v>
      </c>
    </row>
    <row r="1977" spans="1:13" hidden="1" x14ac:dyDescent="0.25">
      <c r="A1977" t="str">
        <f t="shared" si="30"/>
        <v>c</v>
      </c>
      <c r="B1977">
        <v>61</v>
      </c>
      <c r="C1977" t="s">
        <v>32</v>
      </c>
      <c r="D1977">
        <v>4</v>
      </c>
      <c r="E1977" t="s">
        <v>13</v>
      </c>
      <c r="F1977">
        <v>4</v>
      </c>
      <c r="G1977">
        <v>0</v>
      </c>
      <c r="H1977">
        <v>0.91961669217969</v>
      </c>
      <c r="I1977">
        <v>2.4233674862755099</v>
      </c>
      <c r="J1977">
        <v>2942.52986757298</v>
      </c>
      <c r="K1977">
        <v>0</v>
      </c>
      <c r="L1977">
        <v>2.4233674862755099</v>
      </c>
      <c r="M1977">
        <v>0</v>
      </c>
    </row>
    <row r="1978" spans="1:13" hidden="1" x14ac:dyDescent="0.25">
      <c r="A1978" t="str">
        <f t="shared" si="30"/>
        <v>c</v>
      </c>
      <c r="B1978">
        <v>61</v>
      </c>
      <c r="C1978" t="s">
        <v>32</v>
      </c>
      <c r="D1978">
        <v>4</v>
      </c>
      <c r="E1978" t="s">
        <v>7</v>
      </c>
      <c r="F1978">
        <v>2338</v>
      </c>
      <c r="G1978">
        <v>51.927569956478301</v>
      </c>
      <c r="H1978">
        <v>1336.8564801883799</v>
      </c>
      <c r="I1978">
        <v>376.66260487497402</v>
      </c>
      <c r="J1978">
        <v>4331401.8118832503</v>
      </c>
      <c r="K1978">
        <v>45007.456304428597</v>
      </c>
      <c r="L1978">
        <v>366.51623987455702</v>
      </c>
      <c r="M1978">
        <v>10.146365000416599</v>
      </c>
    </row>
    <row r="1979" spans="1:13" hidden="1" x14ac:dyDescent="0.25">
      <c r="A1979" t="str">
        <f t="shared" si="30"/>
        <v>c</v>
      </c>
      <c r="B1979">
        <v>61</v>
      </c>
      <c r="C1979" t="s">
        <v>32</v>
      </c>
      <c r="D1979">
        <v>4</v>
      </c>
      <c r="E1979" t="s">
        <v>8</v>
      </c>
      <c r="F1979">
        <v>150</v>
      </c>
      <c r="G1979">
        <v>323.63566052613601</v>
      </c>
      <c r="H1979">
        <v>9.9886621931599997</v>
      </c>
      <c r="I1979">
        <v>133.10092865373099</v>
      </c>
      <c r="J1979">
        <v>40463.071678300003</v>
      </c>
      <c r="K1979">
        <v>113273.135436586</v>
      </c>
      <c r="L1979">
        <v>0</v>
      </c>
      <c r="M1979">
        <v>0</v>
      </c>
    </row>
    <row r="1980" spans="1:13" hidden="1" x14ac:dyDescent="0.25">
      <c r="A1980" t="str">
        <f t="shared" si="30"/>
        <v>c</v>
      </c>
      <c r="B1980">
        <v>61</v>
      </c>
      <c r="C1980" t="s">
        <v>31</v>
      </c>
      <c r="D1980">
        <v>4</v>
      </c>
      <c r="E1980" t="s">
        <v>6</v>
      </c>
      <c r="F1980">
        <v>290</v>
      </c>
      <c r="G1980">
        <v>0</v>
      </c>
      <c r="H1980">
        <v>0</v>
      </c>
      <c r="I1980">
        <v>50.869725658705299</v>
      </c>
      <c r="J1980">
        <v>0</v>
      </c>
      <c r="K1980">
        <v>0</v>
      </c>
      <c r="L1980">
        <v>0</v>
      </c>
      <c r="M1980">
        <v>0</v>
      </c>
    </row>
    <row r="1981" spans="1:13" hidden="1" x14ac:dyDescent="0.25">
      <c r="A1981" t="str">
        <f t="shared" si="30"/>
        <v>c</v>
      </c>
      <c r="B1981">
        <v>61</v>
      </c>
      <c r="C1981" t="s">
        <v>31</v>
      </c>
      <c r="D1981">
        <v>4</v>
      </c>
      <c r="E1981" t="s">
        <v>7</v>
      </c>
      <c r="F1981">
        <v>1754</v>
      </c>
      <c r="G1981">
        <v>109.86391728456</v>
      </c>
      <c r="H1981">
        <v>1061.9688181128399</v>
      </c>
      <c r="I1981">
        <v>268.39378317602302</v>
      </c>
      <c r="J1981">
        <v>3281118.4959003599</v>
      </c>
      <c r="K1981">
        <v>107117.31935252099</v>
      </c>
      <c r="L1981">
        <v>252.56309946190001</v>
      </c>
      <c r="M1981">
        <v>15.8306837141246</v>
      </c>
    </row>
    <row r="1982" spans="1:13" hidden="1" x14ac:dyDescent="0.25">
      <c r="A1982" t="str">
        <f t="shared" si="30"/>
        <v>c</v>
      </c>
      <c r="B1982">
        <v>61</v>
      </c>
      <c r="C1982" t="s">
        <v>31</v>
      </c>
      <c r="D1982">
        <v>4</v>
      </c>
      <c r="E1982" t="s">
        <v>8</v>
      </c>
      <c r="F1982">
        <v>51</v>
      </c>
      <c r="G1982">
        <v>80.887562339601402</v>
      </c>
      <c r="H1982">
        <v>0</v>
      </c>
      <c r="I1982">
        <v>21.171829341200802</v>
      </c>
      <c r="J1982">
        <v>0</v>
      </c>
      <c r="K1982">
        <v>28310.646818895399</v>
      </c>
      <c r="L1982">
        <v>0</v>
      </c>
      <c r="M1982">
        <v>0</v>
      </c>
    </row>
    <row r="1983" spans="1:13" hidden="1" x14ac:dyDescent="0.25">
      <c r="A1983" t="str">
        <f t="shared" si="30"/>
        <v>d</v>
      </c>
      <c r="B1983">
        <v>61</v>
      </c>
      <c r="C1983" t="s">
        <v>16</v>
      </c>
      <c r="D1983">
        <v>4</v>
      </c>
      <c r="E1983" t="s">
        <v>6</v>
      </c>
      <c r="F1983">
        <v>51</v>
      </c>
      <c r="G1983">
        <v>0</v>
      </c>
      <c r="H1983">
        <v>0</v>
      </c>
      <c r="I1983">
        <v>5.6356561028947398</v>
      </c>
      <c r="J1983">
        <v>0</v>
      </c>
      <c r="K1983">
        <v>0</v>
      </c>
      <c r="L1983">
        <v>0</v>
      </c>
      <c r="M1983">
        <v>0</v>
      </c>
    </row>
    <row r="1984" spans="1:13" hidden="1" x14ac:dyDescent="0.25">
      <c r="A1984" t="str">
        <f t="shared" si="30"/>
        <v>d</v>
      </c>
      <c r="B1984">
        <v>61</v>
      </c>
      <c r="C1984" t="s">
        <v>16</v>
      </c>
      <c r="D1984">
        <v>4</v>
      </c>
      <c r="E1984" t="s">
        <v>13</v>
      </c>
      <c r="F1984">
        <v>49</v>
      </c>
      <c r="G1984">
        <v>0</v>
      </c>
      <c r="H1984">
        <v>5.9298805860582799</v>
      </c>
      <c r="I1984">
        <v>2.50710567332237</v>
      </c>
      <c r="J1984">
        <v>11592.8253591722</v>
      </c>
      <c r="K1984">
        <v>0</v>
      </c>
      <c r="L1984">
        <v>2.50710567332237</v>
      </c>
      <c r="M1984">
        <v>0</v>
      </c>
    </row>
    <row r="1985" spans="1:13" hidden="1" x14ac:dyDescent="0.25">
      <c r="A1985" t="str">
        <f t="shared" si="30"/>
        <v>d</v>
      </c>
      <c r="B1985">
        <v>61</v>
      </c>
      <c r="C1985" t="s">
        <v>16</v>
      </c>
      <c r="D1985">
        <v>4</v>
      </c>
      <c r="E1985" t="s">
        <v>7</v>
      </c>
      <c r="F1985">
        <v>348</v>
      </c>
      <c r="G1985">
        <v>27.896976719603899</v>
      </c>
      <c r="H1985">
        <v>274.13178129509299</v>
      </c>
      <c r="I1985">
        <v>54.377650110741897</v>
      </c>
      <c r="J1985">
        <v>598822.62617023697</v>
      </c>
      <c r="K1985">
        <v>15058.366219710901</v>
      </c>
      <c r="L1985">
        <v>52.088620064644601</v>
      </c>
      <c r="M1985">
        <v>2.2890300460973299</v>
      </c>
    </row>
    <row r="1986" spans="1:13" hidden="1" x14ac:dyDescent="0.25">
      <c r="A1986" t="str">
        <f t="shared" si="30"/>
        <v>d</v>
      </c>
      <c r="B1986">
        <v>61</v>
      </c>
      <c r="C1986" t="s">
        <v>16</v>
      </c>
      <c r="D1986">
        <v>4</v>
      </c>
      <c r="E1986" t="s">
        <v>8</v>
      </c>
      <c r="F1986">
        <v>10</v>
      </c>
      <c r="G1986">
        <v>22.774402007059098</v>
      </c>
      <c r="H1986">
        <v>0</v>
      </c>
      <c r="I1986">
        <v>6.14195013229235</v>
      </c>
      <c r="J1986">
        <v>0</v>
      </c>
      <c r="K1986">
        <v>7971.0407024807</v>
      </c>
      <c r="L1986">
        <v>0</v>
      </c>
      <c r="M1986">
        <v>0</v>
      </c>
    </row>
    <row r="1987" spans="1:13" hidden="1" x14ac:dyDescent="0.25">
      <c r="A1987" t="str">
        <f t="shared" ref="A1987:A2050" si="31">LEFT(C1987,1)</f>
        <v>d</v>
      </c>
      <c r="B1987">
        <v>61</v>
      </c>
      <c r="C1987" t="s">
        <v>15</v>
      </c>
      <c r="D1987">
        <v>4</v>
      </c>
      <c r="E1987" t="s">
        <v>6</v>
      </c>
      <c r="F1987">
        <v>56</v>
      </c>
      <c r="G1987">
        <v>0</v>
      </c>
      <c r="H1987">
        <v>0</v>
      </c>
      <c r="I1987">
        <v>10.604818093836601</v>
      </c>
      <c r="J1987">
        <v>0</v>
      </c>
      <c r="K1987">
        <v>0</v>
      </c>
      <c r="L1987">
        <v>0</v>
      </c>
      <c r="M1987">
        <v>0</v>
      </c>
    </row>
    <row r="1988" spans="1:13" hidden="1" x14ac:dyDescent="0.25">
      <c r="A1988" t="str">
        <f t="shared" si="31"/>
        <v>d</v>
      </c>
      <c r="B1988">
        <v>61</v>
      </c>
      <c r="C1988" t="s">
        <v>15</v>
      </c>
      <c r="D1988">
        <v>4</v>
      </c>
      <c r="E1988" t="s">
        <v>7</v>
      </c>
      <c r="F1988">
        <v>382</v>
      </c>
      <c r="G1988">
        <v>1.9973595093793699</v>
      </c>
      <c r="H1988">
        <v>202.96967150467199</v>
      </c>
      <c r="I1988">
        <v>33.0769476439581</v>
      </c>
      <c r="J1988">
        <v>363920.22693508101</v>
      </c>
      <c r="K1988">
        <v>1947.4255216471399</v>
      </c>
      <c r="L1988">
        <v>31.247004964770898</v>
      </c>
      <c r="M1988">
        <v>1.82994267918718</v>
      </c>
    </row>
    <row r="1989" spans="1:13" hidden="1" x14ac:dyDescent="0.25">
      <c r="A1989" t="str">
        <f t="shared" si="31"/>
        <v>d</v>
      </c>
      <c r="B1989">
        <v>61</v>
      </c>
      <c r="C1989" t="s">
        <v>15</v>
      </c>
      <c r="D1989">
        <v>4</v>
      </c>
      <c r="E1989" t="s">
        <v>8</v>
      </c>
      <c r="F1989">
        <v>63</v>
      </c>
      <c r="G1989">
        <v>11.985785072731201</v>
      </c>
      <c r="H1989">
        <v>1.9184584249793701E-2</v>
      </c>
      <c r="I1989">
        <v>18.478262140948001</v>
      </c>
      <c r="J1989">
        <v>2.07777388549655</v>
      </c>
      <c r="K1989">
        <v>4195.0247754509301</v>
      </c>
      <c r="L1989">
        <v>0</v>
      </c>
      <c r="M1989">
        <v>0</v>
      </c>
    </row>
    <row r="1990" spans="1:13" hidden="1" x14ac:dyDescent="0.25">
      <c r="A1990" t="str">
        <f t="shared" si="31"/>
        <v>e</v>
      </c>
      <c r="B1990">
        <v>61</v>
      </c>
      <c r="C1990" t="s">
        <v>35</v>
      </c>
      <c r="D1990">
        <v>4</v>
      </c>
      <c r="E1990" t="s">
        <v>6</v>
      </c>
      <c r="F1990">
        <v>1241</v>
      </c>
      <c r="G1990">
        <v>0</v>
      </c>
      <c r="H1990">
        <v>0</v>
      </c>
      <c r="I1990">
        <v>350.44389673556998</v>
      </c>
      <c r="J1990">
        <v>0</v>
      </c>
      <c r="K1990">
        <v>0</v>
      </c>
      <c r="L1990">
        <v>0</v>
      </c>
      <c r="M1990">
        <v>0</v>
      </c>
    </row>
    <row r="1991" spans="1:13" hidden="1" x14ac:dyDescent="0.25">
      <c r="A1991" t="str">
        <f t="shared" si="31"/>
        <v>e</v>
      </c>
      <c r="B1991">
        <v>61</v>
      </c>
      <c r="C1991" t="s">
        <v>35</v>
      </c>
      <c r="D1991">
        <v>4</v>
      </c>
      <c r="E1991" t="s">
        <v>13</v>
      </c>
      <c r="F1991">
        <v>655</v>
      </c>
      <c r="G1991">
        <v>0</v>
      </c>
      <c r="H1991">
        <v>182.78547157384301</v>
      </c>
      <c r="I1991">
        <v>89.938542930825406</v>
      </c>
      <c r="J1991">
        <v>348650.43021152599</v>
      </c>
      <c r="K1991">
        <v>0</v>
      </c>
      <c r="L1991">
        <v>89.938542930825406</v>
      </c>
      <c r="M1991">
        <v>0</v>
      </c>
    </row>
    <row r="1992" spans="1:13" hidden="1" x14ac:dyDescent="0.25">
      <c r="A1992" t="str">
        <f t="shared" si="31"/>
        <v>e</v>
      </c>
      <c r="B1992">
        <v>61</v>
      </c>
      <c r="C1992" t="s">
        <v>35</v>
      </c>
      <c r="D1992">
        <v>4</v>
      </c>
      <c r="E1992" t="s">
        <v>7</v>
      </c>
      <c r="F1992">
        <v>8486</v>
      </c>
      <c r="G1992">
        <v>155.29850334543499</v>
      </c>
      <c r="H1992">
        <v>4918.9030373493197</v>
      </c>
      <c r="I1992">
        <v>1025.1071008182901</v>
      </c>
      <c r="J1992">
        <v>11941749.6363478</v>
      </c>
      <c r="K1992">
        <v>94333.310708452205</v>
      </c>
      <c r="L1992">
        <v>1019.9876372968999</v>
      </c>
      <c r="M1992">
        <v>5.1194635213897399</v>
      </c>
    </row>
    <row r="1993" spans="1:13" hidden="1" x14ac:dyDescent="0.25">
      <c r="A1993" t="str">
        <f t="shared" si="31"/>
        <v>e</v>
      </c>
      <c r="B1993">
        <v>61</v>
      </c>
      <c r="C1993" t="s">
        <v>35</v>
      </c>
      <c r="D1993">
        <v>4</v>
      </c>
      <c r="E1993" t="s">
        <v>8</v>
      </c>
      <c r="F1993">
        <v>350</v>
      </c>
      <c r="G1993">
        <v>553.76066332287098</v>
      </c>
      <c r="H1993">
        <v>0</v>
      </c>
      <c r="I1993">
        <v>196.16357705079099</v>
      </c>
      <c r="J1993">
        <v>0</v>
      </c>
      <c r="K1993">
        <v>193815.28527171499</v>
      </c>
      <c r="L1993">
        <v>0</v>
      </c>
      <c r="M1993">
        <v>0</v>
      </c>
    </row>
    <row r="1994" spans="1:13" hidden="1" x14ac:dyDescent="0.25">
      <c r="A1994" t="str">
        <f t="shared" si="31"/>
        <v>e</v>
      </c>
      <c r="B1994">
        <v>61</v>
      </c>
      <c r="C1994" t="s">
        <v>43</v>
      </c>
      <c r="D1994">
        <v>4</v>
      </c>
      <c r="E1994" t="s">
        <v>6</v>
      </c>
      <c r="F1994">
        <v>567</v>
      </c>
      <c r="G1994">
        <v>0</v>
      </c>
      <c r="H1994">
        <v>0</v>
      </c>
      <c r="I1994">
        <v>324.864580457079</v>
      </c>
      <c r="J1994">
        <v>0</v>
      </c>
      <c r="K1994">
        <v>0</v>
      </c>
      <c r="L1994">
        <v>0</v>
      </c>
      <c r="M1994">
        <v>0</v>
      </c>
    </row>
    <row r="1995" spans="1:13" hidden="1" x14ac:dyDescent="0.25">
      <c r="A1995" t="str">
        <f t="shared" si="31"/>
        <v>e</v>
      </c>
      <c r="B1995">
        <v>61</v>
      </c>
      <c r="C1995" t="s">
        <v>43</v>
      </c>
      <c r="D1995">
        <v>4</v>
      </c>
      <c r="E1995" t="s">
        <v>13</v>
      </c>
      <c r="F1995">
        <v>231</v>
      </c>
      <c r="G1995">
        <v>0</v>
      </c>
      <c r="H1995">
        <v>81.233550602304902</v>
      </c>
      <c r="I1995">
        <v>69.964135360945306</v>
      </c>
      <c r="J1995">
        <v>168055.31883182799</v>
      </c>
      <c r="K1995">
        <v>0</v>
      </c>
      <c r="L1995">
        <v>69.964135360945306</v>
      </c>
      <c r="M1995">
        <v>0</v>
      </c>
    </row>
    <row r="1996" spans="1:13" hidden="1" x14ac:dyDescent="0.25">
      <c r="A1996" t="str">
        <f t="shared" si="31"/>
        <v>e</v>
      </c>
      <c r="B1996">
        <v>61</v>
      </c>
      <c r="C1996" t="s">
        <v>43</v>
      </c>
      <c r="D1996">
        <v>4</v>
      </c>
      <c r="E1996" t="s">
        <v>7</v>
      </c>
      <c r="F1996">
        <v>1523</v>
      </c>
      <c r="G1996">
        <v>112.84635124032999</v>
      </c>
      <c r="H1996">
        <v>1235.32634364757</v>
      </c>
      <c r="I1996">
        <v>176.15120249590601</v>
      </c>
      <c r="J1996">
        <v>1906317.6801807799</v>
      </c>
      <c r="K1996">
        <v>39134.6075284822</v>
      </c>
      <c r="L1996">
        <v>171.73666442631401</v>
      </c>
      <c r="M1996">
        <v>4.4145380695920098</v>
      </c>
    </row>
    <row r="1997" spans="1:13" hidden="1" x14ac:dyDescent="0.25">
      <c r="A1997" t="str">
        <f t="shared" si="31"/>
        <v>e</v>
      </c>
      <c r="B1997">
        <v>61</v>
      </c>
      <c r="C1997" t="s">
        <v>43</v>
      </c>
      <c r="D1997">
        <v>4</v>
      </c>
      <c r="E1997" t="s">
        <v>8</v>
      </c>
      <c r="F1997">
        <v>246</v>
      </c>
      <c r="G1997">
        <v>8.2269332886681593E-3</v>
      </c>
      <c r="H1997">
        <v>84.502519079335201</v>
      </c>
      <c r="I1997">
        <v>114.936113340896</v>
      </c>
      <c r="J1997">
        <v>27494.884434742398</v>
      </c>
      <c r="K1997">
        <v>3.2616646197808898</v>
      </c>
      <c r="L1997">
        <v>0</v>
      </c>
      <c r="M1997">
        <v>0</v>
      </c>
    </row>
    <row r="1998" spans="1:13" hidden="1" x14ac:dyDescent="0.25">
      <c r="A1998" t="str">
        <f t="shared" si="31"/>
        <v>f</v>
      </c>
      <c r="B1998">
        <v>61</v>
      </c>
      <c r="C1998" t="s">
        <v>14</v>
      </c>
      <c r="D1998">
        <v>4</v>
      </c>
      <c r="E1998" t="s">
        <v>6</v>
      </c>
      <c r="F1998">
        <v>63</v>
      </c>
      <c r="G1998">
        <v>0</v>
      </c>
      <c r="H1998">
        <v>0</v>
      </c>
      <c r="I1998">
        <v>95.336935620384907</v>
      </c>
      <c r="J1998">
        <v>0</v>
      </c>
      <c r="K1998">
        <v>0</v>
      </c>
      <c r="L1998">
        <v>0</v>
      </c>
      <c r="M1998">
        <v>0</v>
      </c>
    </row>
    <row r="1999" spans="1:13" hidden="1" x14ac:dyDescent="0.25">
      <c r="A1999" t="str">
        <f t="shared" si="31"/>
        <v>f</v>
      </c>
      <c r="B1999">
        <v>61</v>
      </c>
      <c r="C1999" t="s">
        <v>14</v>
      </c>
      <c r="D1999">
        <v>4</v>
      </c>
      <c r="E1999" t="s">
        <v>7</v>
      </c>
      <c r="F1999">
        <v>29</v>
      </c>
      <c r="G1999">
        <v>0</v>
      </c>
      <c r="H1999">
        <v>4.8553785548904802</v>
      </c>
      <c r="I1999">
        <v>18.550689476447399</v>
      </c>
      <c r="J1999">
        <v>11260.9123242149</v>
      </c>
      <c r="K1999">
        <v>0</v>
      </c>
      <c r="L1999">
        <v>18.550689476447399</v>
      </c>
      <c r="M1999">
        <v>0</v>
      </c>
    </row>
    <row r="2000" spans="1:13" hidden="1" x14ac:dyDescent="0.25">
      <c r="A2000" t="str">
        <f t="shared" si="31"/>
        <v>f</v>
      </c>
      <c r="B2000">
        <v>61</v>
      </c>
      <c r="C2000" t="s">
        <v>14</v>
      </c>
      <c r="D2000">
        <v>4</v>
      </c>
      <c r="E2000" t="s">
        <v>8</v>
      </c>
      <c r="F2000">
        <v>208</v>
      </c>
      <c r="G2000">
        <v>0</v>
      </c>
      <c r="H2000">
        <v>7.2977485999758303</v>
      </c>
      <c r="I2000">
        <v>189.907221910283</v>
      </c>
      <c r="J2000">
        <v>17380.204311608901</v>
      </c>
      <c r="K2000">
        <v>0</v>
      </c>
      <c r="L2000">
        <v>0</v>
      </c>
      <c r="M2000">
        <v>0</v>
      </c>
    </row>
    <row r="2001" spans="1:13" hidden="1" x14ac:dyDescent="0.25">
      <c r="A2001" t="str">
        <f t="shared" si="31"/>
        <v>g</v>
      </c>
      <c r="B2001">
        <v>61</v>
      </c>
      <c r="C2001" t="s">
        <v>38</v>
      </c>
      <c r="D2001">
        <v>4</v>
      </c>
      <c r="E2001" t="s">
        <v>6</v>
      </c>
      <c r="F2001">
        <v>529</v>
      </c>
      <c r="G2001">
        <v>0</v>
      </c>
      <c r="H2001">
        <v>0</v>
      </c>
      <c r="I2001">
        <v>151.267822790998</v>
      </c>
      <c r="J2001">
        <v>0</v>
      </c>
      <c r="K2001">
        <v>0</v>
      </c>
      <c r="L2001">
        <v>0</v>
      </c>
      <c r="M2001">
        <v>0</v>
      </c>
    </row>
    <row r="2002" spans="1:13" hidden="1" x14ac:dyDescent="0.25">
      <c r="A2002" t="str">
        <f t="shared" si="31"/>
        <v>g</v>
      </c>
      <c r="B2002">
        <v>61</v>
      </c>
      <c r="C2002" t="s">
        <v>38</v>
      </c>
      <c r="D2002">
        <v>4</v>
      </c>
      <c r="E2002" t="s">
        <v>13</v>
      </c>
      <c r="F2002">
        <v>594</v>
      </c>
      <c r="G2002">
        <v>0</v>
      </c>
      <c r="H2002">
        <v>354.99370112672801</v>
      </c>
      <c r="I2002">
        <v>82.750797298833206</v>
      </c>
      <c r="J2002">
        <v>673647.15713552001</v>
      </c>
      <c r="K2002">
        <v>0</v>
      </c>
      <c r="L2002">
        <v>82.750797298833206</v>
      </c>
      <c r="M2002">
        <v>0</v>
      </c>
    </row>
    <row r="2003" spans="1:13" hidden="1" x14ac:dyDescent="0.25">
      <c r="A2003" t="str">
        <f t="shared" si="31"/>
        <v>g</v>
      </c>
      <c r="B2003">
        <v>61</v>
      </c>
      <c r="C2003" t="s">
        <v>38</v>
      </c>
      <c r="D2003">
        <v>4</v>
      </c>
      <c r="E2003" t="s">
        <v>7</v>
      </c>
      <c r="F2003">
        <v>998</v>
      </c>
      <c r="G2003">
        <v>4272.7952357866898</v>
      </c>
      <c r="H2003">
        <v>450.75485236063201</v>
      </c>
      <c r="I2003">
        <v>205.45023671658601</v>
      </c>
      <c r="J2003">
        <v>831786.88299980201</v>
      </c>
      <c r="K2003">
        <v>2327755.4545240202</v>
      </c>
      <c r="L2003">
        <v>93.620792626518906</v>
      </c>
      <c r="M2003">
        <v>111.82944409006799</v>
      </c>
    </row>
    <row r="2004" spans="1:13" hidden="1" x14ac:dyDescent="0.25">
      <c r="A2004" t="str">
        <f t="shared" si="31"/>
        <v>g</v>
      </c>
      <c r="B2004">
        <v>61</v>
      </c>
      <c r="C2004" t="s">
        <v>38</v>
      </c>
      <c r="D2004">
        <v>4</v>
      </c>
      <c r="E2004" t="s">
        <v>8</v>
      </c>
      <c r="F2004">
        <v>108</v>
      </c>
      <c r="G2004">
        <v>56.844902816072</v>
      </c>
      <c r="H2004">
        <v>0</v>
      </c>
      <c r="I2004">
        <v>22.388120519188199</v>
      </c>
      <c r="J2004">
        <v>0</v>
      </c>
      <c r="K2004">
        <v>19979.1264612304</v>
      </c>
      <c r="L2004">
        <v>0</v>
      </c>
      <c r="M2004">
        <v>0</v>
      </c>
    </row>
    <row r="2005" spans="1:13" hidden="1" x14ac:dyDescent="0.25">
      <c r="A2005" t="str">
        <f t="shared" si="31"/>
        <v>g</v>
      </c>
      <c r="B2005">
        <v>61</v>
      </c>
      <c r="C2005" t="s">
        <v>12</v>
      </c>
      <c r="D2005">
        <v>4</v>
      </c>
      <c r="E2005" t="s">
        <v>6</v>
      </c>
      <c r="F2005">
        <v>12</v>
      </c>
      <c r="G2005">
        <v>0</v>
      </c>
      <c r="H2005">
        <v>0</v>
      </c>
      <c r="I2005">
        <v>1.2171682465317499</v>
      </c>
      <c r="J2005">
        <v>0</v>
      </c>
      <c r="K2005">
        <v>0</v>
      </c>
      <c r="L2005">
        <v>0</v>
      </c>
      <c r="M2005">
        <v>0</v>
      </c>
    </row>
    <row r="2006" spans="1:13" hidden="1" x14ac:dyDescent="0.25">
      <c r="A2006" t="str">
        <f t="shared" si="31"/>
        <v>g</v>
      </c>
      <c r="B2006">
        <v>61</v>
      </c>
      <c r="C2006" t="s">
        <v>12</v>
      </c>
      <c r="D2006">
        <v>4</v>
      </c>
      <c r="E2006" t="s">
        <v>8</v>
      </c>
      <c r="F2006">
        <v>393</v>
      </c>
      <c r="G2006">
        <v>7.8551171972359599</v>
      </c>
      <c r="H2006">
        <v>6.5339744709124901</v>
      </c>
      <c r="I2006">
        <v>339.773061620058</v>
      </c>
      <c r="J2006">
        <v>15272.649181606501</v>
      </c>
      <c r="K2006">
        <v>8212.9046475463492</v>
      </c>
      <c r="L2006">
        <v>0</v>
      </c>
      <c r="M2006">
        <v>0</v>
      </c>
    </row>
    <row r="2007" spans="1:13" hidden="1" x14ac:dyDescent="0.25">
      <c r="A2007" t="str">
        <f t="shared" si="31"/>
        <v>a</v>
      </c>
      <c r="B2007">
        <v>62</v>
      </c>
      <c r="C2007" t="s">
        <v>17</v>
      </c>
      <c r="D2007">
        <v>4</v>
      </c>
      <c r="E2007" t="s">
        <v>6</v>
      </c>
      <c r="F2007">
        <v>5</v>
      </c>
      <c r="G2007">
        <v>0</v>
      </c>
      <c r="H2007">
        <v>0</v>
      </c>
      <c r="I2007">
        <v>0.135964188368841</v>
      </c>
      <c r="J2007">
        <v>0</v>
      </c>
      <c r="K2007">
        <v>0</v>
      </c>
      <c r="L2007">
        <v>0</v>
      </c>
      <c r="M2007">
        <v>0</v>
      </c>
    </row>
    <row r="2008" spans="1:13" hidden="1" x14ac:dyDescent="0.25">
      <c r="A2008" t="str">
        <f t="shared" si="31"/>
        <v>a</v>
      </c>
      <c r="B2008">
        <v>62</v>
      </c>
      <c r="C2008" t="s">
        <v>17</v>
      </c>
      <c r="D2008">
        <v>4</v>
      </c>
      <c r="E2008" t="s">
        <v>7</v>
      </c>
      <c r="F2008">
        <v>4</v>
      </c>
      <c r="G2008">
        <v>22.4625879232557</v>
      </c>
      <c r="H2008">
        <v>3.38114717845591</v>
      </c>
      <c r="I2008">
        <v>3.3691098530295398</v>
      </c>
      <c r="J2008">
        <v>6510.9415738931702</v>
      </c>
      <c r="K2008">
        <v>14218.8181554486</v>
      </c>
      <c r="L2008">
        <v>0.61728041190000005</v>
      </c>
      <c r="M2008">
        <v>2.7518294411295399</v>
      </c>
    </row>
    <row r="2009" spans="1:13" hidden="1" x14ac:dyDescent="0.25">
      <c r="A2009" t="str">
        <f t="shared" si="31"/>
        <v>c</v>
      </c>
      <c r="B2009">
        <v>62</v>
      </c>
      <c r="C2009" t="s">
        <v>33</v>
      </c>
      <c r="D2009">
        <v>4</v>
      </c>
      <c r="E2009" t="s">
        <v>6</v>
      </c>
      <c r="F2009">
        <v>487</v>
      </c>
      <c r="G2009">
        <v>0</v>
      </c>
      <c r="H2009">
        <v>0</v>
      </c>
      <c r="I2009">
        <v>266.032746141573</v>
      </c>
      <c r="J2009">
        <v>0</v>
      </c>
      <c r="K2009">
        <v>0</v>
      </c>
      <c r="L2009">
        <v>0</v>
      </c>
      <c r="M2009">
        <v>0</v>
      </c>
    </row>
    <row r="2010" spans="1:13" hidden="1" x14ac:dyDescent="0.25">
      <c r="A2010" t="str">
        <f t="shared" si="31"/>
        <v>c</v>
      </c>
      <c r="B2010">
        <v>62</v>
      </c>
      <c r="C2010" t="s">
        <v>33</v>
      </c>
      <c r="D2010">
        <v>4</v>
      </c>
      <c r="E2010" t="s">
        <v>13</v>
      </c>
      <c r="F2010">
        <v>68</v>
      </c>
      <c r="G2010">
        <v>0</v>
      </c>
      <c r="H2010">
        <v>8.6741166093003006</v>
      </c>
      <c r="I2010">
        <v>15.0882361611575</v>
      </c>
      <c r="J2010">
        <v>19116.652230373398</v>
      </c>
      <c r="K2010">
        <v>0</v>
      </c>
      <c r="L2010">
        <v>15.0882361611575</v>
      </c>
      <c r="M2010">
        <v>0</v>
      </c>
    </row>
    <row r="2011" spans="1:13" hidden="1" x14ac:dyDescent="0.25">
      <c r="A2011" t="str">
        <f t="shared" si="31"/>
        <v>c</v>
      </c>
      <c r="B2011">
        <v>62</v>
      </c>
      <c r="C2011" t="s">
        <v>33</v>
      </c>
      <c r="D2011">
        <v>4</v>
      </c>
      <c r="E2011" t="s">
        <v>7</v>
      </c>
      <c r="F2011">
        <v>257</v>
      </c>
      <c r="G2011">
        <v>1.0189389873168799</v>
      </c>
      <c r="H2011">
        <v>116.939981022849</v>
      </c>
      <c r="I2011">
        <v>55.694273218211102</v>
      </c>
      <c r="J2011">
        <v>300650.967643257</v>
      </c>
      <c r="K2011">
        <v>993.46551263352001</v>
      </c>
      <c r="L2011">
        <v>55.354777322541203</v>
      </c>
      <c r="M2011">
        <v>0.33949589566996502</v>
      </c>
    </row>
    <row r="2012" spans="1:13" hidden="1" x14ac:dyDescent="0.25">
      <c r="A2012" t="str">
        <f t="shared" si="31"/>
        <v>c</v>
      </c>
      <c r="B2012">
        <v>62</v>
      </c>
      <c r="C2012" t="s">
        <v>33</v>
      </c>
      <c r="D2012">
        <v>4</v>
      </c>
      <c r="E2012" t="s">
        <v>8</v>
      </c>
      <c r="F2012">
        <v>13</v>
      </c>
      <c r="G2012">
        <v>89.738019803613895</v>
      </c>
      <c r="H2012">
        <v>1.9280617858387401</v>
      </c>
      <c r="I2012">
        <v>5.9049738154146203</v>
      </c>
      <c r="J2012">
        <v>9459.0711213033501</v>
      </c>
      <c r="K2012">
        <v>31408.306931274801</v>
      </c>
      <c r="L2012">
        <v>0</v>
      </c>
      <c r="M2012">
        <v>0</v>
      </c>
    </row>
    <row r="2013" spans="1:13" x14ac:dyDescent="0.25">
      <c r="B2013">
        <v>62</v>
      </c>
      <c r="D2013">
        <v>0</v>
      </c>
      <c r="E2013" t="s">
        <v>6</v>
      </c>
      <c r="F2013">
        <v>22</v>
      </c>
      <c r="G2013">
        <v>0</v>
      </c>
      <c r="H2013">
        <v>0</v>
      </c>
      <c r="I2013">
        <v>4.0554938069650603</v>
      </c>
      <c r="J2013">
        <v>0</v>
      </c>
      <c r="K2013">
        <v>0</v>
      </c>
      <c r="L2013">
        <v>0</v>
      </c>
      <c r="M2013">
        <v>0</v>
      </c>
    </row>
    <row r="2014" spans="1:13" x14ac:dyDescent="0.25">
      <c r="B2014">
        <v>62</v>
      </c>
      <c r="D2014">
        <v>0</v>
      </c>
      <c r="E2014" t="s">
        <v>8</v>
      </c>
      <c r="F2014">
        <v>46</v>
      </c>
      <c r="G2014">
        <v>0</v>
      </c>
      <c r="H2014">
        <v>0</v>
      </c>
      <c r="I2014">
        <v>24.8558637013987</v>
      </c>
      <c r="J2014">
        <v>0</v>
      </c>
      <c r="K2014">
        <v>0</v>
      </c>
      <c r="L2014">
        <v>0</v>
      </c>
      <c r="M2014">
        <v>0</v>
      </c>
    </row>
    <row r="2015" spans="1:13" hidden="1" x14ac:dyDescent="0.25">
      <c r="A2015" t="str">
        <f t="shared" si="31"/>
        <v>c</v>
      </c>
      <c r="B2015">
        <v>62</v>
      </c>
      <c r="C2015" t="s">
        <v>32</v>
      </c>
      <c r="D2015">
        <v>4</v>
      </c>
      <c r="E2015" t="s">
        <v>6</v>
      </c>
      <c r="F2015">
        <v>2219</v>
      </c>
      <c r="G2015">
        <v>0</v>
      </c>
      <c r="H2015">
        <v>0</v>
      </c>
      <c r="I2015">
        <v>691.78246973828402</v>
      </c>
      <c r="J2015">
        <v>0</v>
      </c>
      <c r="K2015">
        <v>0</v>
      </c>
      <c r="L2015">
        <v>0</v>
      </c>
      <c r="M2015">
        <v>0</v>
      </c>
    </row>
    <row r="2016" spans="1:13" hidden="1" x14ac:dyDescent="0.25">
      <c r="A2016" t="str">
        <f t="shared" si="31"/>
        <v>c</v>
      </c>
      <c r="B2016">
        <v>62</v>
      </c>
      <c r="C2016" t="s">
        <v>32</v>
      </c>
      <c r="D2016">
        <v>4</v>
      </c>
      <c r="E2016" t="s">
        <v>13</v>
      </c>
      <c r="F2016">
        <v>530</v>
      </c>
      <c r="G2016">
        <v>0</v>
      </c>
      <c r="H2016">
        <v>26.185846279278099</v>
      </c>
      <c r="I2016">
        <v>37.392609918605501</v>
      </c>
      <c r="J2016">
        <v>56878.901071951099</v>
      </c>
      <c r="K2016">
        <v>0</v>
      </c>
      <c r="L2016">
        <v>37.392609918605501</v>
      </c>
      <c r="M2016">
        <v>0</v>
      </c>
    </row>
    <row r="2017" spans="1:13" hidden="1" x14ac:dyDescent="0.25">
      <c r="A2017" t="str">
        <f t="shared" si="31"/>
        <v>c</v>
      </c>
      <c r="B2017">
        <v>62</v>
      </c>
      <c r="C2017" t="s">
        <v>32</v>
      </c>
      <c r="D2017">
        <v>4</v>
      </c>
      <c r="E2017" t="s">
        <v>7</v>
      </c>
      <c r="F2017">
        <v>5494</v>
      </c>
      <c r="G2017">
        <v>37.242604628723697</v>
      </c>
      <c r="H2017">
        <v>2714.2448320404701</v>
      </c>
      <c r="I2017">
        <v>986.86116202102198</v>
      </c>
      <c r="J2017">
        <v>8782781.11465366</v>
      </c>
      <c r="K2017">
        <v>28649.083205314899</v>
      </c>
      <c r="L2017">
        <v>919.615360760763</v>
      </c>
      <c r="M2017">
        <v>67.245801260258204</v>
      </c>
    </row>
    <row r="2018" spans="1:13" hidden="1" x14ac:dyDescent="0.25">
      <c r="A2018" t="str">
        <f t="shared" si="31"/>
        <v>c</v>
      </c>
      <c r="B2018">
        <v>62</v>
      </c>
      <c r="C2018" t="s">
        <v>32</v>
      </c>
      <c r="D2018">
        <v>4</v>
      </c>
      <c r="E2018" t="s">
        <v>8</v>
      </c>
      <c r="F2018">
        <v>323</v>
      </c>
      <c r="G2018">
        <v>202.14552605503599</v>
      </c>
      <c r="H2018">
        <v>17.0277512970085</v>
      </c>
      <c r="I2018">
        <v>163.91776545747601</v>
      </c>
      <c r="J2018">
        <v>43254.807089440103</v>
      </c>
      <c r="K2018">
        <v>71446.470004878502</v>
      </c>
      <c r="L2018">
        <v>0</v>
      </c>
      <c r="M2018">
        <v>0</v>
      </c>
    </row>
    <row r="2019" spans="1:13" hidden="1" x14ac:dyDescent="0.25">
      <c r="A2019" t="str">
        <f t="shared" si="31"/>
        <v>c</v>
      </c>
      <c r="B2019">
        <v>62</v>
      </c>
      <c r="C2019" t="s">
        <v>31</v>
      </c>
      <c r="D2019">
        <v>4</v>
      </c>
      <c r="E2019" t="s">
        <v>6</v>
      </c>
      <c r="F2019">
        <v>125</v>
      </c>
      <c r="G2019">
        <v>0</v>
      </c>
      <c r="H2019">
        <v>0</v>
      </c>
      <c r="I2019">
        <v>24.025472511834</v>
      </c>
      <c r="J2019">
        <v>0</v>
      </c>
      <c r="K2019">
        <v>0</v>
      </c>
      <c r="L2019">
        <v>0</v>
      </c>
      <c r="M2019">
        <v>0</v>
      </c>
    </row>
    <row r="2020" spans="1:13" hidden="1" x14ac:dyDescent="0.25">
      <c r="A2020" t="str">
        <f t="shared" si="31"/>
        <v>c</v>
      </c>
      <c r="B2020">
        <v>62</v>
      </c>
      <c r="C2020" t="s">
        <v>31</v>
      </c>
      <c r="D2020">
        <v>4</v>
      </c>
      <c r="E2020" t="s">
        <v>7</v>
      </c>
      <c r="F2020">
        <v>761</v>
      </c>
      <c r="G2020">
        <v>3.6374781816979002E-3</v>
      </c>
      <c r="H2020">
        <v>416.46177428268197</v>
      </c>
      <c r="I2020">
        <v>76.544502576018004</v>
      </c>
      <c r="J2020">
        <v>964567.72805413394</v>
      </c>
      <c r="K2020">
        <v>3.4984354939595299</v>
      </c>
      <c r="L2020">
        <v>76.484687228691797</v>
      </c>
      <c r="M2020">
        <v>5.9815347326230998E-2</v>
      </c>
    </row>
    <row r="2021" spans="1:13" hidden="1" x14ac:dyDescent="0.25">
      <c r="A2021" t="str">
        <f t="shared" si="31"/>
        <v>c</v>
      </c>
      <c r="B2021">
        <v>62</v>
      </c>
      <c r="C2021" t="s">
        <v>31</v>
      </c>
      <c r="D2021">
        <v>4</v>
      </c>
      <c r="E2021" t="s">
        <v>8</v>
      </c>
      <c r="F2021">
        <v>159</v>
      </c>
      <c r="G2021">
        <v>0</v>
      </c>
      <c r="H2021">
        <v>3.43769624736938</v>
      </c>
      <c r="I2021">
        <v>19.4407872840527</v>
      </c>
      <c r="J2021">
        <v>8151.1182098283898</v>
      </c>
      <c r="K2021">
        <v>0</v>
      </c>
      <c r="L2021">
        <v>0</v>
      </c>
      <c r="M2021">
        <v>0</v>
      </c>
    </row>
    <row r="2022" spans="1:13" hidden="1" x14ac:dyDescent="0.25">
      <c r="A2022" t="str">
        <f t="shared" si="31"/>
        <v>d</v>
      </c>
      <c r="B2022">
        <v>62</v>
      </c>
      <c r="C2022" t="s">
        <v>16</v>
      </c>
      <c r="D2022">
        <v>4</v>
      </c>
      <c r="E2022" t="s">
        <v>6</v>
      </c>
      <c r="F2022">
        <v>804</v>
      </c>
      <c r="G2022">
        <v>0</v>
      </c>
      <c r="H2022">
        <v>0</v>
      </c>
      <c r="I2022">
        <v>194.89258682646999</v>
      </c>
      <c r="J2022">
        <v>0</v>
      </c>
      <c r="K2022">
        <v>0</v>
      </c>
      <c r="L2022">
        <v>0</v>
      </c>
      <c r="M2022">
        <v>0</v>
      </c>
    </row>
    <row r="2023" spans="1:13" hidden="1" x14ac:dyDescent="0.25">
      <c r="A2023" t="str">
        <f t="shared" si="31"/>
        <v>d</v>
      </c>
      <c r="B2023">
        <v>62</v>
      </c>
      <c r="C2023" t="s">
        <v>16</v>
      </c>
      <c r="D2023">
        <v>4</v>
      </c>
      <c r="E2023" t="s">
        <v>13</v>
      </c>
      <c r="F2023">
        <v>584</v>
      </c>
      <c r="G2023">
        <v>0</v>
      </c>
      <c r="H2023">
        <v>57.061390426642497</v>
      </c>
      <c r="I2023">
        <v>40.060241013887101</v>
      </c>
      <c r="J2023">
        <v>98229.395348058402</v>
      </c>
      <c r="K2023">
        <v>0</v>
      </c>
      <c r="L2023">
        <v>40.060241013887101</v>
      </c>
      <c r="M2023">
        <v>0</v>
      </c>
    </row>
    <row r="2024" spans="1:13" hidden="1" x14ac:dyDescent="0.25">
      <c r="A2024" t="str">
        <f t="shared" si="31"/>
        <v>d</v>
      </c>
      <c r="B2024">
        <v>62</v>
      </c>
      <c r="C2024" t="s">
        <v>16</v>
      </c>
      <c r="D2024">
        <v>4</v>
      </c>
      <c r="E2024" t="s">
        <v>7</v>
      </c>
      <c r="F2024">
        <v>3550</v>
      </c>
      <c r="G2024">
        <v>57.143371828489698</v>
      </c>
      <c r="H2024">
        <v>2117.1715420260498</v>
      </c>
      <c r="I2024">
        <v>443.80679080842299</v>
      </c>
      <c r="J2024">
        <v>4494812.2671624897</v>
      </c>
      <c r="K2024">
        <v>35059.893581175304</v>
      </c>
      <c r="L2024">
        <v>440.28540707395501</v>
      </c>
      <c r="M2024">
        <v>3.5213837344676202</v>
      </c>
    </row>
    <row r="2025" spans="1:13" hidden="1" x14ac:dyDescent="0.25">
      <c r="A2025" t="str">
        <f t="shared" si="31"/>
        <v>d</v>
      </c>
      <c r="B2025">
        <v>62</v>
      </c>
      <c r="C2025" t="s">
        <v>16</v>
      </c>
      <c r="D2025">
        <v>4</v>
      </c>
      <c r="E2025" t="s">
        <v>8</v>
      </c>
      <c r="F2025">
        <v>140</v>
      </c>
      <c r="G2025">
        <v>82.362920138060204</v>
      </c>
      <c r="H2025">
        <v>1.0903410505427</v>
      </c>
      <c r="I2025">
        <v>57.909859443426399</v>
      </c>
      <c r="J2025">
        <v>922.57136475156096</v>
      </c>
      <c r="K2025">
        <v>28827.022048352999</v>
      </c>
      <c r="L2025">
        <v>0</v>
      </c>
      <c r="M2025">
        <v>0</v>
      </c>
    </row>
    <row r="2026" spans="1:13" hidden="1" x14ac:dyDescent="0.25">
      <c r="A2026" t="str">
        <f t="shared" si="31"/>
        <v>d</v>
      </c>
      <c r="B2026">
        <v>62</v>
      </c>
      <c r="C2026" t="s">
        <v>15</v>
      </c>
      <c r="D2026">
        <v>4</v>
      </c>
      <c r="E2026" t="s">
        <v>6</v>
      </c>
      <c r="F2026">
        <v>187</v>
      </c>
      <c r="G2026">
        <v>0</v>
      </c>
      <c r="H2026">
        <v>0</v>
      </c>
      <c r="I2026">
        <v>163.637348626088</v>
      </c>
      <c r="J2026">
        <v>0</v>
      </c>
      <c r="K2026">
        <v>0</v>
      </c>
      <c r="L2026">
        <v>0</v>
      </c>
      <c r="M2026">
        <v>0</v>
      </c>
    </row>
    <row r="2027" spans="1:13" hidden="1" x14ac:dyDescent="0.25">
      <c r="A2027" t="str">
        <f t="shared" si="31"/>
        <v>d</v>
      </c>
      <c r="B2027">
        <v>62</v>
      </c>
      <c r="C2027" t="s">
        <v>15</v>
      </c>
      <c r="D2027">
        <v>4</v>
      </c>
      <c r="E2027" t="s">
        <v>13</v>
      </c>
      <c r="F2027">
        <v>1</v>
      </c>
      <c r="G2027">
        <v>0</v>
      </c>
      <c r="H2027">
        <v>6.7285232990399999E-4</v>
      </c>
      <c r="I2027">
        <v>1.84463111594E-2</v>
      </c>
      <c r="J2027">
        <v>0.56923307109900001</v>
      </c>
      <c r="K2027">
        <v>0</v>
      </c>
      <c r="L2027">
        <v>1.84463111594E-2</v>
      </c>
      <c r="M2027">
        <v>0</v>
      </c>
    </row>
    <row r="2028" spans="1:13" hidden="1" x14ac:dyDescent="0.25">
      <c r="A2028" t="str">
        <f t="shared" si="31"/>
        <v>d</v>
      </c>
      <c r="B2028">
        <v>62</v>
      </c>
      <c r="C2028" t="s">
        <v>15</v>
      </c>
      <c r="D2028">
        <v>4</v>
      </c>
      <c r="E2028" t="s">
        <v>7</v>
      </c>
      <c r="F2028">
        <v>155</v>
      </c>
      <c r="G2028">
        <v>25.9101931066898</v>
      </c>
      <c r="H2028">
        <v>114.223690912286</v>
      </c>
      <c r="I2028">
        <v>37.387993165304799</v>
      </c>
      <c r="J2028">
        <v>157742.64147195101</v>
      </c>
      <c r="K2028">
        <v>25138.093696994099</v>
      </c>
      <c r="L2028">
        <v>18.926047833216099</v>
      </c>
      <c r="M2028">
        <v>18.4619453320886</v>
      </c>
    </row>
    <row r="2029" spans="1:13" hidden="1" x14ac:dyDescent="0.25">
      <c r="A2029" t="str">
        <f t="shared" si="31"/>
        <v>d</v>
      </c>
      <c r="B2029">
        <v>62</v>
      </c>
      <c r="C2029" t="s">
        <v>15</v>
      </c>
      <c r="D2029">
        <v>4</v>
      </c>
      <c r="E2029" t="s">
        <v>8</v>
      </c>
      <c r="F2029">
        <v>4</v>
      </c>
      <c r="G2029">
        <v>0</v>
      </c>
      <c r="H2029">
        <v>0</v>
      </c>
      <c r="I2029">
        <v>2.09904663588249E-2</v>
      </c>
      <c r="J2029">
        <v>0</v>
      </c>
      <c r="K2029">
        <v>0</v>
      </c>
      <c r="L2029">
        <v>0</v>
      </c>
      <c r="M2029">
        <v>0</v>
      </c>
    </row>
    <row r="2030" spans="1:13" hidden="1" x14ac:dyDescent="0.25">
      <c r="A2030" t="str">
        <f t="shared" si="31"/>
        <v>e</v>
      </c>
      <c r="B2030">
        <v>62</v>
      </c>
      <c r="C2030" t="s">
        <v>35</v>
      </c>
      <c r="D2030">
        <v>4</v>
      </c>
      <c r="E2030" t="s">
        <v>6</v>
      </c>
      <c r="F2030">
        <v>385</v>
      </c>
      <c r="G2030">
        <v>0</v>
      </c>
      <c r="H2030">
        <v>0</v>
      </c>
      <c r="I2030">
        <v>68.434283631661401</v>
      </c>
      <c r="J2030">
        <v>0</v>
      </c>
      <c r="K2030">
        <v>0</v>
      </c>
      <c r="L2030">
        <v>0</v>
      </c>
      <c r="M2030">
        <v>0</v>
      </c>
    </row>
    <row r="2031" spans="1:13" hidden="1" x14ac:dyDescent="0.25">
      <c r="A2031" t="str">
        <f t="shared" si="31"/>
        <v>e</v>
      </c>
      <c r="B2031">
        <v>62</v>
      </c>
      <c r="C2031" t="s">
        <v>35</v>
      </c>
      <c r="D2031">
        <v>4</v>
      </c>
      <c r="E2031" t="s">
        <v>13</v>
      </c>
      <c r="F2031">
        <v>397</v>
      </c>
      <c r="G2031">
        <v>0</v>
      </c>
      <c r="H2031">
        <v>114.874793089302</v>
      </c>
      <c r="I2031">
        <v>41.065443814787699</v>
      </c>
      <c r="J2031">
        <v>210825.10012818</v>
      </c>
      <c r="K2031">
        <v>0</v>
      </c>
      <c r="L2031">
        <v>41.065443814787699</v>
      </c>
      <c r="M2031">
        <v>0</v>
      </c>
    </row>
    <row r="2032" spans="1:13" hidden="1" x14ac:dyDescent="0.25">
      <c r="A2032" t="str">
        <f t="shared" si="31"/>
        <v>e</v>
      </c>
      <c r="B2032">
        <v>62</v>
      </c>
      <c r="C2032" t="s">
        <v>35</v>
      </c>
      <c r="D2032">
        <v>4</v>
      </c>
      <c r="E2032" t="s">
        <v>7</v>
      </c>
      <c r="F2032">
        <v>1528</v>
      </c>
      <c r="G2032">
        <v>7.3092004084867304</v>
      </c>
      <c r="H2032">
        <v>1525.3137584650101</v>
      </c>
      <c r="I2032">
        <v>187.55019765315799</v>
      </c>
      <c r="J2032">
        <v>2438326.08724273</v>
      </c>
      <c r="K2032">
        <v>7073.6295249984496</v>
      </c>
      <c r="L2032">
        <v>186.883745162792</v>
      </c>
      <c r="M2032">
        <v>0.66645249036569298</v>
      </c>
    </row>
    <row r="2033" spans="1:13" hidden="1" x14ac:dyDescent="0.25">
      <c r="A2033" t="str">
        <f t="shared" si="31"/>
        <v>e</v>
      </c>
      <c r="B2033">
        <v>62</v>
      </c>
      <c r="C2033" t="s">
        <v>35</v>
      </c>
      <c r="D2033">
        <v>4</v>
      </c>
      <c r="E2033" t="s">
        <v>8</v>
      </c>
      <c r="F2033">
        <v>25</v>
      </c>
      <c r="G2033">
        <v>7.2496383210500005E-4</v>
      </c>
      <c r="H2033">
        <v>0</v>
      </c>
      <c r="I2033">
        <v>6.8112299609877702</v>
      </c>
      <c r="J2033">
        <v>0</v>
      </c>
      <c r="K2033">
        <v>0.57172147724900002</v>
      </c>
      <c r="L2033">
        <v>0</v>
      </c>
      <c r="M2033">
        <v>0</v>
      </c>
    </row>
    <row r="2034" spans="1:13" hidden="1" x14ac:dyDescent="0.25">
      <c r="A2034" t="str">
        <f t="shared" si="31"/>
        <v>e</v>
      </c>
      <c r="B2034">
        <v>62</v>
      </c>
      <c r="C2034" t="s">
        <v>43</v>
      </c>
      <c r="D2034">
        <v>4</v>
      </c>
      <c r="E2034" t="s">
        <v>6</v>
      </c>
      <c r="F2034">
        <v>590</v>
      </c>
      <c r="G2034">
        <v>0</v>
      </c>
      <c r="H2034">
        <v>0</v>
      </c>
      <c r="I2034">
        <v>151.524931898826</v>
      </c>
      <c r="J2034">
        <v>0</v>
      </c>
      <c r="K2034">
        <v>0</v>
      </c>
      <c r="L2034">
        <v>0</v>
      </c>
      <c r="M2034">
        <v>0</v>
      </c>
    </row>
    <row r="2035" spans="1:13" hidden="1" x14ac:dyDescent="0.25">
      <c r="A2035" t="str">
        <f t="shared" si="31"/>
        <v>e</v>
      </c>
      <c r="B2035">
        <v>62</v>
      </c>
      <c r="C2035" t="s">
        <v>43</v>
      </c>
      <c r="D2035">
        <v>4</v>
      </c>
      <c r="E2035" t="s">
        <v>13</v>
      </c>
      <c r="F2035">
        <v>816</v>
      </c>
      <c r="G2035">
        <v>0</v>
      </c>
      <c r="H2035">
        <v>164.43633670839901</v>
      </c>
      <c r="I2035">
        <v>65.675479685643495</v>
      </c>
      <c r="J2035">
        <v>311220.24994987802</v>
      </c>
      <c r="K2035">
        <v>0</v>
      </c>
      <c r="L2035">
        <v>65.675479685643495</v>
      </c>
      <c r="M2035">
        <v>0</v>
      </c>
    </row>
    <row r="2036" spans="1:13" hidden="1" x14ac:dyDescent="0.25">
      <c r="A2036" t="str">
        <f t="shared" si="31"/>
        <v>e</v>
      </c>
      <c r="B2036">
        <v>62</v>
      </c>
      <c r="C2036" t="s">
        <v>43</v>
      </c>
      <c r="D2036">
        <v>4</v>
      </c>
      <c r="E2036" t="s">
        <v>7</v>
      </c>
      <c r="F2036">
        <v>1683</v>
      </c>
      <c r="G2036">
        <v>376.07443971336602</v>
      </c>
      <c r="H2036">
        <v>1326.8376526081199</v>
      </c>
      <c r="I2036">
        <v>211.40197989333501</v>
      </c>
      <c r="J2036">
        <v>1961646.2002144901</v>
      </c>
      <c r="K2036">
        <v>178450.00166019399</v>
      </c>
      <c r="L2036">
        <v>193.383080543652</v>
      </c>
      <c r="M2036">
        <v>18.018899349683</v>
      </c>
    </row>
    <row r="2037" spans="1:13" hidden="1" x14ac:dyDescent="0.25">
      <c r="A2037" t="str">
        <f t="shared" si="31"/>
        <v>e</v>
      </c>
      <c r="B2037">
        <v>62</v>
      </c>
      <c r="C2037" t="s">
        <v>43</v>
      </c>
      <c r="D2037">
        <v>4</v>
      </c>
      <c r="E2037" t="s">
        <v>8</v>
      </c>
      <c r="F2037">
        <v>303</v>
      </c>
      <c r="G2037">
        <v>74.8014030753491</v>
      </c>
      <c r="H2037">
        <v>51.163956708766001</v>
      </c>
      <c r="I2037">
        <v>41.636020403850999</v>
      </c>
      <c r="J2037">
        <v>72580.549112156004</v>
      </c>
      <c r="K2037">
        <v>26180.491076377799</v>
      </c>
      <c r="L2037">
        <v>0</v>
      </c>
      <c r="M2037">
        <v>0</v>
      </c>
    </row>
    <row r="2038" spans="1:13" hidden="1" x14ac:dyDescent="0.25">
      <c r="A2038" t="str">
        <f t="shared" si="31"/>
        <v>e</v>
      </c>
      <c r="B2038">
        <v>62</v>
      </c>
      <c r="C2038" t="s">
        <v>20</v>
      </c>
      <c r="D2038">
        <v>4</v>
      </c>
      <c r="E2038" t="s">
        <v>6</v>
      </c>
      <c r="F2038">
        <v>158</v>
      </c>
      <c r="G2038">
        <v>0</v>
      </c>
      <c r="H2038">
        <v>0</v>
      </c>
      <c r="I2038">
        <v>1.7191133277213599</v>
      </c>
      <c r="J2038">
        <v>0</v>
      </c>
      <c r="K2038">
        <v>0</v>
      </c>
      <c r="L2038">
        <v>0</v>
      </c>
      <c r="M2038">
        <v>0</v>
      </c>
    </row>
    <row r="2039" spans="1:13" hidden="1" x14ac:dyDescent="0.25">
      <c r="A2039" t="str">
        <f t="shared" si="31"/>
        <v>e</v>
      </c>
      <c r="B2039">
        <v>62</v>
      </c>
      <c r="C2039" t="s">
        <v>20</v>
      </c>
      <c r="D2039">
        <v>4</v>
      </c>
      <c r="E2039" t="s">
        <v>7</v>
      </c>
      <c r="F2039">
        <v>258</v>
      </c>
      <c r="G2039">
        <v>4.3654013746439999E-2</v>
      </c>
      <c r="H2039">
        <v>228.66894200800201</v>
      </c>
      <c r="I2039">
        <v>4.7562840346932802</v>
      </c>
      <c r="J2039">
        <v>290962.566957701</v>
      </c>
      <c r="K2039">
        <v>42.562663402769999</v>
      </c>
      <c r="L2039">
        <v>4.6768985907940799</v>
      </c>
      <c r="M2039">
        <v>7.9385443899200006E-2</v>
      </c>
    </row>
    <row r="2040" spans="1:13" hidden="1" x14ac:dyDescent="0.25">
      <c r="A2040" t="str">
        <f t="shared" si="31"/>
        <v>e</v>
      </c>
      <c r="B2040">
        <v>62</v>
      </c>
      <c r="C2040" t="s">
        <v>20</v>
      </c>
      <c r="D2040">
        <v>4</v>
      </c>
      <c r="E2040" t="s">
        <v>8</v>
      </c>
      <c r="F2040">
        <v>244</v>
      </c>
      <c r="G2040">
        <v>0</v>
      </c>
      <c r="H2040">
        <v>3.99539837434626</v>
      </c>
      <c r="I2040">
        <v>18.051924486720299</v>
      </c>
      <c r="J2040">
        <v>5098.1405138517603</v>
      </c>
      <c r="K2040">
        <v>0</v>
      </c>
      <c r="L2040">
        <v>0</v>
      </c>
      <c r="M2040">
        <v>0</v>
      </c>
    </row>
    <row r="2041" spans="1:13" hidden="1" x14ac:dyDescent="0.25">
      <c r="A2041" t="str">
        <f t="shared" si="31"/>
        <v>f</v>
      </c>
      <c r="B2041">
        <v>62</v>
      </c>
      <c r="C2041" t="s">
        <v>14</v>
      </c>
      <c r="D2041">
        <v>4</v>
      </c>
      <c r="E2041" t="s">
        <v>6</v>
      </c>
      <c r="F2041">
        <v>544</v>
      </c>
      <c r="G2041">
        <v>0</v>
      </c>
      <c r="H2041">
        <v>0</v>
      </c>
      <c r="I2041">
        <v>76.580364174519403</v>
      </c>
      <c r="J2041">
        <v>0</v>
      </c>
      <c r="K2041">
        <v>0</v>
      </c>
      <c r="L2041">
        <v>0</v>
      </c>
      <c r="M2041">
        <v>0</v>
      </c>
    </row>
    <row r="2042" spans="1:13" hidden="1" x14ac:dyDescent="0.25">
      <c r="A2042" t="str">
        <f t="shared" si="31"/>
        <v>f</v>
      </c>
      <c r="B2042">
        <v>62</v>
      </c>
      <c r="C2042" t="s">
        <v>14</v>
      </c>
      <c r="D2042">
        <v>4</v>
      </c>
      <c r="E2042" t="s">
        <v>13</v>
      </c>
      <c r="F2042">
        <v>2</v>
      </c>
      <c r="G2042">
        <v>0</v>
      </c>
      <c r="H2042" s="26">
        <v>4.9276210947619996E-7</v>
      </c>
      <c r="I2042">
        <v>7.3446446835000005E-4</v>
      </c>
      <c r="J2042">
        <v>8.8111258555299897E-4</v>
      </c>
      <c r="K2042">
        <v>0</v>
      </c>
      <c r="L2042">
        <v>7.3446446835000005E-4</v>
      </c>
      <c r="M2042">
        <v>0</v>
      </c>
    </row>
    <row r="2043" spans="1:13" hidden="1" x14ac:dyDescent="0.25">
      <c r="A2043" t="str">
        <f t="shared" si="31"/>
        <v>f</v>
      </c>
      <c r="B2043">
        <v>62</v>
      </c>
      <c r="C2043" t="s">
        <v>14</v>
      </c>
      <c r="D2043">
        <v>4</v>
      </c>
      <c r="E2043" t="s">
        <v>7</v>
      </c>
      <c r="F2043">
        <v>385</v>
      </c>
      <c r="G2043">
        <v>7.9757833106943399E-2</v>
      </c>
      <c r="H2043">
        <v>324.50044522101501</v>
      </c>
      <c r="I2043">
        <v>18.8719813375738</v>
      </c>
      <c r="J2043">
        <v>334358.90885494102</v>
      </c>
      <c r="K2043">
        <v>77.763887279329296</v>
      </c>
      <c r="L2043">
        <v>18.634181897344401</v>
      </c>
      <c r="M2043">
        <v>0.23779944022941099</v>
      </c>
    </row>
    <row r="2044" spans="1:13" hidden="1" x14ac:dyDescent="0.25">
      <c r="A2044" t="str">
        <f t="shared" si="31"/>
        <v>f</v>
      </c>
      <c r="B2044">
        <v>62</v>
      </c>
      <c r="C2044" t="s">
        <v>14</v>
      </c>
      <c r="D2044">
        <v>4</v>
      </c>
      <c r="E2044" t="s">
        <v>8</v>
      </c>
      <c r="F2044">
        <v>9</v>
      </c>
      <c r="G2044">
        <v>0</v>
      </c>
      <c r="H2044">
        <v>0</v>
      </c>
      <c r="I2044">
        <v>2.5304765833167102</v>
      </c>
      <c r="J2044">
        <v>0</v>
      </c>
      <c r="K2044">
        <v>0</v>
      </c>
      <c r="L2044">
        <v>0</v>
      </c>
      <c r="M2044">
        <v>0</v>
      </c>
    </row>
    <row r="2045" spans="1:13" hidden="1" x14ac:dyDescent="0.25">
      <c r="A2045" t="str">
        <f t="shared" si="31"/>
        <v>g</v>
      </c>
      <c r="B2045">
        <v>62</v>
      </c>
      <c r="C2045" t="s">
        <v>38</v>
      </c>
      <c r="D2045">
        <v>4</v>
      </c>
      <c r="E2045" t="s">
        <v>6</v>
      </c>
      <c r="F2045">
        <v>43</v>
      </c>
      <c r="G2045">
        <v>0</v>
      </c>
      <c r="H2045">
        <v>0</v>
      </c>
      <c r="I2045">
        <v>38.172984613075101</v>
      </c>
      <c r="J2045">
        <v>0</v>
      </c>
      <c r="K2045">
        <v>0</v>
      </c>
      <c r="L2045">
        <v>0</v>
      </c>
      <c r="M2045">
        <v>0</v>
      </c>
    </row>
    <row r="2046" spans="1:13" hidden="1" x14ac:dyDescent="0.25">
      <c r="A2046" t="str">
        <f t="shared" si="31"/>
        <v>g</v>
      </c>
      <c r="B2046">
        <v>62</v>
      </c>
      <c r="C2046" t="s">
        <v>38</v>
      </c>
      <c r="D2046">
        <v>4</v>
      </c>
      <c r="E2046" t="s">
        <v>7</v>
      </c>
      <c r="F2046">
        <v>14</v>
      </c>
      <c r="G2046">
        <v>0</v>
      </c>
      <c r="H2046">
        <v>6.6884970089932296E-4</v>
      </c>
      <c r="I2046">
        <v>1.3437984769619301E-2</v>
      </c>
      <c r="J2046">
        <v>2.1972666508469101</v>
      </c>
      <c r="K2046">
        <v>0</v>
      </c>
      <c r="L2046">
        <v>1.3437984769619301E-2</v>
      </c>
      <c r="M2046">
        <v>0</v>
      </c>
    </row>
    <row r="2047" spans="1:13" hidden="1" x14ac:dyDescent="0.25">
      <c r="A2047" t="str">
        <f t="shared" si="31"/>
        <v>g</v>
      </c>
      <c r="B2047">
        <v>62</v>
      </c>
      <c r="C2047" t="s">
        <v>38</v>
      </c>
      <c r="D2047">
        <v>4</v>
      </c>
      <c r="E2047" t="s">
        <v>8</v>
      </c>
      <c r="F2047">
        <v>4</v>
      </c>
      <c r="G2047">
        <v>0</v>
      </c>
      <c r="H2047">
        <v>0</v>
      </c>
      <c r="I2047">
        <v>4.6831924604717798</v>
      </c>
      <c r="J2047">
        <v>0</v>
      </c>
      <c r="K2047">
        <v>0</v>
      </c>
      <c r="L2047">
        <v>0</v>
      </c>
      <c r="M2047">
        <v>0</v>
      </c>
    </row>
    <row r="2048" spans="1:13" hidden="1" x14ac:dyDescent="0.25">
      <c r="A2048" t="str">
        <f t="shared" si="31"/>
        <v>g</v>
      </c>
      <c r="B2048">
        <v>62</v>
      </c>
      <c r="C2048" t="s">
        <v>12</v>
      </c>
      <c r="D2048">
        <v>4</v>
      </c>
      <c r="E2048" t="s">
        <v>6</v>
      </c>
      <c r="F2048">
        <v>154</v>
      </c>
      <c r="G2048">
        <v>0</v>
      </c>
      <c r="H2048">
        <v>0</v>
      </c>
      <c r="I2048">
        <v>93.649224310841603</v>
      </c>
      <c r="J2048">
        <v>0</v>
      </c>
      <c r="K2048">
        <v>0</v>
      </c>
      <c r="L2048">
        <v>0</v>
      </c>
      <c r="M2048">
        <v>0</v>
      </c>
    </row>
    <row r="2049" spans="1:13" hidden="1" x14ac:dyDescent="0.25">
      <c r="A2049" t="str">
        <f t="shared" si="31"/>
        <v>g</v>
      </c>
      <c r="B2049">
        <v>62</v>
      </c>
      <c r="C2049" t="s">
        <v>12</v>
      </c>
      <c r="D2049">
        <v>4</v>
      </c>
      <c r="E2049" t="s">
        <v>13</v>
      </c>
      <c r="F2049">
        <v>10</v>
      </c>
      <c r="G2049">
        <v>0</v>
      </c>
      <c r="H2049">
        <v>1.0008814866156199</v>
      </c>
      <c r="I2049">
        <v>0.206776977309586</v>
      </c>
      <c r="J2049">
        <v>2344.1894517273299</v>
      </c>
      <c r="K2049">
        <v>0</v>
      </c>
      <c r="L2049">
        <v>0.206776977309586</v>
      </c>
      <c r="M2049">
        <v>0</v>
      </c>
    </row>
    <row r="2050" spans="1:13" hidden="1" x14ac:dyDescent="0.25">
      <c r="A2050" t="str">
        <f t="shared" si="31"/>
        <v>g</v>
      </c>
      <c r="B2050">
        <v>62</v>
      </c>
      <c r="C2050" t="s">
        <v>12</v>
      </c>
      <c r="D2050">
        <v>4</v>
      </c>
      <c r="E2050" t="s">
        <v>7</v>
      </c>
      <c r="F2050">
        <v>127</v>
      </c>
      <c r="G2050">
        <v>827.52316247220494</v>
      </c>
      <c r="H2050">
        <v>22.970826899097698</v>
      </c>
      <c r="I2050">
        <v>18.636850992223401</v>
      </c>
      <c r="J2050">
        <v>16048.508759340601</v>
      </c>
      <c r="K2050">
        <v>317039.914851462</v>
      </c>
      <c r="L2050">
        <v>1.8051676254726201</v>
      </c>
      <c r="M2050">
        <v>16.831683366750799</v>
      </c>
    </row>
    <row r="2051" spans="1:13" hidden="1" x14ac:dyDescent="0.25">
      <c r="A2051" t="str">
        <f t="shared" ref="A2051:A2114" si="32">LEFT(C2051,1)</f>
        <v>g</v>
      </c>
      <c r="B2051">
        <v>62</v>
      </c>
      <c r="C2051" t="s">
        <v>12</v>
      </c>
      <c r="D2051">
        <v>4</v>
      </c>
      <c r="E2051" t="s">
        <v>8</v>
      </c>
      <c r="F2051">
        <v>2</v>
      </c>
      <c r="G2051">
        <v>0</v>
      </c>
      <c r="H2051">
        <v>0</v>
      </c>
      <c r="I2051">
        <v>0.62182292155909002</v>
      </c>
      <c r="J2051">
        <v>0</v>
      </c>
      <c r="K2051">
        <v>0</v>
      </c>
      <c r="L2051">
        <v>0</v>
      </c>
      <c r="M2051">
        <v>0</v>
      </c>
    </row>
    <row r="2052" spans="1:13" hidden="1" x14ac:dyDescent="0.25">
      <c r="A2052" t="str">
        <f t="shared" si="32"/>
        <v>d</v>
      </c>
      <c r="B2052">
        <v>63</v>
      </c>
      <c r="C2052" t="s">
        <v>16</v>
      </c>
      <c r="D2052">
        <v>1</v>
      </c>
      <c r="E2052" t="s">
        <v>6</v>
      </c>
      <c r="F2052">
        <v>67</v>
      </c>
      <c r="G2052">
        <v>0</v>
      </c>
      <c r="H2052">
        <v>0</v>
      </c>
      <c r="I2052">
        <v>7.2345258746286403</v>
      </c>
      <c r="J2052">
        <v>0</v>
      </c>
      <c r="K2052">
        <v>0</v>
      </c>
      <c r="L2052">
        <v>0</v>
      </c>
      <c r="M2052">
        <v>0</v>
      </c>
    </row>
    <row r="2053" spans="1:13" hidden="1" x14ac:dyDescent="0.25">
      <c r="A2053" t="str">
        <f t="shared" si="32"/>
        <v>d</v>
      </c>
      <c r="B2053">
        <v>63</v>
      </c>
      <c r="C2053" t="s">
        <v>16</v>
      </c>
      <c r="D2053">
        <v>1</v>
      </c>
      <c r="E2053" t="s">
        <v>13</v>
      </c>
      <c r="F2053">
        <v>41</v>
      </c>
      <c r="G2053" s="26">
        <v>8.1872277108500906E-9</v>
      </c>
      <c r="H2053">
        <v>20.702380142397601</v>
      </c>
      <c r="I2053">
        <v>8.2802884498214606</v>
      </c>
      <c r="J2053">
        <v>22090.1148729292</v>
      </c>
      <c r="K2053" s="26">
        <v>3.7794589315299002E-6</v>
      </c>
      <c r="L2053">
        <v>8.2800478286368993</v>
      </c>
      <c r="M2053">
        <v>2.4062118456122901E-4</v>
      </c>
    </row>
    <row r="2054" spans="1:13" hidden="1" x14ac:dyDescent="0.25">
      <c r="A2054" t="str">
        <f t="shared" si="32"/>
        <v>d</v>
      </c>
      <c r="B2054">
        <v>63</v>
      </c>
      <c r="C2054" t="s">
        <v>16</v>
      </c>
      <c r="D2054">
        <v>1</v>
      </c>
      <c r="E2054" t="s">
        <v>7</v>
      </c>
      <c r="F2054">
        <v>1593</v>
      </c>
      <c r="G2054">
        <v>53.891631479660603</v>
      </c>
      <c r="H2054">
        <v>1702.62255583816</v>
      </c>
      <c r="I2054">
        <v>281.18772072295701</v>
      </c>
      <c r="J2054">
        <v>2030281.10059366</v>
      </c>
      <c r="K2054">
        <v>25639.379443658301</v>
      </c>
      <c r="L2054">
        <v>280.26020841955102</v>
      </c>
      <c r="M2054">
        <v>0.92751230340579205</v>
      </c>
    </row>
    <row r="2055" spans="1:13" hidden="1" x14ac:dyDescent="0.25">
      <c r="A2055" t="str">
        <f t="shared" si="32"/>
        <v>d</v>
      </c>
      <c r="B2055">
        <v>63</v>
      </c>
      <c r="C2055" t="s">
        <v>16</v>
      </c>
      <c r="D2055">
        <v>1</v>
      </c>
      <c r="E2055" t="s">
        <v>8</v>
      </c>
      <c r="F2055">
        <v>38</v>
      </c>
      <c r="G2055">
        <v>19.2676189463897</v>
      </c>
      <c r="H2055">
        <v>0</v>
      </c>
      <c r="I2055">
        <v>45.707701467756401</v>
      </c>
      <c r="J2055">
        <v>0</v>
      </c>
      <c r="K2055">
        <v>7394.4768362167097</v>
      </c>
      <c r="L2055">
        <v>0</v>
      </c>
      <c r="M2055">
        <v>0</v>
      </c>
    </row>
    <row r="2056" spans="1:13" hidden="1" x14ac:dyDescent="0.25">
      <c r="A2056" t="str">
        <f t="shared" si="32"/>
        <v>d</v>
      </c>
      <c r="B2056">
        <v>63</v>
      </c>
      <c r="C2056" t="s">
        <v>16</v>
      </c>
      <c r="D2056">
        <v>3</v>
      </c>
      <c r="E2056" t="s">
        <v>6</v>
      </c>
      <c r="F2056">
        <v>1</v>
      </c>
      <c r="G2056">
        <v>0</v>
      </c>
      <c r="H2056">
        <v>0</v>
      </c>
      <c r="I2056" s="26">
        <v>4.8941372759600001E-6</v>
      </c>
      <c r="J2056">
        <v>0</v>
      </c>
      <c r="K2056">
        <v>0</v>
      </c>
      <c r="L2056">
        <v>0</v>
      </c>
      <c r="M2056">
        <v>0</v>
      </c>
    </row>
    <row r="2057" spans="1:13" hidden="1" x14ac:dyDescent="0.25">
      <c r="A2057" t="str">
        <f t="shared" si="32"/>
        <v>d</v>
      </c>
      <c r="B2057">
        <v>63</v>
      </c>
      <c r="C2057" t="s">
        <v>16</v>
      </c>
      <c r="D2057">
        <v>3</v>
      </c>
      <c r="E2057" t="s">
        <v>7</v>
      </c>
      <c r="F2057">
        <v>20</v>
      </c>
      <c r="G2057">
        <v>0</v>
      </c>
      <c r="H2057">
        <v>23.951771130776301</v>
      </c>
      <c r="I2057">
        <v>1.8078834948560001</v>
      </c>
      <c r="J2057">
        <v>25469.3843333117</v>
      </c>
      <c r="K2057">
        <v>0</v>
      </c>
      <c r="L2057">
        <v>1.8078834948560001</v>
      </c>
      <c r="M2057">
        <v>0</v>
      </c>
    </row>
    <row r="2058" spans="1:13" hidden="1" x14ac:dyDescent="0.25">
      <c r="A2058" t="str">
        <f t="shared" si="32"/>
        <v>d</v>
      </c>
      <c r="B2058">
        <v>63</v>
      </c>
      <c r="C2058" t="s">
        <v>15</v>
      </c>
      <c r="D2058">
        <v>1</v>
      </c>
      <c r="E2058" t="s">
        <v>6</v>
      </c>
      <c r="F2058">
        <v>2</v>
      </c>
      <c r="G2058">
        <v>0</v>
      </c>
      <c r="H2058">
        <v>0</v>
      </c>
      <c r="I2058" s="26">
        <v>3.9418173987550002E-5</v>
      </c>
      <c r="J2058">
        <v>0</v>
      </c>
      <c r="K2058">
        <v>0</v>
      </c>
      <c r="L2058">
        <v>0</v>
      </c>
      <c r="M2058">
        <v>0</v>
      </c>
    </row>
    <row r="2059" spans="1:13" hidden="1" x14ac:dyDescent="0.25">
      <c r="A2059" t="str">
        <f t="shared" si="32"/>
        <v>d</v>
      </c>
      <c r="B2059">
        <v>63</v>
      </c>
      <c r="C2059" t="s">
        <v>15</v>
      </c>
      <c r="D2059">
        <v>1</v>
      </c>
      <c r="E2059" t="s">
        <v>7</v>
      </c>
      <c r="F2059">
        <v>20</v>
      </c>
      <c r="G2059">
        <v>0</v>
      </c>
      <c r="H2059">
        <v>79.84374770766</v>
      </c>
      <c r="I2059">
        <v>3.4321269783933999</v>
      </c>
      <c r="J2059">
        <v>72561.707747430002</v>
      </c>
      <c r="K2059">
        <v>0</v>
      </c>
      <c r="L2059">
        <v>3.4321269783933999</v>
      </c>
      <c r="M2059">
        <v>0</v>
      </c>
    </row>
    <row r="2060" spans="1:13" hidden="1" x14ac:dyDescent="0.25">
      <c r="A2060" t="str">
        <f t="shared" si="32"/>
        <v>g</v>
      </c>
      <c r="B2060">
        <v>63</v>
      </c>
      <c r="C2060" t="s">
        <v>12</v>
      </c>
      <c r="D2060">
        <v>1</v>
      </c>
      <c r="E2060" t="s">
        <v>6</v>
      </c>
      <c r="F2060">
        <v>7</v>
      </c>
      <c r="G2060">
        <v>0</v>
      </c>
      <c r="H2060">
        <v>0</v>
      </c>
      <c r="I2060">
        <v>0.58879571994775304</v>
      </c>
      <c r="J2060">
        <v>0</v>
      </c>
      <c r="K2060">
        <v>0</v>
      </c>
      <c r="L2060">
        <v>0</v>
      </c>
      <c r="M2060">
        <v>0</v>
      </c>
    </row>
    <row r="2061" spans="1:13" hidden="1" x14ac:dyDescent="0.25">
      <c r="A2061" t="str">
        <f t="shared" si="32"/>
        <v>g</v>
      </c>
      <c r="B2061">
        <v>63</v>
      </c>
      <c r="C2061" t="s">
        <v>12</v>
      </c>
      <c r="D2061">
        <v>1</v>
      </c>
      <c r="E2061" t="s">
        <v>13</v>
      </c>
      <c r="F2061">
        <v>14</v>
      </c>
      <c r="G2061">
        <v>97.382728860841794</v>
      </c>
      <c r="H2061">
        <v>0.62723903166524098</v>
      </c>
      <c r="I2061">
        <v>7.7247888840898398</v>
      </c>
      <c r="J2061">
        <v>1066.30635382437</v>
      </c>
      <c r="K2061">
        <v>74863.222171003901</v>
      </c>
      <c r="L2061">
        <v>0.89698777179824996</v>
      </c>
      <c r="M2061">
        <v>6.8278011122915903</v>
      </c>
    </row>
    <row r="2062" spans="1:13" hidden="1" x14ac:dyDescent="0.25">
      <c r="A2062" t="str">
        <f t="shared" si="32"/>
        <v>g</v>
      </c>
      <c r="B2062">
        <v>63</v>
      </c>
      <c r="C2062" t="s">
        <v>12</v>
      </c>
      <c r="D2062">
        <v>1</v>
      </c>
      <c r="E2062" t="s">
        <v>7</v>
      </c>
      <c r="F2062">
        <v>9</v>
      </c>
      <c r="G2062" s="26">
        <v>1.2426798746899999E-7</v>
      </c>
      <c r="H2062" s="26">
        <v>3.9481537876426303E-6</v>
      </c>
      <c r="I2062">
        <v>1.09063097478706E-4</v>
      </c>
      <c r="J2062">
        <v>5.4484323823544003E-3</v>
      </c>
      <c r="K2062" s="26">
        <v>4.6476227313400003E-5</v>
      </c>
      <c r="L2062" s="26">
        <v>8.4729553210006404E-5</v>
      </c>
      <c r="M2062" s="26">
        <v>2.43335442687E-5</v>
      </c>
    </row>
    <row r="2063" spans="1:13" hidden="1" x14ac:dyDescent="0.25">
      <c r="A2063" t="str">
        <f t="shared" si="32"/>
        <v>h</v>
      </c>
      <c r="B2063">
        <v>63</v>
      </c>
      <c r="C2063" t="s">
        <v>41</v>
      </c>
      <c r="D2063">
        <v>1</v>
      </c>
      <c r="E2063" t="s">
        <v>6</v>
      </c>
      <c r="F2063">
        <v>50</v>
      </c>
      <c r="G2063">
        <v>0</v>
      </c>
      <c r="H2063">
        <v>0</v>
      </c>
      <c r="I2063">
        <v>0.61277831658867199</v>
      </c>
      <c r="J2063">
        <v>0</v>
      </c>
      <c r="K2063">
        <v>0</v>
      </c>
      <c r="L2063">
        <v>0</v>
      </c>
      <c r="M2063">
        <v>0</v>
      </c>
    </row>
    <row r="2064" spans="1:13" hidden="1" x14ac:dyDescent="0.25">
      <c r="A2064" t="str">
        <f t="shared" si="32"/>
        <v>h</v>
      </c>
      <c r="B2064">
        <v>63</v>
      </c>
      <c r="C2064" t="s">
        <v>41</v>
      </c>
      <c r="D2064">
        <v>1</v>
      </c>
      <c r="E2064" t="s">
        <v>13</v>
      </c>
      <c r="F2064">
        <v>1</v>
      </c>
      <c r="G2064">
        <v>0</v>
      </c>
      <c r="H2064" s="26">
        <v>4.4827898970100002E-8</v>
      </c>
      <c r="I2064" s="26">
        <v>4.2461801227399998E-5</v>
      </c>
      <c r="J2064" s="26">
        <v>4.8952065675400002E-5</v>
      </c>
      <c r="K2064">
        <v>0</v>
      </c>
      <c r="L2064" s="26">
        <v>4.2461801227399998E-5</v>
      </c>
      <c r="M2064">
        <v>0</v>
      </c>
    </row>
    <row r="2065" spans="1:13" hidden="1" x14ac:dyDescent="0.25">
      <c r="A2065" t="str">
        <f t="shared" si="32"/>
        <v>h</v>
      </c>
      <c r="B2065">
        <v>63</v>
      </c>
      <c r="C2065" t="s">
        <v>41</v>
      </c>
      <c r="D2065">
        <v>1</v>
      </c>
      <c r="E2065" t="s">
        <v>7</v>
      </c>
      <c r="F2065">
        <v>26</v>
      </c>
      <c r="G2065">
        <v>0</v>
      </c>
      <c r="H2065">
        <v>20.103859422717498</v>
      </c>
      <c r="I2065">
        <v>0.63802207509123998</v>
      </c>
      <c r="J2065">
        <v>22495.483948340901</v>
      </c>
      <c r="K2065">
        <v>0</v>
      </c>
      <c r="L2065">
        <v>0.63802207509123998</v>
      </c>
      <c r="M2065">
        <v>0</v>
      </c>
    </row>
    <row r="2066" spans="1:13" hidden="1" x14ac:dyDescent="0.25">
      <c r="A2066" t="str">
        <f t="shared" si="32"/>
        <v>h</v>
      </c>
      <c r="B2066">
        <v>63</v>
      </c>
      <c r="C2066" t="s">
        <v>41</v>
      </c>
      <c r="D2066">
        <v>1</v>
      </c>
      <c r="E2066" t="s">
        <v>8</v>
      </c>
      <c r="F2066">
        <v>10</v>
      </c>
      <c r="G2066">
        <v>0</v>
      </c>
      <c r="H2066">
        <v>0</v>
      </c>
      <c r="I2066">
        <v>4.9488899639117196</v>
      </c>
      <c r="J2066">
        <v>0</v>
      </c>
      <c r="K2066">
        <v>0</v>
      </c>
      <c r="L2066">
        <v>0</v>
      </c>
      <c r="M2066">
        <v>0</v>
      </c>
    </row>
    <row r="2067" spans="1:13" hidden="1" x14ac:dyDescent="0.25">
      <c r="A2067" t="str">
        <f t="shared" si="32"/>
        <v>h</v>
      </c>
      <c r="B2067">
        <v>63</v>
      </c>
      <c r="C2067" t="s">
        <v>41</v>
      </c>
      <c r="D2067">
        <v>3</v>
      </c>
      <c r="E2067" t="s">
        <v>6</v>
      </c>
      <c r="F2067">
        <v>13</v>
      </c>
      <c r="G2067">
        <v>0</v>
      </c>
      <c r="H2067">
        <v>0</v>
      </c>
      <c r="I2067">
        <v>0.149135775035627</v>
      </c>
      <c r="J2067">
        <v>0</v>
      </c>
      <c r="K2067">
        <v>0</v>
      </c>
      <c r="L2067">
        <v>0</v>
      </c>
      <c r="M2067">
        <v>0</v>
      </c>
    </row>
    <row r="2068" spans="1:13" hidden="1" x14ac:dyDescent="0.25">
      <c r="A2068" t="str">
        <f t="shared" si="32"/>
        <v>h</v>
      </c>
      <c r="B2068">
        <v>63</v>
      </c>
      <c r="C2068" t="s">
        <v>41</v>
      </c>
      <c r="D2068">
        <v>3</v>
      </c>
      <c r="E2068" t="s">
        <v>7</v>
      </c>
      <c r="F2068">
        <v>4</v>
      </c>
      <c r="G2068">
        <v>0</v>
      </c>
      <c r="H2068">
        <v>2.23531370939466E-4</v>
      </c>
      <c r="I2068">
        <v>3.1802981726666998E-2</v>
      </c>
      <c r="J2068">
        <v>0.238379435960418</v>
      </c>
      <c r="K2068">
        <v>0</v>
      </c>
      <c r="L2068">
        <v>3.1802981726666998E-2</v>
      </c>
      <c r="M2068">
        <v>0</v>
      </c>
    </row>
    <row r="2069" spans="1:13" hidden="1" x14ac:dyDescent="0.25">
      <c r="A2069" t="str">
        <f t="shared" si="32"/>
        <v>h</v>
      </c>
      <c r="B2069">
        <v>63</v>
      </c>
      <c r="C2069" t="s">
        <v>41</v>
      </c>
      <c r="D2069">
        <v>3</v>
      </c>
      <c r="E2069" t="s">
        <v>8</v>
      </c>
      <c r="F2069">
        <v>2</v>
      </c>
      <c r="G2069">
        <v>0</v>
      </c>
      <c r="H2069">
        <v>0</v>
      </c>
      <c r="I2069" s="26">
        <v>3.9620320357299997E-5</v>
      </c>
      <c r="J2069">
        <v>0</v>
      </c>
      <c r="K2069">
        <v>0</v>
      </c>
      <c r="L2069">
        <v>0</v>
      </c>
      <c r="M2069">
        <v>0</v>
      </c>
    </row>
    <row r="2070" spans="1:13" hidden="1" x14ac:dyDescent="0.25">
      <c r="A2070" t="str">
        <f t="shared" si="32"/>
        <v>a</v>
      </c>
      <c r="B2070">
        <v>64</v>
      </c>
      <c r="C2070" t="s">
        <v>18</v>
      </c>
      <c r="D2070">
        <v>1</v>
      </c>
      <c r="E2070" t="s">
        <v>6</v>
      </c>
      <c r="F2070">
        <v>3</v>
      </c>
      <c r="G2070">
        <v>0</v>
      </c>
      <c r="H2070">
        <v>0</v>
      </c>
      <c r="I2070">
        <v>2.2764403475267598</v>
      </c>
      <c r="J2070">
        <v>0</v>
      </c>
      <c r="K2070">
        <v>0</v>
      </c>
      <c r="L2070">
        <v>0</v>
      </c>
      <c r="M2070">
        <v>0</v>
      </c>
    </row>
    <row r="2071" spans="1:13" hidden="1" x14ac:dyDescent="0.25">
      <c r="A2071" t="str">
        <f t="shared" si="32"/>
        <v>a</v>
      </c>
      <c r="B2071">
        <v>64</v>
      </c>
      <c r="C2071" t="s">
        <v>18</v>
      </c>
      <c r="D2071">
        <v>1</v>
      </c>
      <c r="E2071" t="s">
        <v>13</v>
      </c>
      <c r="F2071">
        <v>1</v>
      </c>
      <c r="G2071" s="26">
        <v>1.9492151916199998E-6</v>
      </c>
      <c r="H2071">
        <v>0</v>
      </c>
      <c r="I2071">
        <v>3.5532554828699998E-2</v>
      </c>
      <c r="J2071">
        <v>0</v>
      </c>
      <c r="K2071">
        <v>8.1087351971500003E-4</v>
      </c>
      <c r="L2071">
        <v>0</v>
      </c>
      <c r="M2071">
        <v>3.5532554828699998E-2</v>
      </c>
    </row>
    <row r="2072" spans="1:13" hidden="1" x14ac:dyDescent="0.25">
      <c r="A2072" t="str">
        <f t="shared" si="32"/>
        <v>a</v>
      </c>
      <c r="B2072">
        <v>64</v>
      </c>
      <c r="C2072" t="s">
        <v>18</v>
      </c>
      <c r="D2072">
        <v>1</v>
      </c>
      <c r="E2072" t="s">
        <v>8</v>
      </c>
      <c r="F2072">
        <v>5</v>
      </c>
      <c r="G2072">
        <v>2.665660740364E-3</v>
      </c>
      <c r="H2072">
        <v>4.4802207353399998E-4</v>
      </c>
      <c r="I2072">
        <v>0.115347760054199</v>
      </c>
      <c r="J2072">
        <v>0.51253725212300005</v>
      </c>
      <c r="K2072">
        <v>0.99355823067350002</v>
      </c>
      <c r="L2072">
        <v>0</v>
      </c>
      <c r="M2072">
        <v>0</v>
      </c>
    </row>
    <row r="2073" spans="1:13" hidden="1" x14ac:dyDescent="0.25">
      <c r="A2073" t="str">
        <f t="shared" si="32"/>
        <v>a</v>
      </c>
      <c r="B2073">
        <v>64</v>
      </c>
      <c r="C2073" t="s">
        <v>17</v>
      </c>
      <c r="D2073">
        <v>1</v>
      </c>
      <c r="E2073" t="s">
        <v>6</v>
      </c>
      <c r="F2073">
        <v>159</v>
      </c>
      <c r="G2073">
        <v>0</v>
      </c>
      <c r="H2073">
        <v>0</v>
      </c>
      <c r="I2073">
        <v>227.10279762361199</v>
      </c>
      <c r="J2073">
        <v>0</v>
      </c>
      <c r="K2073">
        <v>0</v>
      </c>
      <c r="L2073">
        <v>0</v>
      </c>
      <c r="M2073">
        <v>0</v>
      </c>
    </row>
    <row r="2074" spans="1:13" hidden="1" x14ac:dyDescent="0.25">
      <c r="A2074" t="str">
        <f t="shared" si="32"/>
        <v>a</v>
      </c>
      <c r="B2074">
        <v>64</v>
      </c>
      <c r="C2074" t="s">
        <v>17</v>
      </c>
      <c r="D2074">
        <v>1</v>
      </c>
      <c r="E2074" t="s">
        <v>7</v>
      </c>
      <c r="F2074">
        <v>32</v>
      </c>
      <c r="G2074">
        <v>1.8013183959229999</v>
      </c>
      <c r="H2074">
        <v>1.8843162000765199</v>
      </c>
      <c r="I2074">
        <v>7.8169870005444198</v>
      </c>
      <c r="J2074">
        <v>1766.0401643085199</v>
      </c>
      <c r="K2074">
        <v>1140.234544619</v>
      </c>
      <c r="L2074">
        <v>1.1235391804944199</v>
      </c>
      <c r="M2074">
        <v>6.6934478200500003</v>
      </c>
    </row>
    <row r="2075" spans="1:13" hidden="1" x14ac:dyDescent="0.25">
      <c r="A2075" t="str">
        <f t="shared" si="32"/>
        <v>a</v>
      </c>
      <c r="B2075">
        <v>64</v>
      </c>
      <c r="C2075" t="s">
        <v>17</v>
      </c>
      <c r="D2075">
        <v>1</v>
      </c>
      <c r="E2075" t="s">
        <v>8</v>
      </c>
      <c r="F2075">
        <v>95</v>
      </c>
      <c r="G2075">
        <v>79.847877474212197</v>
      </c>
      <c r="H2075">
        <v>1.9044310143659999</v>
      </c>
      <c r="I2075">
        <v>136.80854724340401</v>
      </c>
      <c r="J2075">
        <v>2325.55601695</v>
      </c>
      <c r="K2075">
        <v>49350.262926815398</v>
      </c>
      <c r="L2075">
        <v>0</v>
      </c>
      <c r="M2075">
        <v>0</v>
      </c>
    </row>
    <row r="2076" spans="1:13" hidden="1" x14ac:dyDescent="0.25">
      <c r="A2076" t="str">
        <f t="shared" si="32"/>
        <v>a</v>
      </c>
      <c r="B2076">
        <v>64</v>
      </c>
      <c r="C2076" t="s">
        <v>40</v>
      </c>
      <c r="D2076">
        <v>1</v>
      </c>
      <c r="E2076" t="s">
        <v>6</v>
      </c>
      <c r="F2076">
        <v>26</v>
      </c>
      <c r="G2076">
        <v>0</v>
      </c>
      <c r="H2076">
        <v>0</v>
      </c>
      <c r="I2076">
        <v>9.7887478913306705</v>
      </c>
      <c r="J2076">
        <v>0</v>
      </c>
      <c r="K2076">
        <v>0</v>
      </c>
      <c r="L2076">
        <v>0</v>
      </c>
      <c r="M2076">
        <v>0</v>
      </c>
    </row>
    <row r="2077" spans="1:13" hidden="1" x14ac:dyDescent="0.25">
      <c r="A2077" t="str">
        <f t="shared" si="32"/>
        <v>a</v>
      </c>
      <c r="B2077">
        <v>64</v>
      </c>
      <c r="C2077" t="s">
        <v>40</v>
      </c>
      <c r="D2077">
        <v>1</v>
      </c>
      <c r="E2077" t="s">
        <v>13</v>
      </c>
      <c r="F2077">
        <v>6</v>
      </c>
      <c r="G2077">
        <v>7.7923777251600004E-2</v>
      </c>
      <c r="H2077">
        <v>1.2245194765965901</v>
      </c>
      <c r="I2077">
        <v>0.68713153509301605</v>
      </c>
      <c r="J2077">
        <v>2095.8245089152601</v>
      </c>
      <c r="K2077">
        <v>49.325751000300002</v>
      </c>
      <c r="L2077">
        <v>0.62994108478411603</v>
      </c>
      <c r="M2077">
        <v>5.71904503089E-2</v>
      </c>
    </row>
    <row r="2078" spans="1:13" hidden="1" x14ac:dyDescent="0.25">
      <c r="A2078" t="str">
        <f t="shared" si="32"/>
        <v>a</v>
      </c>
      <c r="B2078">
        <v>64</v>
      </c>
      <c r="C2078" t="s">
        <v>40</v>
      </c>
      <c r="D2078">
        <v>1</v>
      </c>
      <c r="E2078" t="s">
        <v>7</v>
      </c>
      <c r="F2078">
        <v>47</v>
      </c>
      <c r="G2078">
        <v>11.321859716560899</v>
      </c>
      <c r="H2078">
        <v>2.2805894758650198</v>
      </c>
      <c r="I2078">
        <v>3.3982924836125599</v>
      </c>
      <c r="J2078">
        <v>2957.7107266468602</v>
      </c>
      <c r="K2078">
        <v>3963.9711323001602</v>
      </c>
      <c r="L2078">
        <v>1.15895978827896</v>
      </c>
      <c r="M2078">
        <v>2.2393326953336001</v>
      </c>
    </row>
    <row r="2079" spans="1:13" hidden="1" x14ac:dyDescent="0.25">
      <c r="A2079" t="str">
        <f t="shared" si="32"/>
        <v>a</v>
      </c>
      <c r="B2079">
        <v>64</v>
      </c>
      <c r="C2079" t="s">
        <v>40</v>
      </c>
      <c r="D2079">
        <v>1</v>
      </c>
      <c r="E2079" t="s">
        <v>8</v>
      </c>
      <c r="F2079">
        <v>17</v>
      </c>
      <c r="G2079">
        <v>65.037974000066995</v>
      </c>
      <c r="H2079">
        <v>0</v>
      </c>
      <c r="I2079">
        <v>28.649804055075901</v>
      </c>
      <c r="J2079">
        <v>0</v>
      </c>
      <c r="K2079">
        <v>32785.584886449396</v>
      </c>
      <c r="L2079">
        <v>0</v>
      </c>
      <c r="M2079">
        <v>0</v>
      </c>
    </row>
    <row r="2080" spans="1:13" hidden="1" x14ac:dyDescent="0.25">
      <c r="A2080" t="str">
        <f t="shared" si="32"/>
        <v>b</v>
      </c>
      <c r="B2080">
        <v>64</v>
      </c>
      <c r="C2080" t="s">
        <v>39</v>
      </c>
      <c r="D2080">
        <v>1</v>
      </c>
      <c r="E2080" t="s">
        <v>6</v>
      </c>
      <c r="F2080">
        <v>111</v>
      </c>
      <c r="G2080">
        <v>0</v>
      </c>
      <c r="H2080">
        <v>0</v>
      </c>
      <c r="I2080">
        <v>197.07972542405099</v>
      </c>
      <c r="J2080">
        <v>0</v>
      </c>
      <c r="K2080">
        <v>0</v>
      </c>
      <c r="L2080">
        <v>0</v>
      </c>
      <c r="M2080">
        <v>0</v>
      </c>
    </row>
    <row r="2081" spans="1:13" hidden="1" x14ac:dyDescent="0.25">
      <c r="A2081" t="str">
        <f t="shared" si="32"/>
        <v>b</v>
      </c>
      <c r="B2081">
        <v>64</v>
      </c>
      <c r="C2081" t="s">
        <v>39</v>
      </c>
      <c r="D2081">
        <v>1</v>
      </c>
      <c r="E2081" t="s">
        <v>7</v>
      </c>
      <c r="F2081">
        <v>57</v>
      </c>
      <c r="G2081">
        <v>0</v>
      </c>
      <c r="H2081">
        <v>51.282163725761201</v>
      </c>
      <c r="I2081">
        <v>37.845369592228998</v>
      </c>
      <c r="J2081">
        <v>99348.322490126506</v>
      </c>
      <c r="K2081">
        <v>0</v>
      </c>
      <c r="L2081">
        <v>37.845369592228998</v>
      </c>
      <c r="M2081">
        <v>0</v>
      </c>
    </row>
    <row r="2082" spans="1:13" hidden="1" x14ac:dyDescent="0.25">
      <c r="A2082" t="str">
        <f t="shared" si="32"/>
        <v>b</v>
      </c>
      <c r="B2082">
        <v>64</v>
      </c>
      <c r="C2082" t="s">
        <v>39</v>
      </c>
      <c r="D2082">
        <v>1</v>
      </c>
      <c r="E2082" t="s">
        <v>8</v>
      </c>
      <c r="F2082">
        <v>17</v>
      </c>
      <c r="G2082">
        <v>0</v>
      </c>
      <c r="H2082">
        <v>0</v>
      </c>
      <c r="I2082">
        <v>5.1651031414544004</v>
      </c>
      <c r="J2082">
        <v>0</v>
      </c>
      <c r="K2082">
        <v>0</v>
      </c>
      <c r="L2082">
        <v>0</v>
      </c>
      <c r="M2082">
        <v>0</v>
      </c>
    </row>
    <row r="2083" spans="1:13" hidden="1" x14ac:dyDescent="0.25">
      <c r="A2083" t="str">
        <f t="shared" si="32"/>
        <v>b</v>
      </c>
      <c r="B2083">
        <v>64</v>
      </c>
      <c r="C2083" t="s">
        <v>36</v>
      </c>
      <c r="D2083">
        <v>1</v>
      </c>
      <c r="E2083" t="s">
        <v>6</v>
      </c>
      <c r="F2083">
        <v>661</v>
      </c>
      <c r="G2083">
        <v>0</v>
      </c>
      <c r="H2083">
        <v>0</v>
      </c>
      <c r="I2083">
        <v>605.79872587337604</v>
      </c>
      <c r="J2083">
        <v>0</v>
      </c>
      <c r="K2083">
        <v>0</v>
      </c>
      <c r="L2083">
        <v>0</v>
      </c>
      <c r="M2083">
        <v>0</v>
      </c>
    </row>
    <row r="2084" spans="1:13" hidden="1" x14ac:dyDescent="0.25">
      <c r="A2084" t="str">
        <f t="shared" si="32"/>
        <v>b</v>
      </c>
      <c r="B2084">
        <v>64</v>
      </c>
      <c r="C2084" t="s">
        <v>36</v>
      </c>
      <c r="D2084">
        <v>1</v>
      </c>
      <c r="E2084" t="s">
        <v>13</v>
      </c>
      <c r="F2084">
        <v>65</v>
      </c>
      <c r="G2084">
        <v>30.145589504517901</v>
      </c>
      <c r="H2084">
        <v>15.527424776702</v>
      </c>
      <c r="I2084">
        <v>109.20287348834501</v>
      </c>
      <c r="J2084">
        <v>24005.550588190701</v>
      </c>
      <c r="K2084">
        <v>18681.023911030999</v>
      </c>
      <c r="L2084">
        <v>21.001316025071901</v>
      </c>
      <c r="M2084">
        <v>88.201557463273602</v>
      </c>
    </row>
    <row r="2085" spans="1:13" hidden="1" x14ac:dyDescent="0.25">
      <c r="A2085" t="str">
        <f t="shared" si="32"/>
        <v>b</v>
      </c>
      <c r="B2085">
        <v>64</v>
      </c>
      <c r="C2085" t="s">
        <v>36</v>
      </c>
      <c r="D2085">
        <v>1</v>
      </c>
      <c r="E2085" t="s">
        <v>7</v>
      </c>
      <c r="F2085">
        <v>5188</v>
      </c>
      <c r="G2085">
        <v>51.386401023192803</v>
      </c>
      <c r="H2085">
        <v>4768.3946175811698</v>
      </c>
      <c r="I2085">
        <v>1594.5951067123499</v>
      </c>
      <c r="J2085">
        <v>8293909.0184168601</v>
      </c>
      <c r="K2085">
        <v>34105.535604640601</v>
      </c>
      <c r="L2085">
        <v>1483.4604680213599</v>
      </c>
      <c r="M2085">
        <v>111.134638690993</v>
      </c>
    </row>
    <row r="2086" spans="1:13" hidden="1" x14ac:dyDescent="0.25">
      <c r="A2086" t="str">
        <f t="shared" si="32"/>
        <v>b</v>
      </c>
      <c r="B2086">
        <v>64</v>
      </c>
      <c r="C2086" t="s">
        <v>36</v>
      </c>
      <c r="D2086">
        <v>1</v>
      </c>
      <c r="E2086" t="s">
        <v>8</v>
      </c>
      <c r="F2086">
        <v>173</v>
      </c>
      <c r="G2086">
        <v>15.0928896954346</v>
      </c>
      <c r="H2086">
        <v>6.9295185000022297</v>
      </c>
      <c r="I2086">
        <v>267.57053439768998</v>
      </c>
      <c r="J2086">
        <v>12512.892370281899</v>
      </c>
      <c r="K2086">
        <v>7685.7269283874002</v>
      </c>
      <c r="L2086">
        <v>0</v>
      </c>
      <c r="M2086">
        <v>0</v>
      </c>
    </row>
    <row r="2087" spans="1:13" hidden="1" x14ac:dyDescent="0.25">
      <c r="A2087" t="str">
        <f t="shared" si="32"/>
        <v>b</v>
      </c>
      <c r="B2087">
        <v>64</v>
      </c>
      <c r="C2087" t="s">
        <v>34</v>
      </c>
      <c r="D2087">
        <v>1</v>
      </c>
      <c r="E2087" t="s">
        <v>6</v>
      </c>
      <c r="F2087">
        <v>121</v>
      </c>
      <c r="G2087">
        <v>0</v>
      </c>
      <c r="H2087">
        <v>0</v>
      </c>
      <c r="I2087">
        <v>112.117379236311</v>
      </c>
      <c r="J2087">
        <v>0</v>
      </c>
      <c r="K2087">
        <v>0</v>
      </c>
      <c r="L2087">
        <v>0</v>
      </c>
      <c r="M2087">
        <v>0</v>
      </c>
    </row>
    <row r="2088" spans="1:13" hidden="1" x14ac:dyDescent="0.25">
      <c r="A2088" t="str">
        <f t="shared" si="32"/>
        <v>b</v>
      </c>
      <c r="B2088">
        <v>64</v>
      </c>
      <c r="C2088" t="s">
        <v>34</v>
      </c>
      <c r="D2088">
        <v>1</v>
      </c>
      <c r="E2088" t="s">
        <v>13</v>
      </c>
      <c r="F2088">
        <v>21</v>
      </c>
      <c r="G2088">
        <v>85.433196375020003</v>
      </c>
      <c r="H2088">
        <v>0.81290902047878699</v>
      </c>
      <c r="I2088">
        <v>8.4111652824533998</v>
      </c>
      <c r="J2088">
        <v>451.38223411169702</v>
      </c>
      <c r="K2088">
        <v>43243.366509453001</v>
      </c>
      <c r="L2088">
        <v>2.2933777949484</v>
      </c>
      <c r="M2088">
        <v>6.1177874875049998</v>
      </c>
    </row>
    <row r="2089" spans="1:13" hidden="1" x14ac:dyDescent="0.25">
      <c r="A2089" t="str">
        <f t="shared" si="32"/>
        <v>b</v>
      </c>
      <c r="B2089">
        <v>64</v>
      </c>
      <c r="C2089" t="s">
        <v>34</v>
      </c>
      <c r="D2089">
        <v>1</v>
      </c>
      <c r="E2089" t="s">
        <v>7</v>
      </c>
      <c r="F2089">
        <v>1640</v>
      </c>
      <c r="G2089">
        <v>97.517505641641506</v>
      </c>
      <c r="H2089">
        <v>1605.6094952246401</v>
      </c>
      <c r="I2089">
        <v>474.35335004821701</v>
      </c>
      <c r="J2089">
        <v>2941037.3077262701</v>
      </c>
      <c r="K2089">
        <v>51342.108512047802</v>
      </c>
      <c r="L2089">
        <v>467.50646413698399</v>
      </c>
      <c r="M2089">
        <v>6.8468859112328904</v>
      </c>
    </row>
    <row r="2090" spans="1:13" hidden="1" x14ac:dyDescent="0.25">
      <c r="A2090" t="str">
        <f t="shared" si="32"/>
        <v>b</v>
      </c>
      <c r="B2090">
        <v>64</v>
      </c>
      <c r="C2090" t="s">
        <v>34</v>
      </c>
      <c r="D2090">
        <v>1</v>
      </c>
      <c r="E2090" t="s">
        <v>8</v>
      </c>
      <c r="F2090">
        <v>16</v>
      </c>
      <c r="G2090">
        <v>0.66784404025592303</v>
      </c>
      <c r="H2090">
        <v>0</v>
      </c>
      <c r="I2090">
        <v>9.0520100100470895</v>
      </c>
      <c r="J2090">
        <v>0</v>
      </c>
      <c r="K2090">
        <v>422.74527748223397</v>
      </c>
      <c r="L2090">
        <v>0</v>
      </c>
      <c r="M2090">
        <v>0</v>
      </c>
    </row>
    <row r="2091" spans="1:13" hidden="1" x14ac:dyDescent="0.25">
      <c r="A2091" t="str">
        <f t="shared" si="32"/>
        <v>f</v>
      </c>
      <c r="B2091">
        <v>64</v>
      </c>
      <c r="C2091" t="s">
        <v>37</v>
      </c>
      <c r="D2091">
        <v>1</v>
      </c>
      <c r="E2091" t="s">
        <v>6</v>
      </c>
      <c r="F2091">
        <v>30</v>
      </c>
      <c r="G2091">
        <v>0</v>
      </c>
      <c r="H2091">
        <v>0</v>
      </c>
      <c r="I2091">
        <v>30.0060363220509</v>
      </c>
      <c r="J2091">
        <v>0</v>
      </c>
      <c r="K2091">
        <v>0</v>
      </c>
      <c r="L2091">
        <v>0</v>
      </c>
      <c r="M2091">
        <v>0</v>
      </c>
    </row>
    <row r="2092" spans="1:13" hidden="1" x14ac:dyDescent="0.25">
      <c r="A2092" t="str">
        <f t="shared" si="32"/>
        <v>f</v>
      </c>
      <c r="B2092">
        <v>64</v>
      </c>
      <c r="C2092" t="s">
        <v>37</v>
      </c>
      <c r="D2092">
        <v>1</v>
      </c>
      <c r="E2092" t="s">
        <v>13</v>
      </c>
      <c r="F2092">
        <v>4</v>
      </c>
      <c r="G2092">
        <v>0</v>
      </c>
      <c r="H2092">
        <v>3.9939599028641402</v>
      </c>
      <c r="I2092">
        <v>0.9073973810764</v>
      </c>
      <c r="J2092">
        <v>2970.0181711912501</v>
      </c>
      <c r="K2092">
        <v>0</v>
      </c>
      <c r="L2092">
        <v>0.9073973810764</v>
      </c>
      <c r="M2092">
        <v>0</v>
      </c>
    </row>
    <row r="2093" spans="1:13" hidden="1" x14ac:dyDescent="0.25">
      <c r="A2093" t="str">
        <f t="shared" si="32"/>
        <v>f</v>
      </c>
      <c r="B2093">
        <v>64</v>
      </c>
      <c r="C2093" t="s">
        <v>37</v>
      </c>
      <c r="D2093">
        <v>1</v>
      </c>
      <c r="E2093" t="s">
        <v>7</v>
      </c>
      <c r="F2093">
        <v>20</v>
      </c>
      <c r="G2093">
        <v>14.60336277397</v>
      </c>
      <c r="H2093">
        <v>2.0083832853808601</v>
      </c>
      <c r="I2093">
        <v>4.9427781615863697</v>
      </c>
      <c r="J2093">
        <v>2935.98310886729</v>
      </c>
      <c r="K2093">
        <v>8678.9274945430006</v>
      </c>
      <c r="L2093">
        <v>0.85713915291438003</v>
      </c>
      <c r="M2093">
        <v>4.0856390086719996</v>
      </c>
    </row>
    <row r="2094" spans="1:13" hidden="1" x14ac:dyDescent="0.25">
      <c r="A2094" t="str">
        <f t="shared" si="32"/>
        <v>f</v>
      </c>
      <c r="B2094">
        <v>64</v>
      </c>
      <c r="C2094" t="s">
        <v>37</v>
      </c>
      <c r="D2094">
        <v>1</v>
      </c>
      <c r="E2094" t="s">
        <v>8</v>
      </c>
      <c r="F2094">
        <v>24</v>
      </c>
      <c r="G2094">
        <v>52.906338543399997</v>
      </c>
      <c r="H2094">
        <v>0</v>
      </c>
      <c r="I2094">
        <v>2.93779408918282</v>
      </c>
      <c r="J2094">
        <v>0</v>
      </c>
      <c r="K2094">
        <v>33489.712297999999</v>
      </c>
      <c r="L2094">
        <v>0</v>
      </c>
      <c r="M2094">
        <v>0</v>
      </c>
    </row>
    <row r="2095" spans="1:13" hidden="1" x14ac:dyDescent="0.25">
      <c r="A2095" t="str">
        <f t="shared" si="32"/>
        <v>g</v>
      </c>
      <c r="B2095">
        <v>64</v>
      </c>
      <c r="C2095" t="s">
        <v>12</v>
      </c>
      <c r="D2095">
        <v>1</v>
      </c>
      <c r="E2095" t="s">
        <v>6</v>
      </c>
      <c r="F2095">
        <v>293</v>
      </c>
      <c r="G2095">
        <v>0</v>
      </c>
      <c r="H2095">
        <v>0</v>
      </c>
      <c r="I2095">
        <v>229.433735373052</v>
      </c>
      <c r="J2095">
        <v>0</v>
      </c>
      <c r="K2095">
        <v>0</v>
      </c>
      <c r="L2095">
        <v>0</v>
      </c>
      <c r="M2095">
        <v>0</v>
      </c>
    </row>
    <row r="2096" spans="1:13" hidden="1" x14ac:dyDescent="0.25">
      <c r="A2096" t="str">
        <f t="shared" si="32"/>
        <v>g</v>
      </c>
      <c r="B2096">
        <v>64</v>
      </c>
      <c r="C2096" t="s">
        <v>12</v>
      </c>
      <c r="D2096">
        <v>1</v>
      </c>
      <c r="E2096" t="s">
        <v>13</v>
      </c>
      <c r="F2096">
        <v>45</v>
      </c>
      <c r="G2096">
        <v>307.51484978826801</v>
      </c>
      <c r="H2096">
        <v>22.676766612317099</v>
      </c>
      <c r="I2096">
        <v>47.614371946953</v>
      </c>
      <c r="J2096">
        <v>32371.753189752399</v>
      </c>
      <c r="K2096">
        <v>184100.40618251101</v>
      </c>
      <c r="L2096">
        <v>10.2415995792987</v>
      </c>
      <c r="M2096">
        <v>37.3727723676542</v>
      </c>
    </row>
    <row r="2097" spans="1:13" hidden="1" x14ac:dyDescent="0.25">
      <c r="A2097" t="str">
        <f t="shared" si="32"/>
        <v>g</v>
      </c>
      <c r="B2097">
        <v>64</v>
      </c>
      <c r="C2097" t="s">
        <v>12</v>
      </c>
      <c r="D2097">
        <v>1</v>
      </c>
      <c r="E2097" t="s">
        <v>7</v>
      </c>
      <c r="F2097">
        <v>303</v>
      </c>
      <c r="G2097">
        <v>1687.25527890066</v>
      </c>
      <c r="H2097">
        <v>161.21023848028099</v>
      </c>
      <c r="I2097">
        <v>169.85057374067799</v>
      </c>
      <c r="J2097">
        <v>208569.44081670401</v>
      </c>
      <c r="K2097">
        <v>844499.72289468301</v>
      </c>
      <c r="L2097">
        <v>73.348099786504704</v>
      </c>
      <c r="M2097">
        <v>96.502473954173496</v>
      </c>
    </row>
    <row r="2098" spans="1:13" hidden="1" x14ac:dyDescent="0.25">
      <c r="A2098" t="str">
        <f t="shared" si="32"/>
        <v>g</v>
      </c>
      <c r="B2098">
        <v>64</v>
      </c>
      <c r="C2098" t="s">
        <v>12</v>
      </c>
      <c r="D2098">
        <v>1</v>
      </c>
      <c r="E2098" t="s">
        <v>8</v>
      </c>
      <c r="F2098">
        <v>106</v>
      </c>
      <c r="G2098">
        <v>98.235954213218506</v>
      </c>
      <c r="H2098">
        <v>0</v>
      </c>
      <c r="I2098">
        <v>71.895905504487402</v>
      </c>
      <c r="J2098">
        <v>0</v>
      </c>
      <c r="K2098">
        <v>34393.213453396602</v>
      </c>
      <c r="L2098">
        <v>0</v>
      </c>
      <c r="M2098">
        <v>0</v>
      </c>
    </row>
    <row r="2099" spans="1:13" hidden="1" x14ac:dyDescent="0.25">
      <c r="A2099" t="str">
        <f t="shared" si="32"/>
        <v>c</v>
      </c>
      <c r="B2099">
        <v>65</v>
      </c>
      <c r="C2099" t="s">
        <v>31</v>
      </c>
      <c r="D2099">
        <v>2</v>
      </c>
      <c r="E2099" t="s">
        <v>7</v>
      </c>
      <c r="F2099">
        <v>10</v>
      </c>
      <c r="G2099">
        <v>0</v>
      </c>
      <c r="H2099">
        <v>9.9872102767609992</v>
      </c>
      <c r="I2099">
        <v>6.2962697694600998</v>
      </c>
      <c r="J2099">
        <v>45389.282246819901</v>
      </c>
      <c r="K2099">
        <v>0</v>
      </c>
      <c r="L2099">
        <v>6.2962697694600998</v>
      </c>
      <c r="M2099">
        <v>0</v>
      </c>
    </row>
    <row r="2100" spans="1:13" hidden="1" x14ac:dyDescent="0.25">
      <c r="A2100" t="str">
        <f t="shared" si="32"/>
        <v>c</v>
      </c>
      <c r="B2100">
        <v>65</v>
      </c>
      <c r="C2100" t="s">
        <v>30</v>
      </c>
      <c r="D2100">
        <v>2</v>
      </c>
      <c r="E2100" t="s">
        <v>6</v>
      </c>
      <c r="F2100">
        <v>38</v>
      </c>
      <c r="G2100">
        <v>0</v>
      </c>
      <c r="H2100">
        <v>0</v>
      </c>
      <c r="I2100">
        <v>18.2425838891923</v>
      </c>
      <c r="J2100">
        <v>0</v>
      </c>
      <c r="K2100">
        <v>0</v>
      </c>
      <c r="L2100">
        <v>0</v>
      </c>
      <c r="M2100">
        <v>0</v>
      </c>
    </row>
    <row r="2101" spans="1:13" hidden="1" x14ac:dyDescent="0.25">
      <c r="A2101" t="str">
        <f t="shared" si="32"/>
        <v>c</v>
      </c>
      <c r="B2101">
        <v>65</v>
      </c>
      <c r="C2101" t="s">
        <v>30</v>
      </c>
      <c r="D2101">
        <v>2</v>
      </c>
      <c r="E2101" t="s">
        <v>13</v>
      </c>
      <c r="F2101">
        <v>28</v>
      </c>
      <c r="G2101">
        <v>0</v>
      </c>
      <c r="H2101">
        <v>29.691155320742499</v>
      </c>
      <c r="I2101">
        <v>24.0560326802179</v>
      </c>
      <c r="J2101">
        <v>82529.071987079005</v>
      </c>
      <c r="K2101">
        <v>0</v>
      </c>
      <c r="L2101">
        <v>24.0560326802179</v>
      </c>
      <c r="M2101">
        <v>0</v>
      </c>
    </row>
    <row r="2102" spans="1:13" hidden="1" x14ac:dyDescent="0.25">
      <c r="A2102" t="str">
        <f t="shared" si="32"/>
        <v>c</v>
      </c>
      <c r="B2102">
        <v>65</v>
      </c>
      <c r="C2102" t="s">
        <v>30</v>
      </c>
      <c r="D2102">
        <v>2</v>
      </c>
      <c r="E2102" t="s">
        <v>7</v>
      </c>
      <c r="F2102">
        <v>295</v>
      </c>
      <c r="G2102">
        <v>0</v>
      </c>
      <c r="H2102">
        <v>311.64602046968901</v>
      </c>
      <c r="I2102">
        <v>180.01464687787501</v>
      </c>
      <c r="J2102">
        <v>1187279.8555944599</v>
      </c>
      <c r="K2102">
        <v>0</v>
      </c>
      <c r="L2102">
        <v>180.01464687787501</v>
      </c>
      <c r="M2102">
        <v>0</v>
      </c>
    </row>
    <row r="2103" spans="1:13" hidden="1" x14ac:dyDescent="0.25">
      <c r="A2103" t="str">
        <f t="shared" si="32"/>
        <v>c</v>
      </c>
      <c r="B2103">
        <v>65</v>
      </c>
      <c r="C2103" t="s">
        <v>30</v>
      </c>
      <c r="D2103">
        <v>2</v>
      </c>
      <c r="E2103" t="s">
        <v>8</v>
      </c>
      <c r="F2103">
        <v>11</v>
      </c>
      <c r="G2103">
        <v>0</v>
      </c>
      <c r="H2103">
        <v>0</v>
      </c>
      <c r="I2103">
        <v>1.97602084251544</v>
      </c>
      <c r="J2103">
        <v>0</v>
      </c>
      <c r="K2103">
        <v>0</v>
      </c>
      <c r="L2103">
        <v>0</v>
      </c>
      <c r="M2103">
        <v>0</v>
      </c>
    </row>
    <row r="2104" spans="1:13" hidden="1" x14ac:dyDescent="0.25">
      <c r="A2104" t="str">
        <f t="shared" si="32"/>
        <v>d</v>
      </c>
      <c r="B2104">
        <v>65</v>
      </c>
      <c r="C2104" t="s">
        <v>15</v>
      </c>
      <c r="D2104">
        <v>2</v>
      </c>
      <c r="E2104" t="s">
        <v>6</v>
      </c>
      <c r="F2104">
        <v>51</v>
      </c>
      <c r="G2104">
        <v>0</v>
      </c>
      <c r="H2104">
        <v>0</v>
      </c>
      <c r="I2104">
        <v>33.5117558624328</v>
      </c>
      <c r="J2104">
        <v>0</v>
      </c>
      <c r="K2104">
        <v>0</v>
      </c>
      <c r="L2104">
        <v>0</v>
      </c>
      <c r="M2104">
        <v>0</v>
      </c>
    </row>
    <row r="2105" spans="1:13" hidden="1" x14ac:dyDescent="0.25">
      <c r="A2105" t="str">
        <f t="shared" si="32"/>
        <v>d</v>
      </c>
      <c r="B2105">
        <v>65</v>
      </c>
      <c r="C2105" t="s">
        <v>15</v>
      </c>
      <c r="D2105">
        <v>2</v>
      </c>
      <c r="E2105" t="s">
        <v>13</v>
      </c>
      <c r="F2105">
        <v>83</v>
      </c>
      <c r="G2105">
        <v>9.1282207951200005E-4</v>
      </c>
      <c r="H2105">
        <v>89.626816012043903</v>
      </c>
      <c r="I2105">
        <v>50.007502206120101</v>
      </c>
      <c r="J2105">
        <v>201721.799821775</v>
      </c>
      <c r="K2105">
        <v>0.57781637633100003</v>
      </c>
      <c r="L2105">
        <v>49.990560231727798</v>
      </c>
      <c r="M2105">
        <v>1.69419743923E-2</v>
      </c>
    </row>
    <row r="2106" spans="1:13" hidden="1" x14ac:dyDescent="0.25">
      <c r="A2106" t="str">
        <f t="shared" si="32"/>
        <v>d</v>
      </c>
      <c r="B2106">
        <v>65</v>
      </c>
      <c r="C2106" t="s">
        <v>15</v>
      </c>
      <c r="D2106">
        <v>2</v>
      </c>
      <c r="E2106" t="s">
        <v>7</v>
      </c>
      <c r="F2106">
        <v>1349</v>
      </c>
      <c r="G2106">
        <v>40.947390992700001</v>
      </c>
      <c r="H2106">
        <v>1436.9637129264399</v>
      </c>
      <c r="I2106">
        <v>321.01366211191203</v>
      </c>
      <c r="J2106">
        <v>3222986.9843236399</v>
      </c>
      <c r="K2106">
        <v>26018.572911439998</v>
      </c>
      <c r="L2106">
        <v>320.253519153909</v>
      </c>
      <c r="M2106">
        <v>0.76014295800299903</v>
      </c>
    </row>
    <row r="2107" spans="1:13" hidden="1" x14ac:dyDescent="0.25">
      <c r="A2107" t="str">
        <f t="shared" si="32"/>
        <v>d</v>
      </c>
      <c r="B2107">
        <v>65</v>
      </c>
      <c r="C2107" t="s">
        <v>15</v>
      </c>
      <c r="D2107">
        <v>2</v>
      </c>
      <c r="E2107" t="s">
        <v>8</v>
      </c>
      <c r="F2107">
        <v>14</v>
      </c>
      <c r="G2107">
        <v>0</v>
      </c>
      <c r="H2107">
        <v>0</v>
      </c>
      <c r="I2107">
        <v>19.633362076460099</v>
      </c>
      <c r="J2107">
        <v>0</v>
      </c>
      <c r="K2107">
        <v>0</v>
      </c>
      <c r="L2107">
        <v>0</v>
      </c>
      <c r="M2107">
        <v>0</v>
      </c>
    </row>
    <row r="2108" spans="1:13" hidden="1" x14ac:dyDescent="0.25">
      <c r="A2108" t="str">
        <f t="shared" si="32"/>
        <v>d</v>
      </c>
      <c r="B2108">
        <v>65</v>
      </c>
      <c r="C2108" t="s">
        <v>22</v>
      </c>
      <c r="D2108">
        <v>2</v>
      </c>
      <c r="E2108" t="s">
        <v>6</v>
      </c>
      <c r="F2108">
        <v>98</v>
      </c>
      <c r="G2108">
        <v>0</v>
      </c>
      <c r="H2108">
        <v>0</v>
      </c>
      <c r="I2108">
        <v>34.754357352815902</v>
      </c>
      <c r="J2108">
        <v>0</v>
      </c>
      <c r="K2108">
        <v>0</v>
      </c>
      <c r="L2108">
        <v>0</v>
      </c>
      <c r="M2108">
        <v>0</v>
      </c>
    </row>
    <row r="2109" spans="1:13" hidden="1" x14ac:dyDescent="0.25">
      <c r="A2109" t="str">
        <f t="shared" si="32"/>
        <v>d</v>
      </c>
      <c r="B2109">
        <v>65</v>
      </c>
      <c r="C2109" t="s">
        <v>22</v>
      </c>
      <c r="D2109">
        <v>2</v>
      </c>
      <c r="E2109" t="s">
        <v>13</v>
      </c>
      <c r="F2109">
        <v>120</v>
      </c>
      <c r="G2109">
        <v>33.958379161640003</v>
      </c>
      <c r="H2109">
        <v>135.959001138156</v>
      </c>
      <c r="I2109">
        <v>58.8552164360162</v>
      </c>
      <c r="J2109">
        <v>282686.42059723998</v>
      </c>
      <c r="K2109">
        <v>17422.8237755667</v>
      </c>
      <c r="L2109">
        <v>56.495952538340902</v>
      </c>
      <c r="M2109">
        <v>2.35926389767525</v>
      </c>
    </row>
    <row r="2110" spans="1:13" hidden="1" x14ac:dyDescent="0.25">
      <c r="A2110" t="str">
        <f t="shared" si="32"/>
        <v>d</v>
      </c>
      <c r="B2110">
        <v>65</v>
      </c>
      <c r="C2110" t="s">
        <v>22</v>
      </c>
      <c r="D2110">
        <v>2</v>
      </c>
      <c r="E2110" t="s">
        <v>7</v>
      </c>
      <c r="F2110">
        <v>4594</v>
      </c>
      <c r="G2110">
        <v>260.66511828569099</v>
      </c>
      <c r="H2110">
        <v>4981.1533417053897</v>
      </c>
      <c r="I2110">
        <v>1025.3065823356301</v>
      </c>
      <c r="J2110">
        <v>11256507.4252526</v>
      </c>
      <c r="K2110">
        <v>149455.44857948899</v>
      </c>
      <c r="L2110">
        <v>1012.67137357149</v>
      </c>
      <c r="M2110">
        <v>12.6352087641406</v>
      </c>
    </row>
    <row r="2111" spans="1:13" hidden="1" x14ac:dyDescent="0.25">
      <c r="A2111" t="str">
        <f t="shared" si="32"/>
        <v>d</v>
      </c>
      <c r="B2111">
        <v>65</v>
      </c>
      <c r="C2111" t="s">
        <v>22</v>
      </c>
      <c r="D2111">
        <v>2</v>
      </c>
      <c r="E2111" t="s">
        <v>8</v>
      </c>
      <c r="F2111">
        <v>28</v>
      </c>
      <c r="G2111">
        <v>0</v>
      </c>
      <c r="H2111">
        <v>2.3634777138910001</v>
      </c>
      <c r="I2111">
        <v>51.031035423637597</v>
      </c>
      <c r="J2111">
        <v>4289.2635706230003</v>
      </c>
      <c r="K2111">
        <v>0</v>
      </c>
      <c r="L2111">
        <v>0</v>
      </c>
      <c r="M2111">
        <v>0</v>
      </c>
    </row>
    <row r="2112" spans="1:13" hidden="1" x14ac:dyDescent="0.25">
      <c r="A2112" t="str">
        <f t="shared" si="32"/>
        <v>d</v>
      </c>
      <c r="B2112">
        <v>65</v>
      </c>
      <c r="C2112" t="s">
        <v>21</v>
      </c>
      <c r="D2112">
        <v>2</v>
      </c>
      <c r="E2112" t="s">
        <v>6</v>
      </c>
      <c r="F2112">
        <v>35</v>
      </c>
      <c r="G2112">
        <v>0</v>
      </c>
      <c r="H2112">
        <v>0</v>
      </c>
      <c r="I2112">
        <v>14.842229398963701</v>
      </c>
      <c r="J2112">
        <v>0</v>
      </c>
      <c r="K2112">
        <v>0</v>
      </c>
      <c r="L2112">
        <v>0</v>
      </c>
      <c r="M2112">
        <v>0</v>
      </c>
    </row>
    <row r="2113" spans="1:13" hidden="1" x14ac:dyDescent="0.25">
      <c r="A2113" t="str">
        <f t="shared" si="32"/>
        <v>d</v>
      </c>
      <c r="B2113">
        <v>65</v>
      </c>
      <c r="C2113" t="s">
        <v>21</v>
      </c>
      <c r="D2113">
        <v>2</v>
      </c>
      <c r="E2113" t="s">
        <v>13</v>
      </c>
      <c r="F2113">
        <v>28</v>
      </c>
      <c r="G2113">
        <v>0</v>
      </c>
      <c r="H2113">
        <v>29.961185283208899</v>
      </c>
      <c r="I2113">
        <v>16.850935442089</v>
      </c>
      <c r="J2113">
        <v>81561.326209452003</v>
      </c>
      <c r="K2113">
        <v>0</v>
      </c>
      <c r="L2113">
        <v>16.850935442089</v>
      </c>
      <c r="M2113">
        <v>0</v>
      </c>
    </row>
    <row r="2114" spans="1:13" hidden="1" x14ac:dyDescent="0.25">
      <c r="A2114" t="str">
        <f t="shared" si="32"/>
        <v>d</v>
      </c>
      <c r="B2114">
        <v>65</v>
      </c>
      <c r="C2114" t="s">
        <v>21</v>
      </c>
      <c r="D2114">
        <v>2</v>
      </c>
      <c r="E2114" t="s">
        <v>7</v>
      </c>
      <c r="F2114">
        <v>5729</v>
      </c>
      <c r="G2114">
        <v>124.84168001947</v>
      </c>
      <c r="H2114">
        <v>5858.7872779225399</v>
      </c>
      <c r="I2114">
        <v>1065.1907494889099</v>
      </c>
      <c r="J2114">
        <v>12474053.6928684</v>
      </c>
      <c r="K2114">
        <v>78071.022503540007</v>
      </c>
      <c r="L2114">
        <v>1057.81701005943</v>
      </c>
      <c r="M2114">
        <v>7.3737394294819998</v>
      </c>
    </row>
    <row r="2115" spans="1:13" hidden="1" x14ac:dyDescent="0.25">
      <c r="A2115" t="str">
        <f t="shared" ref="A2115:A2178" si="33">LEFT(C2115,1)</f>
        <v>d</v>
      </c>
      <c r="B2115">
        <v>65</v>
      </c>
      <c r="C2115" t="s">
        <v>21</v>
      </c>
      <c r="D2115">
        <v>2</v>
      </c>
      <c r="E2115" t="s">
        <v>8</v>
      </c>
      <c r="F2115">
        <v>14</v>
      </c>
      <c r="G2115">
        <v>0</v>
      </c>
      <c r="H2115">
        <v>0</v>
      </c>
      <c r="I2115">
        <v>40.619655659334697</v>
      </c>
      <c r="J2115">
        <v>0</v>
      </c>
      <c r="K2115">
        <v>0</v>
      </c>
      <c r="L2115">
        <v>0</v>
      </c>
      <c r="M2115">
        <v>0</v>
      </c>
    </row>
    <row r="2116" spans="1:13" hidden="1" x14ac:dyDescent="0.25">
      <c r="A2116" t="str">
        <f t="shared" si="33"/>
        <v>d</v>
      </c>
      <c r="B2116">
        <v>65</v>
      </c>
      <c r="C2116" t="s">
        <v>28</v>
      </c>
      <c r="D2116">
        <v>2</v>
      </c>
      <c r="E2116" t="s">
        <v>6</v>
      </c>
      <c r="F2116">
        <v>2</v>
      </c>
      <c r="G2116">
        <v>0</v>
      </c>
      <c r="H2116">
        <v>0</v>
      </c>
      <c r="I2116">
        <v>0.57347185808500001</v>
      </c>
      <c r="J2116">
        <v>0</v>
      </c>
      <c r="K2116">
        <v>0</v>
      </c>
      <c r="L2116">
        <v>0</v>
      </c>
      <c r="M2116">
        <v>0</v>
      </c>
    </row>
    <row r="2117" spans="1:13" hidden="1" x14ac:dyDescent="0.25">
      <c r="A2117" t="str">
        <f t="shared" si="33"/>
        <v>d</v>
      </c>
      <c r="B2117">
        <v>65</v>
      </c>
      <c r="C2117" t="s">
        <v>28</v>
      </c>
      <c r="D2117">
        <v>2</v>
      </c>
      <c r="E2117" t="s">
        <v>13</v>
      </c>
      <c r="F2117">
        <v>1</v>
      </c>
      <c r="G2117">
        <v>0</v>
      </c>
      <c r="H2117">
        <v>0.998681489857</v>
      </c>
      <c r="I2117">
        <v>0.347630889306</v>
      </c>
      <c r="J2117">
        <v>1698.7572142500001</v>
      </c>
      <c r="K2117">
        <v>0</v>
      </c>
      <c r="L2117">
        <v>0.347630889306</v>
      </c>
      <c r="M2117">
        <v>0</v>
      </c>
    </row>
    <row r="2118" spans="1:13" hidden="1" x14ac:dyDescent="0.25">
      <c r="A2118" t="str">
        <f t="shared" si="33"/>
        <v>d</v>
      </c>
      <c r="B2118">
        <v>65</v>
      </c>
      <c r="C2118" t="s">
        <v>28</v>
      </c>
      <c r="D2118">
        <v>2</v>
      </c>
      <c r="E2118" t="s">
        <v>7</v>
      </c>
      <c r="F2118">
        <v>155</v>
      </c>
      <c r="G2118">
        <v>0</v>
      </c>
      <c r="H2118">
        <v>159.79400849339601</v>
      </c>
      <c r="I2118">
        <v>27.1502581881719</v>
      </c>
      <c r="J2118">
        <v>400438.760353469</v>
      </c>
      <c r="K2118">
        <v>0</v>
      </c>
      <c r="L2118">
        <v>27.1502581881719</v>
      </c>
      <c r="M2118">
        <v>0</v>
      </c>
    </row>
    <row r="2119" spans="1:13" hidden="1" x14ac:dyDescent="0.25">
      <c r="A2119" t="str">
        <f t="shared" si="33"/>
        <v>f</v>
      </c>
      <c r="B2119">
        <v>65</v>
      </c>
      <c r="C2119" t="s">
        <v>37</v>
      </c>
      <c r="D2119">
        <v>2</v>
      </c>
      <c r="E2119" t="s">
        <v>6</v>
      </c>
      <c r="F2119">
        <v>49</v>
      </c>
      <c r="G2119">
        <v>0</v>
      </c>
      <c r="H2119">
        <v>0</v>
      </c>
      <c r="I2119">
        <v>58.223786733334599</v>
      </c>
      <c r="J2119">
        <v>0</v>
      </c>
      <c r="K2119">
        <v>0</v>
      </c>
      <c r="L2119">
        <v>0</v>
      </c>
      <c r="M2119">
        <v>0</v>
      </c>
    </row>
    <row r="2120" spans="1:13" hidden="1" x14ac:dyDescent="0.25">
      <c r="A2120" t="str">
        <f t="shared" si="33"/>
        <v>f</v>
      </c>
      <c r="B2120">
        <v>65</v>
      </c>
      <c r="C2120" t="s">
        <v>37</v>
      </c>
      <c r="D2120">
        <v>2</v>
      </c>
      <c r="E2120" t="s">
        <v>13</v>
      </c>
      <c r="F2120">
        <v>3</v>
      </c>
      <c r="G2120" s="26">
        <v>5.73093332725E-5</v>
      </c>
      <c r="H2120" s="26">
        <v>5.0871215696089998E-5</v>
      </c>
      <c r="I2120">
        <v>1.3298188523804899E-2</v>
      </c>
      <c r="J2120">
        <v>0.16120704736937999</v>
      </c>
      <c r="K2120">
        <v>2.1433690643900001E-2</v>
      </c>
      <c r="L2120">
        <v>1.21168656511549E-2</v>
      </c>
      <c r="M2120">
        <v>1.1813228726500001E-3</v>
      </c>
    </row>
    <row r="2121" spans="1:13" hidden="1" x14ac:dyDescent="0.25">
      <c r="A2121" t="str">
        <f t="shared" si="33"/>
        <v>f</v>
      </c>
      <c r="B2121">
        <v>65</v>
      </c>
      <c r="C2121" t="s">
        <v>37</v>
      </c>
      <c r="D2121">
        <v>2</v>
      </c>
      <c r="E2121" t="s">
        <v>7</v>
      </c>
      <c r="F2121">
        <v>951</v>
      </c>
      <c r="G2121">
        <v>52.9310279791993</v>
      </c>
      <c r="H2121">
        <v>4932.10133275721</v>
      </c>
      <c r="I2121">
        <v>181.78177268502699</v>
      </c>
      <c r="J2121">
        <v>2432069.0579050798</v>
      </c>
      <c r="K2121">
        <v>33505.340710481403</v>
      </c>
      <c r="L2121">
        <v>181.28302308044599</v>
      </c>
      <c r="M2121">
        <v>0.49874960458175199</v>
      </c>
    </row>
    <row r="2122" spans="1:13" hidden="1" x14ac:dyDescent="0.25">
      <c r="A2122" t="str">
        <f t="shared" si="33"/>
        <v>f</v>
      </c>
      <c r="B2122">
        <v>65</v>
      </c>
      <c r="C2122" t="s">
        <v>37</v>
      </c>
      <c r="D2122">
        <v>2</v>
      </c>
      <c r="E2122" t="s">
        <v>8</v>
      </c>
      <c r="F2122">
        <v>20</v>
      </c>
      <c r="G2122">
        <v>2.5566503747900002E-4</v>
      </c>
      <c r="H2122">
        <v>384.48760517149998</v>
      </c>
      <c r="I2122">
        <v>52.036507823942003</v>
      </c>
      <c r="J2122">
        <v>275149.30399505998</v>
      </c>
      <c r="K2122">
        <v>0.161835968724</v>
      </c>
      <c r="L2122">
        <v>0</v>
      </c>
      <c r="M2122">
        <v>0</v>
      </c>
    </row>
    <row r="2123" spans="1:13" hidden="1" x14ac:dyDescent="0.25">
      <c r="A2123" t="str">
        <f t="shared" si="33"/>
        <v>g</v>
      </c>
      <c r="B2123">
        <v>65</v>
      </c>
      <c r="C2123" t="s">
        <v>38</v>
      </c>
      <c r="D2123">
        <v>2</v>
      </c>
      <c r="E2123" t="s">
        <v>6</v>
      </c>
      <c r="F2123">
        <v>53</v>
      </c>
      <c r="G2123">
        <v>0</v>
      </c>
      <c r="H2123">
        <v>0</v>
      </c>
      <c r="I2123">
        <v>88.611783906978005</v>
      </c>
      <c r="J2123">
        <v>0</v>
      </c>
      <c r="K2123">
        <v>0</v>
      </c>
      <c r="L2123">
        <v>0</v>
      </c>
      <c r="M2123">
        <v>0</v>
      </c>
    </row>
    <row r="2124" spans="1:13" hidden="1" x14ac:dyDescent="0.25">
      <c r="A2124" t="str">
        <f t="shared" si="33"/>
        <v>g</v>
      </c>
      <c r="B2124">
        <v>65</v>
      </c>
      <c r="C2124" t="s">
        <v>38</v>
      </c>
      <c r="D2124">
        <v>2</v>
      </c>
      <c r="E2124" t="s">
        <v>13</v>
      </c>
      <c r="F2124">
        <v>25</v>
      </c>
      <c r="G2124">
        <v>282.95900921115998</v>
      </c>
      <c r="H2124">
        <v>11.984439916082</v>
      </c>
      <c r="I2124">
        <v>33.498152350993003</v>
      </c>
      <c r="J2124">
        <v>24506.153491809899</v>
      </c>
      <c r="K2124">
        <v>116266.286222688</v>
      </c>
      <c r="L2124">
        <v>3.5687527484950001</v>
      </c>
      <c r="M2124">
        <v>29.929399602497998</v>
      </c>
    </row>
    <row r="2125" spans="1:13" hidden="1" x14ac:dyDescent="0.25">
      <c r="A2125" t="str">
        <f t="shared" si="33"/>
        <v>g</v>
      </c>
      <c r="B2125">
        <v>65</v>
      </c>
      <c r="C2125" t="s">
        <v>38</v>
      </c>
      <c r="D2125">
        <v>2</v>
      </c>
      <c r="E2125" t="s">
        <v>7</v>
      </c>
      <c r="F2125">
        <v>40</v>
      </c>
      <c r="G2125">
        <v>378.45673411993897</v>
      </c>
      <c r="H2125">
        <v>108.1677534314</v>
      </c>
      <c r="I2125">
        <v>22.159567997256701</v>
      </c>
      <c r="J2125">
        <v>140314.31826377299</v>
      </c>
      <c r="K2125">
        <v>176192.85645978001</v>
      </c>
      <c r="L2125">
        <v>13.1072595462858</v>
      </c>
      <c r="M2125">
        <v>9.0523084509709992</v>
      </c>
    </row>
    <row r="2126" spans="1:13" hidden="1" x14ac:dyDescent="0.25">
      <c r="A2126" t="str">
        <f t="shared" si="33"/>
        <v>g</v>
      </c>
      <c r="B2126">
        <v>65</v>
      </c>
      <c r="C2126" t="s">
        <v>38</v>
      </c>
      <c r="D2126">
        <v>2</v>
      </c>
      <c r="E2126" t="s">
        <v>8</v>
      </c>
      <c r="F2126">
        <v>9</v>
      </c>
      <c r="G2126">
        <v>0.10054212867499999</v>
      </c>
      <c r="H2126">
        <v>0.99845341832599999</v>
      </c>
      <c r="I2126">
        <v>32.944464246271899</v>
      </c>
      <c r="J2126">
        <v>2037.0795829799999</v>
      </c>
      <c r="K2126">
        <v>35.189745036300003</v>
      </c>
      <c r="L2126">
        <v>0</v>
      </c>
      <c r="M2126">
        <v>0</v>
      </c>
    </row>
    <row r="2127" spans="1:13" hidden="1" x14ac:dyDescent="0.25">
      <c r="A2127" t="str">
        <f t="shared" si="33"/>
        <v>h</v>
      </c>
      <c r="B2127">
        <v>65</v>
      </c>
      <c r="C2127" t="s">
        <v>25</v>
      </c>
      <c r="D2127">
        <v>2</v>
      </c>
      <c r="E2127" t="s">
        <v>6</v>
      </c>
      <c r="F2127">
        <v>40</v>
      </c>
      <c r="G2127">
        <v>0</v>
      </c>
      <c r="H2127">
        <v>0</v>
      </c>
      <c r="I2127">
        <v>20.802186668887298</v>
      </c>
      <c r="J2127">
        <v>0</v>
      </c>
      <c r="K2127">
        <v>0</v>
      </c>
      <c r="L2127">
        <v>0</v>
      </c>
      <c r="M2127">
        <v>0</v>
      </c>
    </row>
    <row r="2128" spans="1:13" hidden="1" x14ac:dyDescent="0.25">
      <c r="A2128" t="str">
        <f t="shared" si="33"/>
        <v>h</v>
      </c>
      <c r="B2128">
        <v>65</v>
      </c>
      <c r="C2128" t="s">
        <v>25</v>
      </c>
      <c r="D2128">
        <v>2</v>
      </c>
      <c r="E2128" t="s">
        <v>13</v>
      </c>
      <c r="F2128">
        <v>29</v>
      </c>
      <c r="G2128">
        <v>1.9974255973799999</v>
      </c>
      <c r="H2128">
        <v>25.679441292846601</v>
      </c>
      <c r="I2128">
        <v>14.434436307105999</v>
      </c>
      <c r="J2128">
        <v>54289.2895222714</v>
      </c>
      <c r="K2128">
        <v>1264.37040314</v>
      </c>
      <c r="L2128">
        <v>13.634911387472</v>
      </c>
      <c r="M2128">
        <v>0.79952491963399996</v>
      </c>
    </row>
    <row r="2129" spans="1:13" hidden="1" x14ac:dyDescent="0.25">
      <c r="A2129" t="str">
        <f t="shared" si="33"/>
        <v>h</v>
      </c>
      <c r="B2129">
        <v>65</v>
      </c>
      <c r="C2129" t="s">
        <v>25</v>
      </c>
      <c r="D2129">
        <v>2</v>
      </c>
      <c r="E2129" t="s">
        <v>7</v>
      </c>
      <c r="F2129">
        <v>1999</v>
      </c>
      <c r="G2129">
        <v>252.13655764575</v>
      </c>
      <c r="H2129">
        <v>2920.7560412028001</v>
      </c>
      <c r="I2129">
        <v>337.08374600450901</v>
      </c>
      <c r="J2129">
        <v>4690104.8865036601</v>
      </c>
      <c r="K2129">
        <v>160099.32004814001</v>
      </c>
      <c r="L2129">
        <v>333.14603067476997</v>
      </c>
      <c r="M2129">
        <v>3.937715329739</v>
      </c>
    </row>
    <row r="2130" spans="1:13" hidden="1" x14ac:dyDescent="0.25">
      <c r="A2130" t="str">
        <f t="shared" si="33"/>
        <v>h</v>
      </c>
      <c r="B2130">
        <v>65</v>
      </c>
      <c r="C2130" t="s">
        <v>25</v>
      </c>
      <c r="D2130">
        <v>2</v>
      </c>
      <c r="E2130" t="s">
        <v>8</v>
      </c>
      <c r="F2130">
        <v>37</v>
      </c>
      <c r="G2130">
        <v>3.9948602642200002</v>
      </c>
      <c r="H2130">
        <v>14.980796929170999</v>
      </c>
      <c r="I2130">
        <v>66.789891104488404</v>
      </c>
      <c r="J2130">
        <v>31427.572120129898</v>
      </c>
      <c r="K2130">
        <v>2528.7465472499998</v>
      </c>
      <c r="L2130">
        <v>0</v>
      </c>
      <c r="M2130">
        <v>0</v>
      </c>
    </row>
    <row r="2131" spans="1:13" hidden="1" x14ac:dyDescent="0.25">
      <c r="A2131" t="str">
        <f t="shared" si="33"/>
        <v>a</v>
      </c>
      <c r="B2131">
        <v>66</v>
      </c>
      <c r="C2131" t="s">
        <v>19</v>
      </c>
      <c r="D2131">
        <v>3</v>
      </c>
      <c r="E2131" t="s">
        <v>13</v>
      </c>
      <c r="F2131">
        <v>1</v>
      </c>
      <c r="G2131">
        <v>0</v>
      </c>
      <c r="H2131">
        <v>0.99806394707699997</v>
      </c>
      <c r="I2131">
        <v>4.2281520426299997</v>
      </c>
      <c r="J2131">
        <v>1285.5063638300001</v>
      </c>
      <c r="K2131">
        <v>0</v>
      </c>
      <c r="L2131">
        <v>4.2281520426299997</v>
      </c>
      <c r="M2131">
        <v>0</v>
      </c>
    </row>
    <row r="2132" spans="1:13" hidden="1" x14ac:dyDescent="0.25">
      <c r="A2132" t="str">
        <f t="shared" si="33"/>
        <v>a</v>
      </c>
      <c r="B2132">
        <v>66</v>
      </c>
      <c r="C2132" t="s">
        <v>19</v>
      </c>
      <c r="D2132">
        <v>3</v>
      </c>
      <c r="E2132" t="s">
        <v>7</v>
      </c>
      <c r="F2132">
        <v>2</v>
      </c>
      <c r="G2132">
        <v>5.9883970285599997</v>
      </c>
      <c r="H2132">
        <v>0.89887865252599997</v>
      </c>
      <c r="I2132">
        <v>7.36629878936</v>
      </c>
      <c r="J2132">
        <v>1173.03664155</v>
      </c>
      <c r="K2132">
        <v>3790.65531908</v>
      </c>
      <c r="L2132">
        <v>4.2607490170100002</v>
      </c>
      <c r="M2132">
        <v>3.1055497723499998</v>
      </c>
    </row>
    <row r="2133" spans="1:13" hidden="1" x14ac:dyDescent="0.25">
      <c r="A2133" t="str">
        <f t="shared" si="33"/>
        <v>a</v>
      </c>
      <c r="B2133">
        <v>66</v>
      </c>
      <c r="C2133" t="s">
        <v>18</v>
      </c>
      <c r="D2133">
        <v>3</v>
      </c>
      <c r="E2133" t="s">
        <v>6</v>
      </c>
      <c r="F2133">
        <v>29</v>
      </c>
      <c r="G2133">
        <v>0</v>
      </c>
      <c r="H2133">
        <v>0</v>
      </c>
      <c r="I2133">
        <v>30.679953674210498</v>
      </c>
      <c r="J2133">
        <v>0</v>
      </c>
      <c r="K2133">
        <v>0</v>
      </c>
      <c r="L2133">
        <v>0</v>
      </c>
      <c r="M2133">
        <v>0</v>
      </c>
    </row>
    <row r="2134" spans="1:13" hidden="1" x14ac:dyDescent="0.25">
      <c r="A2134" t="str">
        <f t="shared" si="33"/>
        <v>a</v>
      </c>
      <c r="B2134">
        <v>66</v>
      </c>
      <c r="C2134" t="s">
        <v>18</v>
      </c>
      <c r="D2134">
        <v>3</v>
      </c>
      <c r="E2134" t="s">
        <v>7</v>
      </c>
      <c r="F2134">
        <v>5</v>
      </c>
      <c r="G2134">
        <v>0</v>
      </c>
      <c r="H2134">
        <v>2.8933646239000002</v>
      </c>
      <c r="I2134">
        <v>14.294820714264199</v>
      </c>
      <c r="J2134">
        <v>1127.66775796558</v>
      </c>
      <c r="K2134">
        <v>0</v>
      </c>
      <c r="L2134">
        <v>14.294820714264199</v>
      </c>
      <c r="M2134">
        <v>0</v>
      </c>
    </row>
    <row r="2135" spans="1:13" hidden="1" x14ac:dyDescent="0.25">
      <c r="A2135" t="str">
        <f t="shared" si="33"/>
        <v>a</v>
      </c>
      <c r="B2135">
        <v>66</v>
      </c>
      <c r="C2135" t="s">
        <v>18</v>
      </c>
      <c r="D2135">
        <v>3</v>
      </c>
      <c r="E2135" t="s">
        <v>8</v>
      </c>
      <c r="F2135">
        <v>4</v>
      </c>
      <c r="G2135">
        <v>0</v>
      </c>
      <c r="H2135">
        <v>0</v>
      </c>
      <c r="I2135">
        <v>1.8175220863621699</v>
      </c>
      <c r="J2135">
        <v>0</v>
      </c>
      <c r="K2135">
        <v>0</v>
      </c>
      <c r="L2135">
        <v>0</v>
      </c>
      <c r="M2135">
        <v>0</v>
      </c>
    </row>
    <row r="2136" spans="1:13" hidden="1" x14ac:dyDescent="0.25">
      <c r="A2136" t="str">
        <f t="shared" si="33"/>
        <v>a</v>
      </c>
      <c r="B2136">
        <v>66</v>
      </c>
      <c r="C2136" t="s">
        <v>17</v>
      </c>
      <c r="D2136">
        <v>1</v>
      </c>
      <c r="E2136" t="s">
        <v>7</v>
      </c>
      <c r="F2136">
        <v>1</v>
      </c>
      <c r="G2136">
        <v>0</v>
      </c>
      <c r="H2136" s="26">
        <v>3.1075788797E-11</v>
      </c>
      <c r="I2136" s="26">
        <v>9.4739305496100004E-5</v>
      </c>
      <c r="J2136" s="26">
        <v>4.4642856670099999E-8</v>
      </c>
      <c r="K2136">
        <v>0</v>
      </c>
      <c r="L2136" s="26">
        <v>9.4739305496100004E-5</v>
      </c>
      <c r="M2136">
        <v>0</v>
      </c>
    </row>
    <row r="2137" spans="1:13" hidden="1" x14ac:dyDescent="0.25">
      <c r="A2137" t="str">
        <f t="shared" si="33"/>
        <v>a</v>
      </c>
      <c r="B2137">
        <v>66</v>
      </c>
      <c r="C2137" t="s">
        <v>17</v>
      </c>
      <c r="D2137">
        <v>3</v>
      </c>
      <c r="E2137" t="s">
        <v>6</v>
      </c>
      <c r="F2137">
        <v>12</v>
      </c>
      <c r="G2137">
        <v>0</v>
      </c>
      <c r="H2137">
        <v>0</v>
      </c>
      <c r="I2137">
        <v>22.525463776915899</v>
      </c>
      <c r="J2137">
        <v>0</v>
      </c>
      <c r="K2137">
        <v>0</v>
      </c>
      <c r="L2137">
        <v>0</v>
      </c>
      <c r="M2137">
        <v>0</v>
      </c>
    </row>
    <row r="2138" spans="1:13" hidden="1" x14ac:dyDescent="0.25">
      <c r="A2138" t="str">
        <f t="shared" si="33"/>
        <v>a</v>
      </c>
      <c r="B2138">
        <v>66</v>
      </c>
      <c r="C2138" t="s">
        <v>17</v>
      </c>
      <c r="D2138">
        <v>3</v>
      </c>
      <c r="E2138" t="s">
        <v>7</v>
      </c>
      <c r="F2138">
        <v>6</v>
      </c>
      <c r="G2138">
        <v>8.9825432133500005</v>
      </c>
      <c r="H2138" s="26">
        <v>4.4980922739677398E-7</v>
      </c>
      <c r="I2138">
        <v>5.9210254963024296</v>
      </c>
      <c r="J2138">
        <v>7.4115054739391404E-4</v>
      </c>
      <c r="K2138">
        <v>5685.9498540499999</v>
      </c>
      <c r="L2138">
        <v>4.0034855243714998E-4</v>
      </c>
      <c r="M2138">
        <v>5.92062514775</v>
      </c>
    </row>
    <row r="2139" spans="1:13" hidden="1" x14ac:dyDescent="0.25">
      <c r="A2139" t="str">
        <f t="shared" si="33"/>
        <v>b</v>
      </c>
      <c r="B2139">
        <v>66</v>
      </c>
      <c r="C2139" t="s">
        <v>39</v>
      </c>
      <c r="D2139">
        <v>3</v>
      </c>
      <c r="E2139" t="s">
        <v>6</v>
      </c>
      <c r="F2139">
        <v>31</v>
      </c>
      <c r="G2139">
        <v>0</v>
      </c>
      <c r="H2139">
        <v>0</v>
      </c>
      <c r="I2139">
        <v>47.7032171355022</v>
      </c>
      <c r="J2139">
        <v>0</v>
      </c>
      <c r="K2139">
        <v>0</v>
      </c>
      <c r="L2139">
        <v>0</v>
      </c>
      <c r="M2139">
        <v>0</v>
      </c>
    </row>
    <row r="2140" spans="1:13" hidden="1" x14ac:dyDescent="0.25">
      <c r="A2140" t="str">
        <f t="shared" si="33"/>
        <v>b</v>
      </c>
      <c r="B2140">
        <v>66</v>
      </c>
      <c r="C2140" t="s">
        <v>39</v>
      </c>
      <c r="D2140">
        <v>3</v>
      </c>
      <c r="E2140" t="s">
        <v>13</v>
      </c>
      <c r="F2140">
        <v>1</v>
      </c>
      <c r="G2140">
        <v>0</v>
      </c>
      <c r="H2140">
        <v>0.998066424136</v>
      </c>
      <c r="I2140">
        <v>1.1927894124</v>
      </c>
      <c r="J2140">
        <v>1317.4476798600001</v>
      </c>
      <c r="K2140">
        <v>0</v>
      </c>
      <c r="L2140">
        <v>1.1927894124</v>
      </c>
      <c r="M2140">
        <v>0</v>
      </c>
    </row>
    <row r="2141" spans="1:13" hidden="1" x14ac:dyDescent="0.25">
      <c r="A2141" t="str">
        <f t="shared" si="33"/>
        <v>b</v>
      </c>
      <c r="B2141">
        <v>66</v>
      </c>
      <c r="C2141" t="s">
        <v>39</v>
      </c>
      <c r="D2141">
        <v>3</v>
      </c>
      <c r="E2141" t="s">
        <v>7</v>
      </c>
      <c r="F2141">
        <v>48</v>
      </c>
      <c r="G2141">
        <v>5.9884238184100003</v>
      </c>
      <c r="H2141">
        <v>50.026141866524597</v>
      </c>
      <c r="I2141">
        <v>63.088065292947199</v>
      </c>
      <c r="J2141">
        <v>89791.716272291902</v>
      </c>
      <c r="K2141">
        <v>3790.67227705</v>
      </c>
      <c r="L2141">
        <v>62.803837056362198</v>
      </c>
      <c r="M2141">
        <v>0.28422823658500002</v>
      </c>
    </row>
    <row r="2142" spans="1:13" hidden="1" x14ac:dyDescent="0.25">
      <c r="A2142" t="str">
        <f t="shared" si="33"/>
        <v>b</v>
      </c>
      <c r="B2142">
        <v>66</v>
      </c>
      <c r="C2142" t="s">
        <v>39</v>
      </c>
      <c r="D2142">
        <v>3</v>
      </c>
      <c r="E2142" t="s">
        <v>8</v>
      </c>
      <c r="F2142">
        <v>7</v>
      </c>
      <c r="G2142">
        <v>0</v>
      </c>
      <c r="H2142">
        <v>0.92188913242500004</v>
      </c>
      <c r="I2142">
        <v>2.62371252605978</v>
      </c>
      <c r="J2142">
        <v>2934.3731085099998</v>
      </c>
      <c r="K2142">
        <v>0</v>
      </c>
      <c r="L2142">
        <v>0</v>
      </c>
      <c r="M2142">
        <v>0</v>
      </c>
    </row>
    <row r="2143" spans="1:13" hidden="1" x14ac:dyDescent="0.25">
      <c r="A2143" t="str">
        <f t="shared" si="33"/>
        <v>b</v>
      </c>
      <c r="B2143">
        <v>66</v>
      </c>
      <c r="C2143" t="s">
        <v>36</v>
      </c>
      <c r="D2143">
        <v>1</v>
      </c>
      <c r="E2143" t="s">
        <v>6</v>
      </c>
      <c r="F2143">
        <v>11</v>
      </c>
      <c r="G2143">
        <v>0</v>
      </c>
      <c r="H2143">
        <v>0</v>
      </c>
      <c r="I2143">
        <v>9.9260904431305494</v>
      </c>
      <c r="J2143">
        <v>0</v>
      </c>
      <c r="K2143">
        <v>0</v>
      </c>
      <c r="L2143">
        <v>0</v>
      </c>
      <c r="M2143">
        <v>0</v>
      </c>
    </row>
    <row r="2144" spans="1:13" hidden="1" x14ac:dyDescent="0.25">
      <c r="A2144" t="str">
        <f t="shared" si="33"/>
        <v>b</v>
      </c>
      <c r="B2144">
        <v>66</v>
      </c>
      <c r="C2144" t="s">
        <v>36</v>
      </c>
      <c r="D2144">
        <v>1</v>
      </c>
      <c r="E2144" t="s">
        <v>7</v>
      </c>
      <c r="F2144">
        <v>14</v>
      </c>
      <c r="G2144">
        <v>0</v>
      </c>
      <c r="H2144">
        <v>8.4648663735527194E-2</v>
      </c>
      <c r="I2144">
        <v>10.822633546536199</v>
      </c>
      <c r="J2144">
        <v>121.604577349089</v>
      </c>
      <c r="K2144">
        <v>0</v>
      </c>
      <c r="L2144">
        <v>10.822633546536199</v>
      </c>
      <c r="M2144">
        <v>0</v>
      </c>
    </row>
    <row r="2145" spans="1:13" hidden="1" x14ac:dyDescent="0.25">
      <c r="A2145" t="str">
        <f t="shared" si="33"/>
        <v>b</v>
      </c>
      <c r="B2145">
        <v>66</v>
      </c>
      <c r="C2145" t="s">
        <v>36</v>
      </c>
      <c r="D2145">
        <v>1</v>
      </c>
      <c r="E2145" t="s">
        <v>8</v>
      </c>
      <c r="F2145">
        <v>16</v>
      </c>
      <c r="G2145">
        <v>0</v>
      </c>
      <c r="H2145">
        <v>0</v>
      </c>
      <c r="I2145">
        <v>3.2853844672316002</v>
      </c>
      <c r="J2145">
        <v>0</v>
      </c>
      <c r="K2145">
        <v>0</v>
      </c>
      <c r="L2145">
        <v>0</v>
      </c>
      <c r="M2145">
        <v>0</v>
      </c>
    </row>
    <row r="2146" spans="1:13" hidden="1" x14ac:dyDescent="0.25">
      <c r="A2146" t="str">
        <f t="shared" si="33"/>
        <v>b</v>
      </c>
      <c r="B2146">
        <v>66</v>
      </c>
      <c r="C2146" t="s">
        <v>36</v>
      </c>
      <c r="D2146">
        <v>3</v>
      </c>
      <c r="E2146" t="s">
        <v>6</v>
      </c>
      <c r="F2146">
        <v>68</v>
      </c>
      <c r="G2146">
        <v>0</v>
      </c>
      <c r="H2146">
        <v>0</v>
      </c>
      <c r="I2146">
        <v>59.755383838761396</v>
      </c>
      <c r="J2146">
        <v>0</v>
      </c>
      <c r="K2146">
        <v>0</v>
      </c>
      <c r="L2146">
        <v>0</v>
      </c>
      <c r="M2146">
        <v>0</v>
      </c>
    </row>
    <row r="2147" spans="1:13" hidden="1" x14ac:dyDescent="0.25">
      <c r="A2147" t="str">
        <f t="shared" si="33"/>
        <v>b</v>
      </c>
      <c r="B2147">
        <v>66</v>
      </c>
      <c r="C2147" t="s">
        <v>36</v>
      </c>
      <c r="D2147">
        <v>3</v>
      </c>
      <c r="E2147" t="s">
        <v>13</v>
      </c>
      <c r="F2147">
        <v>7</v>
      </c>
      <c r="G2147">
        <v>0</v>
      </c>
      <c r="H2147">
        <v>10.7718892811484</v>
      </c>
      <c r="I2147">
        <v>6.798456343881</v>
      </c>
      <c r="J2147">
        <v>10649.5190453627</v>
      </c>
      <c r="K2147">
        <v>0</v>
      </c>
      <c r="L2147">
        <v>6.798456343881</v>
      </c>
      <c r="M2147">
        <v>0</v>
      </c>
    </row>
    <row r="2148" spans="1:13" hidden="1" x14ac:dyDescent="0.25">
      <c r="A2148" t="str">
        <f t="shared" si="33"/>
        <v>b</v>
      </c>
      <c r="B2148">
        <v>66</v>
      </c>
      <c r="C2148" t="s">
        <v>36</v>
      </c>
      <c r="D2148">
        <v>3</v>
      </c>
      <c r="E2148" t="s">
        <v>7</v>
      </c>
      <c r="F2148">
        <v>306</v>
      </c>
      <c r="G2148">
        <v>58.966897671937602</v>
      </c>
      <c r="H2148">
        <v>338.013344381011</v>
      </c>
      <c r="I2148">
        <v>215.14594620669001</v>
      </c>
      <c r="J2148">
        <v>588577.70369154902</v>
      </c>
      <c r="K2148">
        <v>34332.874771348499</v>
      </c>
      <c r="L2148">
        <v>207.37409506802501</v>
      </c>
      <c r="M2148">
        <v>7.7718511386643598</v>
      </c>
    </row>
    <row r="2149" spans="1:13" hidden="1" x14ac:dyDescent="0.25">
      <c r="A2149" t="str">
        <f t="shared" si="33"/>
        <v>b</v>
      </c>
      <c r="B2149">
        <v>66</v>
      </c>
      <c r="C2149" t="s">
        <v>36</v>
      </c>
      <c r="D2149">
        <v>3</v>
      </c>
      <c r="E2149" t="s">
        <v>8</v>
      </c>
      <c r="F2149">
        <v>44</v>
      </c>
      <c r="G2149">
        <v>0.33246257902100002</v>
      </c>
      <c r="H2149">
        <v>5.0194297251795099</v>
      </c>
      <c r="I2149">
        <v>13.7456042422828</v>
      </c>
      <c r="J2149">
        <v>6343.9193285581696</v>
      </c>
      <c r="K2149">
        <v>210.44881251999999</v>
      </c>
      <c r="L2149">
        <v>0</v>
      </c>
      <c r="M2149">
        <v>0</v>
      </c>
    </row>
    <row r="2150" spans="1:13" hidden="1" x14ac:dyDescent="0.25">
      <c r="A2150" t="str">
        <f t="shared" si="33"/>
        <v>b</v>
      </c>
      <c r="B2150">
        <v>66</v>
      </c>
      <c r="C2150" t="s">
        <v>34</v>
      </c>
      <c r="D2150">
        <v>3</v>
      </c>
      <c r="E2150" t="s">
        <v>6</v>
      </c>
      <c r="F2150">
        <v>10</v>
      </c>
      <c r="G2150">
        <v>0</v>
      </c>
      <c r="H2150">
        <v>0</v>
      </c>
      <c r="I2150">
        <v>6.3755875044798396</v>
      </c>
      <c r="J2150">
        <v>0</v>
      </c>
      <c r="K2150">
        <v>0</v>
      </c>
      <c r="L2150">
        <v>0</v>
      </c>
      <c r="M2150">
        <v>0</v>
      </c>
    </row>
    <row r="2151" spans="1:13" hidden="1" x14ac:dyDescent="0.25">
      <c r="A2151" t="str">
        <f t="shared" si="33"/>
        <v>b</v>
      </c>
      <c r="B2151">
        <v>66</v>
      </c>
      <c r="C2151" t="s">
        <v>34</v>
      </c>
      <c r="D2151">
        <v>3</v>
      </c>
      <c r="E2151" t="s">
        <v>13</v>
      </c>
      <c r="F2151">
        <v>4</v>
      </c>
      <c r="G2151">
        <v>0</v>
      </c>
      <c r="H2151">
        <v>3.8981408165473201</v>
      </c>
      <c r="I2151">
        <v>3.6048684917932001</v>
      </c>
      <c r="J2151">
        <v>3112.9016094367098</v>
      </c>
      <c r="K2151">
        <v>0</v>
      </c>
      <c r="L2151">
        <v>3.6048684917932001</v>
      </c>
      <c r="M2151">
        <v>0</v>
      </c>
    </row>
    <row r="2152" spans="1:13" hidden="1" x14ac:dyDescent="0.25">
      <c r="A2152" t="str">
        <f t="shared" si="33"/>
        <v>b</v>
      </c>
      <c r="B2152">
        <v>66</v>
      </c>
      <c r="C2152" t="s">
        <v>34</v>
      </c>
      <c r="D2152">
        <v>3</v>
      </c>
      <c r="E2152" t="s">
        <v>7</v>
      </c>
      <c r="F2152">
        <v>57</v>
      </c>
      <c r="G2152">
        <v>35.471838773729999</v>
      </c>
      <c r="H2152">
        <v>58.3478205979482</v>
      </c>
      <c r="I2152">
        <v>29.361569012938698</v>
      </c>
      <c r="J2152">
        <v>95843.200112852195</v>
      </c>
      <c r="K2152">
        <v>15592.92123086</v>
      </c>
      <c r="L2152">
        <v>28.0322258984374</v>
      </c>
      <c r="M2152">
        <v>1.3293431145012999</v>
      </c>
    </row>
    <row r="2153" spans="1:13" hidden="1" x14ac:dyDescent="0.25">
      <c r="A2153" t="str">
        <f t="shared" si="33"/>
        <v>b</v>
      </c>
      <c r="B2153">
        <v>66</v>
      </c>
      <c r="C2153" t="s">
        <v>34</v>
      </c>
      <c r="D2153">
        <v>3</v>
      </c>
      <c r="E2153" t="s">
        <v>8</v>
      </c>
      <c r="F2153">
        <v>15</v>
      </c>
      <c r="G2153">
        <v>0</v>
      </c>
      <c r="H2153">
        <v>0</v>
      </c>
      <c r="I2153">
        <v>3.4281075169703099</v>
      </c>
      <c r="J2153">
        <v>0</v>
      </c>
      <c r="K2153">
        <v>0</v>
      </c>
      <c r="L2153">
        <v>0</v>
      </c>
      <c r="M2153">
        <v>0</v>
      </c>
    </row>
    <row r="2154" spans="1:13" hidden="1" x14ac:dyDescent="0.25">
      <c r="A2154" t="str">
        <f t="shared" si="33"/>
        <v>f</v>
      </c>
      <c r="B2154">
        <v>66</v>
      </c>
      <c r="C2154" t="s">
        <v>37</v>
      </c>
      <c r="D2154">
        <v>3</v>
      </c>
      <c r="E2154" t="s">
        <v>6</v>
      </c>
      <c r="F2154">
        <v>1</v>
      </c>
      <c r="G2154">
        <v>0</v>
      </c>
      <c r="H2154">
        <v>0</v>
      </c>
      <c r="I2154">
        <v>0.77897673134800005</v>
      </c>
      <c r="J2154">
        <v>0</v>
      </c>
      <c r="K2154">
        <v>0</v>
      </c>
      <c r="L2154">
        <v>0</v>
      </c>
      <c r="M2154">
        <v>0</v>
      </c>
    </row>
    <row r="2155" spans="1:13" hidden="1" x14ac:dyDescent="0.25">
      <c r="A2155" t="str">
        <f t="shared" si="33"/>
        <v>f</v>
      </c>
      <c r="B2155">
        <v>66</v>
      </c>
      <c r="C2155" t="s">
        <v>37</v>
      </c>
      <c r="D2155">
        <v>3</v>
      </c>
      <c r="E2155" t="s">
        <v>7</v>
      </c>
      <c r="F2155">
        <v>2</v>
      </c>
      <c r="G2155">
        <v>0</v>
      </c>
      <c r="H2155">
        <v>0.913246180383257</v>
      </c>
      <c r="I2155">
        <v>18.0661241466509</v>
      </c>
      <c r="J2155">
        <v>1172.6583576180701</v>
      </c>
      <c r="K2155">
        <v>0</v>
      </c>
      <c r="L2155">
        <v>18.0661241466509</v>
      </c>
      <c r="M2155">
        <v>0</v>
      </c>
    </row>
    <row r="2156" spans="1:13" hidden="1" x14ac:dyDescent="0.25">
      <c r="A2156" t="str">
        <f t="shared" si="33"/>
        <v>f</v>
      </c>
      <c r="B2156">
        <v>66</v>
      </c>
      <c r="C2156" t="s">
        <v>37</v>
      </c>
      <c r="D2156">
        <v>3</v>
      </c>
      <c r="E2156" t="s">
        <v>8</v>
      </c>
      <c r="F2156">
        <v>1</v>
      </c>
      <c r="G2156">
        <v>0</v>
      </c>
      <c r="H2156">
        <v>0</v>
      </c>
      <c r="I2156">
        <v>0.69739786343300003</v>
      </c>
      <c r="J2156">
        <v>0</v>
      </c>
      <c r="K2156">
        <v>0</v>
      </c>
      <c r="L2156">
        <v>0</v>
      </c>
      <c r="M2156">
        <v>0</v>
      </c>
    </row>
    <row r="2157" spans="1:13" hidden="1" x14ac:dyDescent="0.25">
      <c r="A2157" t="str">
        <f t="shared" si="33"/>
        <v>a</v>
      </c>
      <c r="B2157">
        <v>67</v>
      </c>
      <c r="C2157" t="s">
        <v>19</v>
      </c>
      <c r="D2157">
        <v>4</v>
      </c>
      <c r="E2157" t="s">
        <v>6</v>
      </c>
      <c r="F2157">
        <v>340</v>
      </c>
      <c r="G2157">
        <v>0</v>
      </c>
      <c r="H2157">
        <v>0</v>
      </c>
      <c r="I2157">
        <v>376.73480070613402</v>
      </c>
      <c r="J2157">
        <v>0</v>
      </c>
      <c r="K2157">
        <v>0</v>
      </c>
      <c r="L2157">
        <v>0</v>
      </c>
      <c r="M2157">
        <v>0</v>
      </c>
    </row>
    <row r="2158" spans="1:13" hidden="1" x14ac:dyDescent="0.25">
      <c r="A2158" t="str">
        <f t="shared" si="33"/>
        <v>a</v>
      </c>
      <c r="B2158">
        <v>67</v>
      </c>
      <c r="C2158" t="s">
        <v>19</v>
      </c>
      <c r="D2158">
        <v>4</v>
      </c>
      <c r="E2158" t="s">
        <v>13</v>
      </c>
      <c r="F2158">
        <v>36</v>
      </c>
      <c r="G2158">
        <v>0</v>
      </c>
      <c r="H2158">
        <v>8.48590890084715</v>
      </c>
      <c r="I2158">
        <v>81.858516497257</v>
      </c>
      <c r="J2158">
        <v>12371.7363501321</v>
      </c>
      <c r="K2158">
        <v>0</v>
      </c>
      <c r="L2158">
        <v>81.858516497257</v>
      </c>
      <c r="M2158">
        <v>0</v>
      </c>
    </row>
    <row r="2159" spans="1:13" hidden="1" x14ac:dyDescent="0.25">
      <c r="A2159" t="str">
        <f t="shared" si="33"/>
        <v>a</v>
      </c>
      <c r="B2159">
        <v>67</v>
      </c>
      <c r="C2159" t="s">
        <v>19</v>
      </c>
      <c r="D2159">
        <v>4</v>
      </c>
      <c r="E2159" t="s">
        <v>7</v>
      </c>
      <c r="F2159">
        <v>103</v>
      </c>
      <c r="G2159">
        <v>1.06134257332215E-3</v>
      </c>
      <c r="H2159">
        <v>47.945408579966802</v>
      </c>
      <c r="I2159">
        <v>89.118066072942398</v>
      </c>
      <c r="J2159">
        <v>108842.94135551801</v>
      </c>
      <c r="K2159">
        <v>0.37604848148595499</v>
      </c>
      <c r="L2159">
        <v>88.988367982209994</v>
      </c>
      <c r="M2159">
        <v>0.129698090732454</v>
      </c>
    </row>
    <row r="2160" spans="1:13" hidden="1" x14ac:dyDescent="0.25">
      <c r="A2160" t="str">
        <f t="shared" si="33"/>
        <v>a</v>
      </c>
      <c r="B2160">
        <v>67</v>
      </c>
      <c r="C2160" t="s">
        <v>19</v>
      </c>
      <c r="D2160">
        <v>4</v>
      </c>
      <c r="E2160" t="s">
        <v>8</v>
      </c>
      <c r="F2160">
        <v>17</v>
      </c>
      <c r="G2160">
        <v>0</v>
      </c>
      <c r="H2160">
        <v>0</v>
      </c>
      <c r="I2160">
        <v>1.36693176902397</v>
      </c>
      <c r="J2160">
        <v>0</v>
      </c>
      <c r="K2160">
        <v>0</v>
      </c>
      <c r="L2160">
        <v>0</v>
      </c>
      <c r="M2160">
        <v>0</v>
      </c>
    </row>
    <row r="2161" spans="1:13" hidden="1" x14ac:dyDescent="0.25">
      <c r="A2161" t="str">
        <f t="shared" si="33"/>
        <v>a</v>
      </c>
      <c r="B2161">
        <v>67</v>
      </c>
      <c r="C2161" t="s">
        <v>18</v>
      </c>
      <c r="D2161">
        <v>4</v>
      </c>
      <c r="E2161" t="s">
        <v>6</v>
      </c>
      <c r="F2161">
        <v>2</v>
      </c>
      <c r="G2161">
        <v>0</v>
      </c>
      <c r="H2161">
        <v>0</v>
      </c>
      <c r="I2161">
        <v>0.29641645527399901</v>
      </c>
      <c r="J2161">
        <v>0</v>
      </c>
      <c r="K2161">
        <v>0</v>
      </c>
      <c r="L2161">
        <v>0</v>
      </c>
      <c r="M2161">
        <v>0</v>
      </c>
    </row>
    <row r="2162" spans="1:13" hidden="1" x14ac:dyDescent="0.25">
      <c r="A2162" t="str">
        <f t="shared" si="33"/>
        <v>a</v>
      </c>
      <c r="B2162">
        <v>67</v>
      </c>
      <c r="C2162" t="s">
        <v>18</v>
      </c>
      <c r="D2162">
        <v>4</v>
      </c>
      <c r="E2162" t="s">
        <v>13</v>
      </c>
      <c r="F2162">
        <v>5</v>
      </c>
      <c r="G2162">
        <v>0</v>
      </c>
      <c r="H2162">
        <v>1.61673877607501</v>
      </c>
      <c r="I2162">
        <v>7.8730467819495198</v>
      </c>
      <c r="J2162">
        <v>3591.62454577681</v>
      </c>
      <c r="K2162">
        <v>0</v>
      </c>
      <c r="L2162">
        <v>7.8730467819495198</v>
      </c>
      <c r="M2162">
        <v>0</v>
      </c>
    </row>
    <row r="2163" spans="1:13" hidden="1" x14ac:dyDescent="0.25">
      <c r="A2163" t="str">
        <f t="shared" si="33"/>
        <v>a</v>
      </c>
      <c r="B2163">
        <v>67</v>
      </c>
      <c r="C2163" t="s">
        <v>18</v>
      </c>
      <c r="D2163">
        <v>4</v>
      </c>
      <c r="E2163" t="s">
        <v>7</v>
      </c>
      <c r="F2163">
        <v>5</v>
      </c>
      <c r="G2163">
        <v>0</v>
      </c>
      <c r="H2163">
        <v>1.9033370984592199</v>
      </c>
      <c r="I2163">
        <v>9.4034114680409999</v>
      </c>
      <c r="J2163">
        <v>6935.5851151033203</v>
      </c>
      <c r="K2163">
        <v>0</v>
      </c>
      <c r="L2163">
        <v>9.4034114680409999</v>
      </c>
      <c r="M2163">
        <v>0</v>
      </c>
    </row>
    <row r="2164" spans="1:13" hidden="1" x14ac:dyDescent="0.25">
      <c r="A2164" t="str">
        <f t="shared" si="33"/>
        <v>a</v>
      </c>
      <c r="B2164">
        <v>67</v>
      </c>
      <c r="C2164" t="s">
        <v>18</v>
      </c>
      <c r="D2164">
        <v>4</v>
      </c>
      <c r="E2164" t="s">
        <v>8</v>
      </c>
      <c r="F2164">
        <v>2</v>
      </c>
      <c r="G2164">
        <v>0</v>
      </c>
      <c r="H2164">
        <v>0</v>
      </c>
      <c r="I2164">
        <v>0.93542346889662098</v>
      </c>
      <c r="J2164">
        <v>0</v>
      </c>
      <c r="K2164">
        <v>0</v>
      </c>
      <c r="L2164">
        <v>0</v>
      </c>
      <c r="M2164">
        <v>0</v>
      </c>
    </row>
    <row r="2165" spans="1:13" hidden="1" x14ac:dyDescent="0.25">
      <c r="A2165" t="str">
        <f t="shared" si="33"/>
        <v>a</v>
      </c>
      <c r="B2165">
        <v>67</v>
      </c>
      <c r="C2165" t="s">
        <v>17</v>
      </c>
      <c r="D2165">
        <v>4</v>
      </c>
      <c r="E2165" t="s">
        <v>6</v>
      </c>
      <c r="F2165">
        <v>26</v>
      </c>
      <c r="G2165">
        <v>0</v>
      </c>
      <c r="H2165">
        <v>0</v>
      </c>
      <c r="I2165">
        <v>37.456140729748199</v>
      </c>
      <c r="J2165">
        <v>0</v>
      </c>
      <c r="K2165">
        <v>0</v>
      </c>
      <c r="L2165">
        <v>0</v>
      </c>
      <c r="M2165">
        <v>0</v>
      </c>
    </row>
    <row r="2166" spans="1:13" hidden="1" x14ac:dyDescent="0.25">
      <c r="A2166" t="str">
        <f t="shared" si="33"/>
        <v>a</v>
      </c>
      <c r="B2166">
        <v>67</v>
      </c>
      <c r="C2166" t="s">
        <v>17</v>
      </c>
      <c r="D2166">
        <v>4</v>
      </c>
      <c r="E2166" t="s">
        <v>13</v>
      </c>
      <c r="F2166">
        <v>6</v>
      </c>
      <c r="G2166">
        <v>0</v>
      </c>
      <c r="H2166">
        <v>1.7597747086648301</v>
      </c>
      <c r="I2166">
        <v>7.3730508651536004</v>
      </c>
      <c r="J2166">
        <v>4959.6755585801902</v>
      </c>
      <c r="K2166">
        <v>0</v>
      </c>
      <c r="L2166">
        <v>7.3730508651536004</v>
      </c>
      <c r="M2166">
        <v>0</v>
      </c>
    </row>
    <row r="2167" spans="1:13" hidden="1" x14ac:dyDescent="0.25">
      <c r="A2167" t="str">
        <f t="shared" si="33"/>
        <v>a</v>
      </c>
      <c r="B2167">
        <v>67</v>
      </c>
      <c r="C2167" t="s">
        <v>17</v>
      </c>
      <c r="D2167">
        <v>4</v>
      </c>
      <c r="E2167" t="s">
        <v>7</v>
      </c>
      <c r="F2167">
        <v>10</v>
      </c>
      <c r="G2167">
        <v>0</v>
      </c>
      <c r="H2167">
        <v>1.9988544533704899</v>
      </c>
      <c r="I2167">
        <v>55.092717304513798</v>
      </c>
      <c r="J2167">
        <v>13134.350036133799</v>
      </c>
      <c r="K2167">
        <v>0</v>
      </c>
      <c r="L2167">
        <v>55.092717304513798</v>
      </c>
      <c r="M2167">
        <v>0</v>
      </c>
    </row>
    <row r="2168" spans="1:13" hidden="1" x14ac:dyDescent="0.25">
      <c r="A2168" t="str">
        <f t="shared" si="33"/>
        <v>a</v>
      </c>
      <c r="B2168">
        <v>67</v>
      </c>
      <c r="C2168" t="s">
        <v>17</v>
      </c>
      <c r="D2168">
        <v>4</v>
      </c>
      <c r="E2168" t="s">
        <v>8</v>
      </c>
      <c r="F2168">
        <v>8</v>
      </c>
      <c r="G2168">
        <v>0</v>
      </c>
      <c r="H2168">
        <v>0</v>
      </c>
      <c r="I2168">
        <v>0.296657461606124</v>
      </c>
      <c r="J2168">
        <v>0</v>
      </c>
      <c r="K2168">
        <v>0</v>
      </c>
      <c r="L2168">
        <v>0</v>
      </c>
      <c r="M2168">
        <v>0</v>
      </c>
    </row>
    <row r="2169" spans="1:13" x14ac:dyDescent="0.25">
      <c r="B2169">
        <v>67</v>
      </c>
      <c r="D2169">
        <v>0</v>
      </c>
      <c r="E2169" t="s">
        <v>8</v>
      </c>
      <c r="F2169">
        <v>89</v>
      </c>
      <c r="G2169">
        <v>0</v>
      </c>
      <c r="H2169">
        <v>0</v>
      </c>
      <c r="I2169">
        <v>96.819627344929401</v>
      </c>
      <c r="J2169">
        <v>0</v>
      </c>
      <c r="K2169">
        <v>0</v>
      </c>
      <c r="L2169">
        <v>0</v>
      </c>
      <c r="M2169">
        <v>0</v>
      </c>
    </row>
    <row r="2170" spans="1:13" hidden="1" x14ac:dyDescent="0.25">
      <c r="A2170" t="str">
        <f t="shared" si="33"/>
        <v>a</v>
      </c>
      <c r="B2170">
        <v>67</v>
      </c>
      <c r="C2170" t="s">
        <v>40</v>
      </c>
      <c r="D2170">
        <v>4</v>
      </c>
      <c r="E2170" t="s">
        <v>6</v>
      </c>
      <c r="F2170">
        <v>107</v>
      </c>
      <c r="G2170">
        <v>0</v>
      </c>
      <c r="H2170">
        <v>0</v>
      </c>
      <c r="I2170">
        <v>22.950857708237699</v>
      </c>
      <c r="J2170">
        <v>0</v>
      </c>
      <c r="K2170">
        <v>0</v>
      </c>
      <c r="L2170">
        <v>0</v>
      </c>
      <c r="M2170">
        <v>0</v>
      </c>
    </row>
    <row r="2171" spans="1:13" hidden="1" x14ac:dyDescent="0.25">
      <c r="A2171" t="str">
        <f t="shared" si="33"/>
        <v>a</v>
      </c>
      <c r="B2171">
        <v>67</v>
      </c>
      <c r="C2171" t="s">
        <v>40</v>
      </c>
      <c r="D2171">
        <v>4</v>
      </c>
      <c r="E2171" t="s">
        <v>13</v>
      </c>
      <c r="F2171">
        <v>5</v>
      </c>
      <c r="G2171">
        <v>0</v>
      </c>
      <c r="H2171" s="26">
        <v>1.2205974648957999E-5</v>
      </c>
      <c r="I2171">
        <v>3.49901527380747E-3</v>
      </c>
      <c r="J2171">
        <v>3.60076055056089E-2</v>
      </c>
      <c r="K2171">
        <v>0</v>
      </c>
      <c r="L2171">
        <v>3.49901527380747E-3</v>
      </c>
      <c r="M2171">
        <v>0</v>
      </c>
    </row>
    <row r="2172" spans="1:13" hidden="1" x14ac:dyDescent="0.25">
      <c r="A2172" t="str">
        <f t="shared" si="33"/>
        <v>a</v>
      </c>
      <c r="B2172">
        <v>67</v>
      </c>
      <c r="C2172" t="s">
        <v>40</v>
      </c>
      <c r="D2172">
        <v>4</v>
      </c>
      <c r="E2172" t="s">
        <v>7</v>
      </c>
      <c r="F2172">
        <v>161</v>
      </c>
      <c r="G2172">
        <v>0</v>
      </c>
      <c r="H2172">
        <v>58.686311049932698</v>
      </c>
      <c r="I2172">
        <v>84.741225764068403</v>
      </c>
      <c r="J2172">
        <v>399343.16380671097</v>
      </c>
      <c r="K2172">
        <v>0</v>
      </c>
      <c r="L2172">
        <v>84.741225764068403</v>
      </c>
      <c r="M2172">
        <v>0</v>
      </c>
    </row>
    <row r="2173" spans="1:13" hidden="1" x14ac:dyDescent="0.25">
      <c r="A2173" t="str">
        <f t="shared" si="33"/>
        <v>a</v>
      </c>
      <c r="B2173">
        <v>67</v>
      </c>
      <c r="C2173" t="s">
        <v>40</v>
      </c>
      <c r="D2173">
        <v>4</v>
      </c>
      <c r="E2173" t="s">
        <v>8</v>
      </c>
      <c r="F2173">
        <v>107</v>
      </c>
      <c r="G2173">
        <v>0</v>
      </c>
      <c r="H2173">
        <v>0.99600512233550098</v>
      </c>
      <c r="I2173">
        <v>122.537920450729</v>
      </c>
      <c r="J2173">
        <v>4018.8806686200901</v>
      </c>
      <c r="K2173">
        <v>0</v>
      </c>
      <c r="L2173">
        <v>0</v>
      </c>
      <c r="M2173">
        <v>0</v>
      </c>
    </row>
    <row r="2174" spans="1:13" hidden="1" x14ac:dyDescent="0.25">
      <c r="A2174" t="str">
        <f t="shared" si="33"/>
        <v>a</v>
      </c>
      <c r="B2174">
        <v>67</v>
      </c>
      <c r="C2174" t="s">
        <v>24</v>
      </c>
      <c r="D2174">
        <v>4</v>
      </c>
      <c r="E2174" t="s">
        <v>6</v>
      </c>
      <c r="F2174">
        <v>19</v>
      </c>
      <c r="G2174">
        <v>0</v>
      </c>
      <c r="H2174">
        <v>0</v>
      </c>
      <c r="I2174">
        <v>25.405503929124102</v>
      </c>
      <c r="J2174">
        <v>0</v>
      </c>
      <c r="K2174">
        <v>0</v>
      </c>
      <c r="L2174">
        <v>0</v>
      </c>
      <c r="M2174">
        <v>0</v>
      </c>
    </row>
    <row r="2175" spans="1:13" hidden="1" x14ac:dyDescent="0.25">
      <c r="A2175" t="str">
        <f t="shared" si="33"/>
        <v>b</v>
      </c>
      <c r="B2175">
        <v>68</v>
      </c>
      <c r="C2175" t="s">
        <v>34</v>
      </c>
      <c r="D2175">
        <v>4</v>
      </c>
      <c r="E2175" t="s">
        <v>6</v>
      </c>
      <c r="F2175">
        <v>38</v>
      </c>
      <c r="G2175">
        <v>0</v>
      </c>
      <c r="H2175">
        <v>0</v>
      </c>
      <c r="I2175">
        <v>19.2317014785536</v>
      </c>
      <c r="J2175">
        <v>0</v>
      </c>
      <c r="K2175">
        <v>0</v>
      </c>
      <c r="L2175">
        <v>0</v>
      </c>
      <c r="M2175">
        <v>0</v>
      </c>
    </row>
    <row r="2176" spans="1:13" hidden="1" x14ac:dyDescent="0.25">
      <c r="A2176" t="str">
        <f t="shared" si="33"/>
        <v>b</v>
      </c>
      <c r="B2176">
        <v>68</v>
      </c>
      <c r="C2176" t="s">
        <v>34</v>
      </c>
      <c r="D2176">
        <v>4</v>
      </c>
      <c r="E2176" t="s">
        <v>7</v>
      </c>
      <c r="F2176">
        <v>64</v>
      </c>
      <c r="G2176">
        <v>0</v>
      </c>
      <c r="H2176">
        <v>28.328045330167601</v>
      </c>
      <c r="I2176">
        <v>14.738334818742199</v>
      </c>
      <c r="J2176">
        <v>125563.79235206101</v>
      </c>
      <c r="K2176">
        <v>0</v>
      </c>
      <c r="L2176">
        <v>14.738334818742199</v>
      </c>
      <c r="M2176">
        <v>0</v>
      </c>
    </row>
    <row r="2177" spans="1:13" hidden="1" x14ac:dyDescent="0.25">
      <c r="A2177" t="str">
        <f t="shared" si="33"/>
        <v>b</v>
      </c>
      <c r="B2177">
        <v>68</v>
      </c>
      <c r="C2177" t="s">
        <v>34</v>
      </c>
      <c r="D2177">
        <v>4</v>
      </c>
      <c r="E2177" t="s">
        <v>8</v>
      </c>
      <c r="F2177">
        <v>6</v>
      </c>
      <c r="G2177">
        <v>0</v>
      </c>
      <c r="H2177">
        <v>0</v>
      </c>
      <c r="I2177">
        <v>12.7618140473328</v>
      </c>
      <c r="J2177">
        <v>0</v>
      </c>
      <c r="K2177">
        <v>0</v>
      </c>
      <c r="L2177">
        <v>0</v>
      </c>
      <c r="M2177">
        <v>0</v>
      </c>
    </row>
    <row r="2178" spans="1:13" hidden="1" x14ac:dyDescent="0.25">
      <c r="A2178" t="str">
        <f t="shared" si="33"/>
        <v>b</v>
      </c>
      <c r="B2178">
        <v>68</v>
      </c>
      <c r="C2178" t="s">
        <v>23</v>
      </c>
      <c r="D2178">
        <v>4</v>
      </c>
      <c r="E2178" t="s">
        <v>6</v>
      </c>
      <c r="F2178">
        <v>7</v>
      </c>
      <c r="G2178">
        <v>0</v>
      </c>
      <c r="H2178">
        <v>0</v>
      </c>
      <c r="I2178">
        <v>5.5835265554420303E-2</v>
      </c>
      <c r="J2178">
        <v>0</v>
      </c>
      <c r="K2178">
        <v>0</v>
      </c>
      <c r="L2178">
        <v>0</v>
      </c>
      <c r="M2178">
        <v>0</v>
      </c>
    </row>
    <row r="2179" spans="1:13" hidden="1" x14ac:dyDescent="0.25">
      <c r="A2179" t="str">
        <f t="shared" ref="A2179:A2242" si="34">LEFT(C2179,1)</f>
        <v>b</v>
      </c>
      <c r="B2179">
        <v>68</v>
      </c>
      <c r="C2179" t="s">
        <v>23</v>
      </c>
      <c r="D2179">
        <v>4</v>
      </c>
      <c r="E2179" t="s">
        <v>7</v>
      </c>
      <c r="F2179">
        <v>58</v>
      </c>
      <c r="G2179">
        <v>0</v>
      </c>
      <c r="H2179">
        <v>31.711953615032201</v>
      </c>
      <c r="I2179">
        <v>111.368636104304</v>
      </c>
      <c r="J2179">
        <v>79216.257413051106</v>
      </c>
      <c r="K2179">
        <v>0</v>
      </c>
      <c r="L2179">
        <v>111.368636104304</v>
      </c>
      <c r="M2179">
        <v>0</v>
      </c>
    </row>
    <row r="2180" spans="1:13" hidden="1" x14ac:dyDescent="0.25">
      <c r="A2180" t="str">
        <f t="shared" si="34"/>
        <v>b</v>
      </c>
      <c r="B2180">
        <v>68</v>
      </c>
      <c r="C2180" t="s">
        <v>23</v>
      </c>
      <c r="D2180">
        <v>4</v>
      </c>
      <c r="E2180" t="s">
        <v>8</v>
      </c>
      <c r="F2180">
        <v>12</v>
      </c>
      <c r="G2180">
        <v>0</v>
      </c>
      <c r="H2180">
        <v>1.2959903398653401E-4</v>
      </c>
      <c r="I2180">
        <v>2.4621155446109699</v>
      </c>
      <c r="J2180">
        <v>0.55815711957437997</v>
      </c>
      <c r="K2180">
        <v>0</v>
      </c>
      <c r="L2180">
        <v>0</v>
      </c>
      <c r="M2180">
        <v>0</v>
      </c>
    </row>
    <row r="2181" spans="1:13" hidden="1" x14ac:dyDescent="0.25">
      <c r="A2181" t="str">
        <f t="shared" si="34"/>
        <v>c</v>
      </c>
      <c r="B2181">
        <v>68</v>
      </c>
      <c r="C2181" t="s">
        <v>33</v>
      </c>
      <c r="D2181">
        <v>4</v>
      </c>
      <c r="E2181" t="s">
        <v>6</v>
      </c>
      <c r="F2181">
        <v>2</v>
      </c>
      <c r="G2181">
        <v>0</v>
      </c>
      <c r="H2181">
        <v>0</v>
      </c>
      <c r="I2181">
        <v>1.859201432943</v>
      </c>
      <c r="J2181">
        <v>0</v>
      </c>
      <c r="K2181">
        <v>0</v>
      </c>
      <c r="L2181">
        <v>0</v>
      </c>
      <c r="M2181">
        <v>0</v>
      </c>
    </row>
    <row r="2182" spans="1:13" hidden="1" x14ac:dyDescent="0.25">
      <c r="A2182" t="str">
        <f t="shared" si="34"/>
        <v>c</v>
      </c>
      <c r="B2182">
        <v>68</v>
      </c>
      <c r="C2182" t="s">
        <v>32</v>
      </c>
      <c r="D2182">
        <v>4</v>
      </c>
      <c r="E2182" t="s">
        <v>6</v>
      </c>
      <c r="F2182">
        <v>11</v>
      </c>
      <c r="G2182">
        <v>0</v>
      </c>
      <c r="H2182">
        <v>0</v>
      </c>
      <c r="I2182">
        <v>4.1463314466055499</v>
      </c>
      <c r="J2182">
        <v>0</v>
      </c>
      <c r="K2182">
        <v>0</v>
      </c>
      <c r="L2182">
        <v>0</v>
      </c>
      <c r="M2182">
        <v>0</v>
      </c>
    </row>
    <row r="2183" spans="1:13" hidden="1" x14ac:dyDescent="0.25">
      <c r="A2183" t="str">
        <f t="shared" si="34"/>
        <v>c</v>
      </c>
      <c r="B2183">
        <v>68</v>
      </c>
      <c r="C2183" t="s">
        <v>32</v>
      </c>
      <c r="D2183">
        <v>4</v>
      </c>
      <c r="E2183" t="s">
        <v>7</v>
      </c>
      <c r="F2183">
        <v>43</v>
      </c>
      <c r="G2183">
        <v>0</v>
      </c>
      <c r="H2183">
        <v>10.685172210797299</v>
      </c>
      <c r="I2183">
        <v>7.6492575149651802</v>
      </c>
      <c r="J2183">
        <v>47910.582871676299</v>
      </c>
      <c r="K2183">
        <v>0</v>
      </c>
      <c r="L2183">
        <v>7.6492575149651802</v>
      </c>
      <c r="M2183">
        <v>0</v>
      </c>
    </row>
    <row r="2184" spans="1:13" hidden="1" x14ac:dyDescent="0.25">
      <c r="A2184" t="str">
        <f t="shared" si="34"/>
        <v>c</v>
      </c>
      <c r="B2184">
        <v>68</v>
      </c>
      <c r="C2184" t="s">
        <v>32</v>
      </c>
      <c r="D2184">
        <v>4</v>
      </c>
      <c r="E2184" t="s">
        <v>8</v>
      </c>
      <c r="F2184">
        <v>21</v>
      </c>
      <c r="G2184">
        <v>0</v>
      </c>
      <c r="H2184">
        <v>0</v>
      </c>
      <c r="I2184">
        <v>3.7159232622193401</v>
      </c>
      <c r="J2184">
        <v>0</v>
      </c>
      <c r="K2184">
        <v>0</v>
      </c>
      <c r="L2184">
        <v>0</v>
      </c>
      <c r="M2184">
        <v>0</v>
      </c>
    </row>
    <row r="2185" spans="1:13" hidden="1" x14ac:dyDescent="0.25">
      <c r="A2185" t="str">
        <f t="shared" si="34"/>
        <v>c</v>
      </c>
      <c r="B2185">
        <v>68</v>
      </c>
      <c r="C2185" t="s">
        <v>31</v>
      </c>
      <c r="D2185">
        <v>4</v>
      </c>
      <c r="E2185" t="s">
        <v>6</v>
      </c>
      <c r="F2185">
        <v>67</v>
      </c>
      <c r="G2185">
        <v>0</v>
      </c>
      <c r="H2185">
        <v>0</v>
      </c>
      <c r="I2185">
        <v>28.153823126509302</v>
      </c>
      <c r="J2185">
        <v>0</v>
      </c>
      <c r="K2185">
        <v>0</v>
      </c>
      <c r="L2185">
        <v>0</v>
      </c>
      <c r="M2185">
        <v>0</v>
      </c>
    </row>
    <row r="2186" spans="1:13" hidden="1" x14ac:dyDescent="0.25">
      <c r="A2186" t="str">
        <f t="shared" si="34"/>
        <v>c</v>
      </c>
      <c r="B2186">
        <v>68</v>
      </c>
      <c r="C2186" t="s">
        <v>31</v>
      </c>
      <c r="D2186">
        <v>4</v>
      </c>
      <c r="E2186" t="s">
        <v>7</v>
      </c>
      <c r="F2186">
        <v>300</v>
      </c>
      <c r="G2186">
        <v>1.00581428852909E-2</v>
      </c>
      <c r="H2186">
        <v>155.01895110734</v>
      </c>
      <c r="I2186">
        <v>39.6539887342065</v>
      </c>
      <c r="J2186">
        <v>611338.07316066697</v>
      </c>
      <c r="K2186">
        <v>9.8066573143666709</v>
      </c>
      <c r="L2186">
        <v>39.615442420624298</v>
      </c>
      <c r="M2186">
        <v>3.8546313582254799E-2</v>
      </c>
    </row>
    <row r="2187" spans="1:13" hidden="1" x14ac:dyDescent="0.25">
      <c r="A2187" t="str">
        <f t="shared" si="34"/>
        <v>c</v>
      </c>
      <c r="B2187">
        <v>68</v>
      </c>
      <c r="C2187" t="s">
        <v>31</v>
      </c>
      <c r="D2187">
        <v>4</v>
      </c>
      <c r="E2187" t="s">
        <v>8</v>
      </c>
      <c r="F2187">
        <v>84</v>
      </c>
      <c r="G2187" s="26">
        <v>1.55382129723349E-5</v>
      </c>
      <c r="H2187">
        <v>0</v>
      </c>
      <c r="I2187">
        <v>21.9754887890338</v>
      </c>
      <c r="J2187">
        <v>0</v>
      </c>
      <c r="K2187">
        <v>5.438374540322E-3</v>
      </c>
      <c r="L2187">
        <v>0</v>
      </c>
      <c r="M2187">
        <v>0</v>
      </c>
    </row>
    <row r="2188" spans="1:13" hidden="1" x14ac:dyDescent="0.25">
      <c r="A2188" t="str">
        <f t="shared" si="34"/>
        <v>d</v>
      </c>
      <c r="B2188">
        <v>68</v>
      </c>
      <c r="C2188" t="s">
        <v>16</v>
      </c>
      <c r="D2188">
        <v>4</v>
      </c>
      <c r="E2188" t="s">
        <v>6</v>
      </c>
      <c r="F2188">
        <v>223</v>
      </c>
      <c r="G2188">
        <v>0</v>
      </c>
      <c r="H2188">
        <v>0</v>
      </c>
      <c r="I2188">
        <v>333.33833571564799</v>
      </c>
      <c r="J2188">
        <v>0</v>
      </c>
      <c r="K2188">
        <v>0</v>
      </c>
      <c r="L2188">
        <v>0</v>
      </c>
      <c r="M2188">
        <v>0</v>
      </c>
    </row>
    <row r="2189" spans="1:13" hidden="1" x14ac:dyDescent="0.25">
      <c r="A2189" t="str">
        <f t="shared" si="34"/>
        <v>d</v>
      </c>
      <c r="B2189">
        <v>68</v>
      </c>
      <c r="C2189" t="s">
        <v>16</v>
      </c>
      <c r="D2189">
        <v>4</v>
      </c>
      <c r="E2189" t="s">
        <v>13</v>
      </c>
      <c r="F2189">
        <v>9</v>
      </c>
      <c r="G2189">
        <v>0</v>
      </c>
      <c r="H2189">
        <v>3.9816079576611298</v>
      </c>
      <c r="I2189">
        <v>5.3025700791506001</v>
      </c>
      <c r="J2189">
        <v>9874.1501418846092</v>
      </c>
      <c r="K2189">
        <v>0</v>
      </c>
      <c r="L2189">
        <v>5.3025700791506001</v>
      </c>
      <c r="M2189">
        <v>0</v>
      </c>
    </row>
    <row r="2190" spans="1:13" hidden="1" x14ac:dyDescent="0.25">
      <c r="A2190" t="str">
        <f t="shared" si="34"/>
        <v>d</v>
      </c>
      <c r="B2190">
        <v>68</v>
      </c>
      <c r="C2190" t="s">
        <v>16</v>
      </c>
      <c r="D2190">
        <v>4</v>
      </c>
      <c r="E2190" t="s">
        <v>7</v>
      </c>
      <c r="F2190">
        <v>70</v>
      </c>
      <c r="G2190">
        <v>0</v>
      </c>
      <c r="H2190">
        <v>19.122992614622198</v>
      </c>
      <c r="I2190">
        <v>19.128309745925101</v>
      </c>
      <c r="J2190">
        <v>75227.792070775293</v>
      </c>
      <c r="K2190">
        <v>0</v>
      </c>
      <c r="L2190">
        <v>19.128309745925101</v>
      </c>
      <c r="M2190">
        <v>0</v>
      </c>
    </row>
    <row r="2191" spans="1:13" hidden="1" x14ac:dyDescent="0.25">
      <c r="A2191" t="str">
        <f t="shared" si="34"/>
        <v>d</v>
      </c>
      <c r="B2191">
        <v>68</v>
      </c>
      <c r="C2191" t="s">
        <v>16</v>
      </c>
      <c r="D2191">
        <v>4</v>
      </c>
      <c r="E2191" t="s">
        <v>8</v>
      </c>
      <c r="F2191">
        <v>72</v>
      </c>
      <c r="G2191">
        <v>3.5030259253776902E-3</v>
      </c>
      <c r="H2191">
        <v>4.3118011915612398</v>
      </c>
      <c r="I2191">
        <v>31.608426196811699</v>
      </c>
      <c r="J2191">
        <v>18570.065371877099</v>
      </c>
      <c r="K2191">
        <v>1.2260590738807</v>
      </c>
      <c r="L2191">
        <v>0</v>
      </c>
      <c r="M2191">
        <v>0</v>
      </c>
    </row>
    <row r="2192" spans="1:13" hidden="1" x14ac:dyDescent="0.25">
      <c r="A2192" t="str">
        <f t="shared" si="34"/>
        <v>e</v>
      </c>
      <c r="B2192">
        <v>68</v>
      </c>
      <c r="C2192" t="s">
        <v>43</v>
      </c>
      <c r="D2192">
        <v>4</v>
      </c>
      <c r="E2192" t="s">
        <v>6</v>
      </c>
      <c r="F2192">
        <v>147</v>
      </c>
      <c r="G2192">
        <v>0</v>
      </c>
      <c r="H2192">
        <v>0</v>
      </c>
      <c r="I2192">
        <v>232.52705280291801</v>
      </c>
      <c r="J2192">
        <v>0</v>
      </c>
      <c r="K2192">
        <v>0</v>
      </c>
      <c r="L2192">
        <v>0</v>
      </c>
      <c r="M2192">
        <v>0</v>
      </c>
    </row>
    <row r="2193" spans="1:13" hidden="1" x14ac:dyDescent="0.25">
      <c r="A2193" t="str">
        <f t="shared" si="34"/>
        <v>e</v>
      </c>
      <c r="B2193">
        <v>68</v>
      </c>
      <c r="C2193" t="s">
        <v>43</v>
      </c>
      <c r="D2193">
        <v>4</v>
      </c>
      <c r="E2193" t="s">
        <v>7</v>
      </c>
      <c r="F2193">
        <v>63</v>
      </c>
      <c r="G2193">
        <v>0</v>
      </c>
      <c r="H2193">
        <v>30.028279273973101</v>
      </c>
      <c r="I2193">
        <v>3.2963016846142201</v>
      </c>
      <c r="J2193">
        <v>85071.168249634706</v>
      </c>
      <c r="K2193">
        <v>0</v>
      </c>
      <c r="L2193">
        <v>3.2963016846142201</v>
      </c>
      <c r="M2193">
        <v>0</v>
      </c>
    </row>
    <row r="2194" spans="1:13" hidden="1" x14ac:dyDescent="0.25">
      <c r="A2194" t="str">
        <f t="shared" si="34"/>
        <v>e</v>
      </c>
      <c r="B2194">
        <v>68</v>
      </c>
      <c r="C2194" t="s">
        <v>43</v>
      </c>
      <c r="D2194">
        <v>4</v>
      </c>
      <c r="E2194" t="s">
        <v>8</v>
      </c>
      <c r="F2194">
        <v>22</v>
      </c>
      <c r="G2194" s="26">
        <v>3.8895762304999997E-8</v>
      </c>
      <c r="H2194">
        <v>0</v>
      </c>
      <c r="I2194">
        <v>15.7557591289754</v>
      </c>
      <c r="J2194">
        <v>0</v>
      </c>
      <c r="K2194" s="26">
        <v>1.3613516806699999E-5</v>
      </c>
      <c r="L2194">
        <v>0</v>
      </c>
      <c r="M2194">
        <v>0</v>
      </c>
    </row>
    <row r="2195" spans="1:13" hidden="1" x14ac:dyDescent="0.25">
      <c r="A2195" t="str">
        <f t="shared" si="34"/>
        <v>f</v>
      </c>
      <c r="B2195">
        <v>68</v>
      </c>
      <c r="C2195" t="s">
        <v>14</v>
      </c>
      <c r="D2195">
        <v>4</v>
      </c>
      <c r="E2195" t="s">
        <v>6</v>
      </c>
      <c r="F2195">
        <v>83</v>
      </c>
      <c r="G2195">
        <v>0</v>
      </c>
      <c r="H2195">
        <v>0</v>
      </c>
      <c r="I2195">
        <v>119.33132151051301</v>
      </c>
      <c r="J2195">
        <v>0</v>
      </c>
      <c r="K2195">
        <v>0</v>
      </c>
      <c r="L2195">
        <v>0</v>
      </c>
      <c r="M2195">
        <v>0</v>
      </c>
    </row>
    <row r="2196" spans="1:13" hidden="1" x14ac:dyDescent="0.25">
      <c r="A2196" t="str">
        <f t="shared" si="34"/>
        <v>f</v>
      </c>
      <c r="B2196">
        <v>68</v>
      </c>
      <c r="C2196" t="s">
        <v>14</v>
      </c>
      <c r="D2196">
        <v>4</v>
      </c>
      <c r="E2196" t="s">
        <v>8</v>
      </c>
      <c r="F2196">
        <v>7</v>
      </c>
      <c r="G2196">
        <v>0</v>
      </c>
      <c r="H2196">
        <v>0</v>
      </c>
      <c r="I2196">
        <v>8.9106102497930308</v>
      </c>
      <c r="J2196">
        <v>0</v>
      </c>
      <c r="K2196">
        <v>0</v>
      </c>
      <c r="L2196">
        <v>0</v>
      </c>
      <c r="M2196">
        <v>0</v>
      </c>
    </row>
    <row r="2197" spans="1:13" hidden="1" x14ac:dyDescent="0.25">
      <c r="A2197" t="str">
        <f t="shared" si="34"/>
        <v>g</v>
      </c>
      <c r="B2197">
        <v>68</v>
      </c>
      <c r="C2197" t="s">
        <v>26</v>
      </c>
      <c r="D2197">
        <v>4</v>
      </c>
      <c r="E2197" t="s">
        <v>6</v>
      </c>
      <c r="F2197">
        <v>202</v>
      </c>
      <c r="G2197">
        <v>0</v>
      </c>
      <c r="H2197">
        <v>0</v>
      </c>
      <c r="I2197">
        <v>283.14213059777802</v>
      </c>
      <c r="J2197">
        <v>0</v>
      </c>
      <c r="K2197">
        <v>0</v>
      </c>
      <c r="L2197">
        <v>0</v>
      </c>
      <c r="M2197">
        <v>0</v>
      </c>
    </row>
    <row r="2198" spans="1:13" hidden="1" x14ac:dyDescent="0.25">
      <c r="A2198" t="str">
        <f t="shared" si="34"/>
        <v>g</v>
      </c>
      <c r="B2198">
        <v>68</v>
      </c>
      <c r="C2198" t="s">
        <v>26</v>
      </c>
      <c r="D2198">
        <v>4</v>
      </c>
      <c r="E2198" t="s">
        <v>8</v>
      </c>
      <c r="F2198">
        <v>19</v>
      </c>
      <c r="G2198">
        <v>0</v>
      </c>
      <c r="H2198">
        <v>0</v>
      </c>
      <c r="I2198">
        <v>18.194730929154201</v>
      </c>
      <c r="J2198">
        <v>0</v>
      </c>
      <c r="K2198">
        <v>0</v>
      </c>
      <c r="L2198">
        <v>0</v>
      </c>
      <c r="M2198">
        <v>0</v>
      </c>
    </row>
    <row r="2199" spans="1:13" hidden="1" x14ac:dyDescent="0.25">
      <c r="A2199" t="str">
        <f t="shared" si="34"/>
        <v>c</v>
      </c>
      <c r="B2199">
        <v>69</v>
      </c>
      <c r="C2199" t="s">
        <v>32</v>
      </c>
      <c r="D2199">
        <v>3</v>
      </c>
      <c r="E2199" t="s">
        <v>7</v>
      </c>
      <c r="F2199">
        <v>92</v>
      </c>
      <c r="G2199">
        <v>0</v>
      </c>
      <c r="H2199">
        <v>110.763727782364</v>
      </c>
      <c r="I2199">
        <v>20.125492775226999</v>
      </c>
      <c r="J2199">
        <v>159583.57779004599</v>
      </c>
      <c r="K2199">
        <v>0</v>
      </c>
      <c r="L2199">
        <v>20.125492775226999</v>
      </c>
      <c r="M2199">
        <v>0</v>
      </c>
    </row>
    <row r="2200" spans="1:13" hidden="1" x14ac:dyDescent="0.25">
      <c r="A2200" t="str">
        <f t="shared" si="34"/>
        <v>c</v>
      </c>
      <c r="B2200">
        <v>69</v>
      </c>
      <c r="C2200" t="s">
        <v>31</v>
      </c>
      <c r="D2200">
        <v>3</v>
      </c>
      <c r="E2200" t="s">
        <v>6</v>
      </c>
      <c r="F2200">
        <v>4</v>
      </c>
      <c r="G2200">
        <v>0</v>
      </c>
      <c r="H2200">
        <v>0</v>
      </c>
      <c r="I2200">
        <v>0.33660022774440002</v>
      </c>
      <c r="J2200">
        <v>0</v>
      </c>
      <c r="K2200">
        <v>0</v>
      </c>
      <c r="L2200">
        <v>0</v>
      </c>
      <c r="M2200">
        <v>0</v>
      </c>
    </row>
    <row r="2201" spans="1:13" hidden="1" x14ac:dyDescent="0.25">
      <c r="A2201" t="str">
        <f t="shared" si="34"/>
        <v>c</v>
      </c>
      <c r="B2201">
        <v>69</v>
      </c>
      <c r="C2201" t="s">
        <v>31</v>
      </c>
      <c r="D2201">
        <v>3</v>
      </c>
      <c r="E2201" t="s">
        <v>7</v>
      </c>
      <c r="F2201">
        <v>259</v>
      </c>
      <c r="G2201">
        <v>0.99806073905600001</v>
      </c>
      <c r="H2201">
        <v>324.00346393186402</v>
      </c>
      <c r="I2201">
        <v>60.595360733649699</v>
      </c>
      <c r="J2201">
        <v>519990.79359826498</v>
      </c>
      <c r="K2201">
        <v>631.772447822</v>
      </c>
      <c r="L2201">
        <v>60.372308478543701</v>
      </c>
      <c r="M2201">
        <v>0.22305225510599999</v>
      </c>
    </row>
    <row r="2202" spans="1:13" hidden="1" x14ac:dyDescent="0.25">
      <c r="A2202" t="str">
        <f t="shared" si="34"/>
        <v>c</v>
      </c>
      <c r="B2202">
        <v>69</v>
      </c>
      <c r="C2202" t="s">
        <v>31</v>
      </c>
      <c r="D2202">
        <v>3</v>
      </c>
      <c r="E2202" t="s">
        <v>8</v>
      </c>
      <c r="F2202">
        <v>1</v>
      </c>
      <c r="G2202">
        <v>0</v>
      </c>
      <c r="H2202">
        <v>0</v>
      </c>
      <c r="I2202">
        <v>3.2549761453400002E-2</v>
      </c>
      <c r="J2202">
        <v>0</v>
      </c>
      <c r="K2202">
        <v>0</v>
      </c>
      <c r="L2202">
        <v>0</v>
      </c>
      <c r="M2202">
        <v>0</v>
      </c>
    </row>
    <row r="2203" spans="1:13" hidden="1" x14ac:dyDescent="0.25">
      <c r="A2203" t="str">
        <f t="shared" si="34"/>
        <v>c</v>
      </c>
      <c r="B2203">
        <v>69</v>
      </c>
      <c r="C2203" t="s">
        <v>30</v>
      </c>
      <c r="D2203">
        <v>3</v>
      </c>
      <c r="E2203" t="s">
        <v>6</v>
      </c>
      <c r="F2203">
        <v>65</v>
      </c>
      <c r="G2203">
        <v>0</v>
      </c>
      <c r="H2203">
        <v>0</v>
      </c>
      <c r="I2203">
        <v>125.44019506974</v>
      </c>
      <c r="J2203">
        <v>0</v>
      </c>
      <c r="K2203">
        <v>0</v>
      </c>
      <c r="L2203">
        <v>0</v>
      </c>
      <c r="M2203">
        <v>0</v>
      </c>
    </row>
    <row r="2204" spans="1:13" hidden="1" x14ac:dyDescent="0.25">
      <c r="A2204" t="str">
        <f t="shared" si="34"/>
        <v>c</v>
      </c>
      <c r="B2204">
        <v>69</v>
      </c>
      <c r="C2204" t="s">
        <v>30</v>
      </c>
      <c r="D2204">
        <v>3</v>
      </c>
      <c r="E2204" t="s">
        <v>13</v>
      </c>
      <c r="F2204">
        <v>1</v>
      </c>
      <c r="G2204">
        <v>0</v>
      </c>
      <c r="H2204">
        <v>0.81073271295399996</v>
      </c>
      <c r="I2204">
        <v>0.23230854648300001</v>
      </c>
      <c r="J2204">
        <v>987.47244437899997</v>
      </c>
      <c r="K2204">
        <v>0</v>
      </c>
      <c r="L2204">
        <v>0.23230854648300001</v>
      </c>
      <c r="M2204">
        <v>0</v>
      </c>
    </row>
    <row r="2205" spans="1:13" hidden="1" x14ac:dyDescent="0.25">
      <c r="A2205" t="str">
        <f t="shared" si="34"/>
        <v>c</v>
      </c>
      <c r="B2205">
        <v>69</v>
      </c>
      <c r="C2205" t="s">
        <v>30</v>
      </c>
      <c r="D2205">
        <v>3</v>
      </c>
      <c r="E2205" t="s">
        <v>7</v>
      </c>
      <c r="F2205">
        <v>240</v>
      </c>
      <c r="G2205">
        <v>0</v>
      </c>
      <c r="H2205">
        <v>283.69836039183002</v>
      </c>
      <c r="I2205">
        <v>60.652856470592198</v>
      </c>
      <c r="J2205">
        <v>459885.67416786897</v>
      </c>
      <c r="K2205">
        <v>0</v>
      </c>
      <c r="L2205">
        <v>60.652856470592198</v>
      </c>
      <c r="M2205">
        <v>0</v>
      </c>
    </row>
    <row r="2206" spans="1:13" hidden="1" x14ac:dyDescent="0.25">
      <c r="A2206" t="str">
        <f t="shared" si="34"/>
        <v>c</v>
      </c>
      <c r="B2206">
        <v>69</v>
      </c>
      <c r="C2206" t="s">
        <v>30</v>
      </c>
      <c r="D2206">
        <v>3</v>
      </c>
      <c r="E2206" t="s">
        <v>8</v>
      </c>
      <c r="F2206">
        <v>9</v>
      </c>
      <c r="G2206">
        <v>0</v>
      </c>
      <c r="H2206">
        <v>0</v>
      </c>
      <c r="I2206">
        <v>4.6430995998532003</v>
      </c>
      <c r="J2206">
        <v>0</v>
      </c>
      <c r="K2206">
        <v>0</v>
      </c>
      <c r="L2206">
        <v>0</v>
      </c>
      <c r="M2206">
        <v>0</v>
      </c>
    </row>
    <row r="2207" spans="1:13" hidden="1" x14ac:dyDescent="0.25">
      <c r="A2207" t="str">
        <f t="shared" si="34"/>
        <v>c</v>
      </c>
      <c r="B2207">
        <v>69</v>
      </c>
      <c r="C2207" t="s">
        <v>29</v>
      </c>
      <c r="D2207">
        <v>3</v>
      </c>
      <c r="E2207" t="s">
        <v>7</v>
      </c>
      <c r="F2207">
        <v>69</v>
      </c>
      <c r="G2207">
        <v>0</v>
      </c>
      <c r="H2207">
        <v>78.837574642784006</v>
      </c>
      <c r="I2207">
        <v>7.9681312033165099</v>
      </c>
      <c r="J2207">
        <v>143318.058955249</v>
      </c>
      <c r="K2207">
        <v>0</v>
      </c>
      <c r="L2207">
        <v>7.9681312033165099</v>
      </c>
      <c r="M2207">
        <v>0</v>
      </c>
    </row>
    <row r="2208" spans="1:13" hidden="1" x14ac:dyDescent="0.25">
      <c r="A2208" t="str">
        <f t="shared" si="34"/>
        <v>c</v>
      </c>
      <c r="B2208">
        <v>69</v>
      </c>
      <c r="C2208" t="s">
        <v>29</v>
      </c>
      <c r="D2208">
        <v>3</v>
      </c>
      <c r="E2208" t="s">
        <v>8</v>
      </c>
      <c r="F2208">
        <v>9</v>
      </c>
      <c r="G2208">
        <v>0</v>
      </c>
      <c r="H2208">
        <v>0</v>
      </c>
      <c r="I2208">
        <v>2.9614736084829998</v>
      </c>
      <c r="J2208">
        <v>0</v>
      </c>
      <c r="K2208">
        <v>0</v>
      </c>
      <c r="L2208">
        <v>0</v>
      </c>
      <c r="M2208">
        <v>0</v>
      </c>
    </row>
    <row r="2209" spans="1:13" hidden="1" x14ac:dyDescent="0.25">
      <c r="A2209" t="str">
        <f t="shared" si="34"/>
        <v>d</v>
      </c>
      <c r="B2209">
        <v>69</v>
      </c>
      <c r="C2209" t="s">
        <v>16</v>
      </c>
      <c r="D2209">
        <v>3</v>
      </c>
      <c r="E2209" t="s">
        <v>6</v>
      </c>
      <c r="F2209">
        <v>39</v>
      </c>
      <c r="G2209">
        <v>0</v>
      </c>
      <c r="H2209">
        <v>0</v>
      </c>
      <c r="I2209">
        <v>6.2539027845085098</v>
      </c>
      <c r="J2209">
        <v>0</v>
      </c>
      <c r="K2209">
        <v>0</v>
      </c>
      <c r="L2209">
        <v>0</v>
      </c>
      <c r="M2209">
        <v>0</v>
      </c>
    </row>
    <row r="2210" spans="1:13" hidden="1" x14ac:dyDescent="0.25">
      <c r="A2210" t="str">
        <f t="shared" si="34"/>
        <v>d</v>
      </c>
      <c r="B2210">
        <v>69</v>
      </c>
      <c r="C2210" t="s">
        <v>16</v>
      </c>
      <c r="D2210">
        <v>3</v>
      </c>
      <c r="E2210" t="s">
        <v>13</v>
      </c>
      <c r="F2210">
        <v>14</v>
      </c>
      <c r="G2210">
        <v>0</v>
      </c>
      <c r="H2210">
        <v>11.3955168555678</v>
      </c>
      <c r="I2210">
        <v>8.95208647751776</v>
      </c>
      <c r="J2210">
        <v>16419.357884713601</v>
      </c>
      <c r="K2210">
        <v>0</v>
      </c>
      <c r="L2210">
        <v>8.95208647751776</v>
      </c>
      <c r="M2210">
        <v>0</v>
      </c>
    </row>
    <row r="2211" spans="1:13" hidden="1" x14ac:dyDescent="0.25">
      <c r="A2211" t="str">
        <f t="shared" si="34"/>
        <v>d</v>
      </c>
      <c r="B2211">
        <v>69</v>
      </c>
      <c r="C2211" t="s">
        <v>16</v>
      </c>
      <c r="D2211">
        <v>3</v>
      </c>
      <c r="E2211" t="s">
        <v>7</v>
      </c>
      <c r="F2211">
        <v>853</v>
      </c>
      <c r="G2211">
        <v>24.178861078142599</v>
      </c>
      <c r="H2211">
        <v>1221.75594957666</v>
      </c>
      <c r="I2211">
        <v>145.083727563407</v>
      </c>
      <c r="J2211">
        <v>1478439.1908726101</v>
      </c>
      <c r="K2211">
        <v>15305.219062477599</v>
      </c>
      <c r="L2211">
        <v>142.43614410257001</v>
      </c>
      <c r="M2211">
        <v>2.6475834608369899</v>
      </c>
    </row>
    <row r="2212" spans="1:13" hidden="1" x14ac:dyDescent="0.25">
      <c r="A2212" t="str">
        <f t="shared" si="34"/>
        <v>d</v>
      </c>
      <c r="B2212">
        <v>69</v>
      </c>
      <c r="C2212" t="s">
        <v>16</v>
      </c>
      <c r="D2212">
        <v>3</v>
      </c>
      <c r="E2212" t="s">
        <v>8</v>
      </c>
      <c r="F2212">
        <v>69</v>
      </c>
      <c r="G2212">
        <v>7.9666774708945001</v>
      </c>
      <c r="H2212">
        <v>26.191451738982899</v>
      </c>
      <c r="I2212">
        <v>75.411817068040193</v>
      </c>
      <c r="J2212">
        <v>24574.5812592</v>
      </c>
      <c r="K2212">
        <v>2794.4620542173998</v>
      </c>
      <c r="L2212">
        <v>0</v>
      </c>
      <c r="M2212">
        <v>0</v>
      </c>
    </row>
    <row r="2213" spans="1:13" hidden="1" x14ac:dyDescent="0.25">
      <c r="A2213" t="str">
        <f t="shared" si="34"/>
        <v>d</v>
      </c>
      <c r="B2213">
        <v>69</v>
      </c>
      <c r="C2213" t="s">
        <v>15</v>
      </c>
      <c r="D2213">
        <v>3</v>
      </c>
      <c r="E2213" t="s">
        <v>6</v>
      </c>
      <c r="F2213">
        <v>15</v>
      </c>
      <c r="G2213">
        <v>0</v>
      </c>
      <c r="H2213">
        <v>0</v>
      </c>
      <c r="I2213">
        <v>0.65611105115482404</v>
      </c>
      <c r="J2213">
        <v>0</v>
      </c>
      <c r="K2213">
        <v>0</v>
      </c>
      <c r="L2213">
        <v>0</v>
      </c>
      <c r="M2213">
        <v>0</v>
      </c>
    </row>
    <row r="2214" spans="1:13" hidden="1" x14ac:dyDescent="0.25">
      <c r="A2214" t="str">
        <f t="shared" si="34"/>
        <v>d</v>
      </c>
      <c r="B2214">
        <v>69</v>
      </c>
      <c r="C2214" t="s">
        <v>15</v>
      </c>
      <c r="D2214">
        <v>3</v>
      </c>
      <c r="E2214" t="s">
        <v>13</v>
      </c>
      <c r="F2214">
        <v>2</v>
      </c>
      <c r="G2214">
        <v>0</v>
      </c>
      <c r="H2214">
        <v>1.9946618964130001</v>
      </c>
      <c r="I2214">
        <v>0.69122744971899996</v>
      </c>
      <c r="J2214">
        <v>3318.4446303300001</v>
      </c>
      <c r="K2214">
        <v>0</v>
      </c>
      <c r="L2214">
        <v>0.69122744971899996</v>
      </c>
      <c r="M2214">
        <v>0</v>
      </c>
    </row>
    <row r="2215" spans="1:13" hidden="1" x14ac:dyDescent="0.25">
      <c r="A2215" t="str">
        <f t="shared" si="34"/>
        <v>d</v>
      </c>
      <c r="B2215">
        <v>69</v>
      </c>
      <c r="C2215" t="s">
        <v>15</v>
      </c>
      <c r="D2215">
        <v>3</v>
      </c>
      <c r="E2215" t="s">
        <v>7</v>
      </c>
      <c r="F2215">
        <v>1059</v>
      </c>
      <c r="G2215">
        <v>5.5314778952706103</v>
      </c>
      <c r="H2215">
        <v>1140.00815912916</v>
      </c>
      <c r="I2215">
        <v>154.75838604426801</v>
      </c>
      <c r="J2215">
        <v>1247086.75737911</v>
      </c>
      <c r="K2215">
        <v>4813.6657857467098</v>
      </c>
      <c r="L2215">
        <v>153.96224613031001</v>
      </c>
      <c r="M2215">
        <v>0.79613991395808903</v>
      </c>
    </row>
    <row r="2216" spans="1:13" hidden="1" x14ac:dyDescent="0.25">
      <c r="A2216" t="str">
        <f t="shared" si="34"/>
        <v>d</v>
      </c>
      <c r="B2216">
        <v>69</v>
      </c>
      <c r="C2216" t="s">
        <v>15</v>
      </c>
      <c r="D2216">
        <v>3</v>
      </c>
      <c r="E2216" t="s">
        <v>8</v>
      </c>
      <c r="F2216">
        <v>15</v>
      </c>
      <c r="G2216" s="26">
        <v>3.6797211078610001E-5</v>
      </c>
      <c r="H2216">
        <v>0.99803376287449397</v>
      </c>
      <c r="I2216">
        <v>10.734473421689801</v>
      </c>
      <c r="J2216">
        <v>1013.90162381455</v>
      </c>
      <c r="K2216">
        <v>2.329263461278E-2</v>
      </c>
      <c r="L2216">
        <v>0</v>
      </c>
      <c r="M2216">
        <v>0</v>
      </c>
    </row>
    <row r="2217" spans="1:13" hidden="1" x14ac:dyDescent="0.25">
      <c r="A2217" t="str">
        <f t="shared" si="34"/>
        <v>d</v>
      </c>
      <c r="B2217">
        <v>69</v>
      </c>
      <c r="C2217" t="s">
        <v>22</v>
      </c>
      <c r="D2217">
        <v>3</v>
      </c>
      <c r="E2217" t="s">
        <v>7</v>
      </c>
      <c r="F2217">
        <v>83</v>
      </c>
      <c r="G2217">
        <v>0</v>
      </c>
      <c r="H2217">
        <v>79.752295029995693</v>
      </c>
      <c r="I2217">
        <v>5.1548955569189703</v>
      </c>
      <c r="J2217">
        <v>125042.721872219</v>
      </c>
      <c r="K2217">
        <v>0</v>
      </c>
      <c r="L2217">
        <v>5.1548955569189703</v>
      </c>
      <c r="M2217">
        <v>0</v>
      </c>
    </row>
    <row r="2218" spans="1:13" hidden="1" x14ac:dyDescent="0.25">
      <c r="A2218" t="str">
        <f t="shared" si="34"/>
        <v>d</v>
      </c>
      <c r="B2218">
        <v>69</v>
      </c>
      <c r="C2218" t="s">
        <v>22</v>
      </c>
      <c r="D2218">
        <v>3</v>
      </c>
      <c r="E2218" t="s">
        <v>8</v>
      </c>
      <c r="F2218">
        <v>9</v>
      </c>
      <c r="G2218">
        <v>0</v>
      </c>
      <c r="H2218">
        <v>0</v>
      </c>
      <c r="I2218">
        <v>5.9576634273489999</v>
      </c>
      <c r="J2218">
        <v>0</v>
      </c>
      <c r="K2218">
        <v>0</v>
      </c>
      <c r="L2218">
        <v>0</v>
      </c>
      <c r="M2218">
        <v>0</v>
      </c>
    </row>
    <row r="2219" spans="1:13" hidden="1" x14ac:dyDescent="0.25">
      <c r="A2219" t="str">
        <f t="shared" si="34"/>
        <v>d</v>
      </c>
      <c r="B2219">
        <v>69</v>
      </c>
      <c r="C2219" t="s">
        <v>21</v>
      </c>
      <c r="D2219">
        <v>3</v>
      </c>
      <c r="E2219" t="s">
        <v>6</v>
      </c>
      <c r="F2219">
        <v>4</v>
      </c>
      <c r="G2219">
        <v>0</v>
      </c>
      <c r="H2219">
        <v>0</v>
      </c>
      <c r="I2219">
        <v>0.30325118793150002</v>
      </c>
      <c r="J2219">
        <v>0</v>
      </c>
      <c r="K2219">
        <v>0</v>
      </c>
      <c r="L2219">
        <v>0</v>
      </c>
      <c r="M2219">
        <v>0</v>
      </c>
    </row>
    <row r="2220" spans="1:13" hidden="1" x14ac:dyDescent="0.25">
      <c r="A2220" t="str">
        <f t="shared" si="34"/>
        <v>d</v>
      </c>
      <c r="B2220">
        <v>69</v>
      </c>
      <c r="C2220" t="s">
        <v>21</v>
      </c>
      <c r="D2220">
        <v>3</v>
      </c>
      <c r="E2220" t="s">
        <v>7</v>
      </c>
      <c r="F2220">
        <v>131</v>
      </c>
      <c r="G2220">
        <v>0</v>
      </c>
      <c r="H2220">
        <v>144.68173416282099</v>
      </c>
      <c r="I2220">
        <v>12.376126099750801</v>
      </c>
      <c r="J2220">
        <v>199786.053645009</v>
      </c>
      <c r="K2220">
        <v>0</v>
      </c>
      <c r="L2220">
        <v>12.376126099750801</v>
      </c>
      <c r="M2220">
        <v>0</v>
      </c>
    </row>
    <row r="2221" spans="1:13" hidden="1" x14ac:dyDescent="0.25">
      <c r="A2221" t="str">
        <f t="shared" si="34"/>
        <v>d</v>
      </c>
      <c r="B2221">
        <v>69</v>
      </c>
      <c r="C2221" t="s">
        <v>21</v>
      </c>
      <c r="D2221">
        <v>3</v>
      </c>
      <c r="E2221" t="s">
        <v>8</v>
      </c>
      <c r="F2221">
        <v>12</v>
      </c>
      <c r="G2221">
        <v>0</v>
      </c>
      <c r="H2221">
        <v>0</v>
      </c>
      <c r="I2221">
        <v>4.1633181088726996</v>
      </c>
      <c r="J2221">
        <v>0</v>
      </c>
      <c r="K2221">
        <v>0</v>
      </c>
      <c r="L2221">
        <v>0</v>
      </c>
      <c r="M2221">
        <v>0</v>
      </c>
    </row>
    <row r="2222" spans="1:13" hidden="1" x14ac:dyDescent="0.25">
      <c r="A2222" t="str">
        <f t="shared" si="34"/>
        <v>d</v>
      </c>
      <c r="B2222">
        <v>69</v>
      </c>
      <c r="C2222" t="s">
        <v>28</v>
      </c>
      <c r="D2222">
        <v>3</v>
      </c>
      <c r="E2222" t="s">
        <v>7</v>
      </c>
      <c r="F2222">
        <v>14</v>
      </c>
      <c r="G2222">
        <v>0</v>
      </c>
      <c r="H2222">
        <v>15.956529903023</v>
      </c>
      <c r="I2222">
        <v>4.2690671931670003</v>
      </c>
      <c r="J2222">
        <v>31610.65637995</v>
      </c>
      <c r="K2222">
        <v>0</v>
      </c>
      <c r="L2222">
        <v>4.2690671931670003</v>
      </c>
      <c r="M2222">
        <v>0</v>
      </c>
    </row>
    <row r="2223" spans="1:13" hidden="1" x14ac:dyDescent="0.25">
      <c r="A2223" t="str">
        <f t="shared" si="34"/>
        <v>a</v>
      </c>
      <c r="B2223">
        <v>70</v>
      </c>
      <c r="C2223" t="s">
        <v>18</v>
      </c>
      <c r="D2223">
        <v>1</v>
      </c>
      <c r="E2223" t="s">
        <v>6</v>
      </c>
      <c r="F2223">
        <v>7</v>
      </c>
      <c r="G2223">
        <v>0</v>
      </c>
      <c r="H2223">
        <v>0</v>
      </c>
      <c r="I2223">
        <v>1.5453415362558001</v>
      </c>
      <c r="J2223">
        <v>0</v>
      </c>
      <c r="K2223">
        <v>0</v>
      </c>
      <c r="L2223">
        <v>0</v>
      </c>
      <c r="M2223">
        <v>0</v>
      </c>
    </row>
    <row r="2224" spans="1:13" hidden="1" x14ac:dyDescent="0.25">
      <c r="A2224" t="str">
        <f t="shared" si="34"/>
        <v>a</v>
      </c>
      <c r="B2224">
        <v>70</v>
      </c>
      <c r="C2224" t="s">
        <v>18</v>
      </c>
      <c r="D2224">
        <v>1</v>
      </c>
      <c r="E2224" t="s">
        <v>7</v>
      </c>
      <c r="F2224">
        <v>16</v>
      </c>
      <c r="G2224">
        <v>1.9968322194305701</v>
      </c>
      <c r="H2224">
        <v>8.7458055434048507</v>
      </c>
      <c r="I2224">
        <v>14.5861585638047</v>
      </c>
      <c r="J2224">
        <v>16819.190724685701</v>
      </c>
      <c r="K2224">
        <v>1263.99479489808</v>
      </c>
      <c r="L2224">
        <v>14.441777041585199</v>
      </c>
      <c r="M2224">
        <v>0.144381522219514</v>
      </c>
    </row>
    <row r="2225" spans="1:13" hidden="1" x14ac:dyDescent="0.25">
      <c r="A2225" t="str">
        <f t="shared" si="34"/>
        <v>a</v>
      </c>
      <c r="B2225">
        <v>70</v>
      </c>
      <c r="C2225" t="s">
        <v>18</v>
      </c>
      <c r="D2225">
        <v>1</v>
      </c>
      <c r="E2225" t="s">
        <v>8</v>
      </c>
      <c r="F2225">
        <v>4</v>
      </c>
      <c r="G2225">
        <v>0</v>
      </c>
      <c r="H2225">
        <v>0</v>
      </c>
      <c r="I2225">
        <v>1.5249866493631099</v>
      </c>
      <c r="J2225">
        <v>0</v>
      </c>
      <c r="K2225">
        <v>0</v>
      </c>
      <c r="L2225">
        <v>0</v>
      </c>
      <c r="M2225">
        <v>0</v>
      </c>
    </row>
    <row r="2226" spans="1:13" hidden="1" x14ac:dyDescent="0.25">
      <c r="A2226" t="str">
        <f t="shared" si="34"/>
        <v>a</v>
      </c>
      <c r="B2226">
        <v>70</v>
      </c>
      <c r="C2226" t="s">
        <v>17</v>
      </c>
      <c r="D2226">
        <v>1</v>
      </c>
      <c r="E2226" t="s">
        <v>6</v>
      </c>
      <c r="F2226">
        <v>95</v>
      </c>
      <c r="G2226">
        <v>0</v>
      </c>
      <c r="H2226">
        <v>0</v>
      </c>
      <c r="I2226">
        <v>137.88906044277201</v>
      </c>
      <c r="J2226">
        <v>0</v>
      </c>
      <c r="K2226">
        <v>0</v>
      </c>
      <c r="L2226">
        <v>0</v>
      </c>
      <c r="M2226">
        <v>0</v>
      </c>
    </row>
    <row r="2227" spans="1:13" hidden="1" x14ac:dyDescent="0.25">
      <c r="A2227" t="str">
        <f t="shared" si="34"/>
        <v>a</v>
      </c>
      <c r="B2227">
        <v>70</v>
      </c>
      <c r="C2227" t="s">
        <v>17</v>
      </c>
      <c r="D2227">
        <v>1</v>
      </c>
      <c r="E2227" t="s">
        <v>13</v>
      </c>
      <c r="F2227">
        <v>7</v>
      </c>
      <c r="G2227">
        <v>26.927871876800001</v>
      </c>
      <c r="H2227">
        <v>0.99841408018911804</v>
      </c>
      <c r="I2227">
        <v>31.737123368230002</v>
      </c>
      <c r="J2227">
        <v>3061.1375694490198</v>
      </c>
      <c r="K2227">
        <v>17114.77063906</v>
      </c>
      <c r="L2227">
        <v>1.58431027791005</v>
      </c>
      <c r="M2227">
        <v>30.152813090319999</v>
      </c>
    </row>
    <row r="2228" spans="1:13" hidden="1" x14ac:dyDescent="0.25">
      <c r="A2228" t="str">
        <f t="shared" si="34"/>
        <v>a</v>
      </c>
      <c r="B2228">
        <v>70</v>
      </c>
      <c r="C2228" t="s">
        <v>17</v>
      </c>
      <c r="D2228">
        <v>1</v>
      </c>
      <c r="E2228" t="s">
        <v>7</v>
      </c>
      <c r="F2228">
        <v>199</v>
      </c>
      <c r="G2228">
        <v>136.77954185372801</v>
      </c>
      <c r="H2228">
        <v>151.64600347170099</v>
      </c>
      <c r="I2228">
        <v>202.10819745923999</v>
      </c>
      <c r="J2228">
        <v>478958.87353383697</v>
      </c>
      <c r="K2228">
        <v>81429.651703590396</v>
      </c>
      <c r="L2228">
        <v>140.41930984663901</v>
      </c>
      <c r="M2228">
        <v>61.688887612600801</v>
      </c>
    </row>
    <row r="2229" spans="1:13" hidden="1" x14ac:dyDescent="0.25">
      <c r="A2229" t="str">
        <f t="shared" si="34"/>
        <v>a</v>
      </c>
      <c r="B2229">
        <v>70</v>
      </c>
      <c r="C2229" t="s">
        <v>17</v>
      </c>
      <c r="D2229">
        <v>1</v>
      </c>
      <c r="E2229" t="s">
        <v>8</v>
      </c>
      <c r="F2229">
        <v>45</v>
      </c>
      <c r="G2229" s="26">
        <v>1.34188528453075E-8</v>
      </c>
      <c r="H2229" s="26">
        <v>1.35954198683E-5</v>
      </c>
      <c r="I2229">
        <v>13.677137283155</v>
      </c>
      <c r="J2229">
        <v>3.91548092207E-3</v>
      </c>
      <c r="K2229" s="26">
        <v>8.4943923566872996E-6</v>
      </c>
      <c r="L2229">
        <v>0</v>
      </c>
      <c r="M2229">
        <v>0</v>
      </c>
    </row>
    <row r="2230" spans="1:13" hidden="1" x14ac:dyDescent="0.25">
      <c r="A2230" t="str">
        <f t="shared" si="34"/>
        <v>b</v>
      </c>
      <c r="B2230">
        <v>70</v>
      </c>
      <c r="C2230" t="s">
        <v>36</v>
      </c>
      <c r="D2230">
        <v>1</v>
      </c>
      <c r="E2230" t="s">
        <v>6</v>
      </c>
      <c r="F2230">
        <v>58</v>
      </c>
      <c r="G2230">
        <v>0</v>
      </c>
      <c r="H2230">
        <v>0</v>
      </c>
      <c r="I2230">
        <v>80.056730915557793</v>
      </c>
      <c r="J2230">
        <v>0</v>
      </c>
      <c r="K2230">
        <v>0</v>
      </c>
      <c r="L2230">
        <v>0</v>
      </c>
      <c r="M2230">
        <v>0</v>
      </c>
    </row>
    <row r="2231" spans="1:13" hidden="1" x14ac:dyDescent="0.25">
      <c r="A2231" t="str">
        <f t="shared" si="34"/>
        <v>b</v>
      </c>
      <c r="B2231">
        <v>70</v>
      </c>
      <c r="C2231" t="s">
        <v>36</v>
      </c>
      <c r="D2231">
        <v>1</v>
      </c>
      <c r="E2231" t="s">
        <v>13</v>
      </c>
      <c r="F2231">
        <v>5</v>
      </c>
      <c r="G2231">
        <v>5.9894863237467701</v>
      </c>
      <c r="H2231">
        <v>0.99795251614829505</v>
      </c>
      <c r="I2231">
        <v>5.0580710161539999</v>
      </c>
      <c r="J2231">
        <v>1510.90010945012</v>
      </c>
      <c r="K2231">
        <v>5839.7491656435996</v>
      </c>
      <c r="L2231">
        <v>1.1209410644642199</v>
      </c>
      <c r="M2231">
        <v>3.93712995168978</v>
      </c>
    </row>
    <row r="2232" spans="1:13" hidden="1" x14ac:dyDescent="0.25">
      <c r="A2232" t="str">
        <f t="shared" si="34"/>
        <v>b</v>
      </c>
      <c r="B2232">
        <v>70</v>
      </c>
      <c r="C2232" t="s">
        <v>36</v>
      </c>
      <c r="D2232">
        <v>1</v>
      </c>
      <c r="E2232" t="s">
        <v>7</v>
      </c>
      <c r="F2232">
        <v>240</v>
      </c>
      <c r="G2232">
        <v>71.551534106495794</v>
      </c>
      <c r="H2232">
        <v>208.583688301314</v>
      </c>
      <c r="I2232">
        <v>156.66367690106699</v>
      </c>
      <c r="J2232">
        <v>410798.667136506</v>
      </c>
      <c r="K2232">
        <v>54047.745295479697</v>
      </c>
      <c r="L2232">
        <v>103.491520325723</v>
      </c>
      <c r="M2232">
        <v>53.172156575343799</v>
      </c>
    </row>
    <row r="2233" spans="1:13" hidden="1" x14ac:dyDescent="0.25">
      <c r="A2233" t="str">
        <f t="shared" si="34"/>
        <v>b</v>
      </c>
      <c r="B2233">
        <v>70</v>
      </c>
      <c r="C2233" t="s">
        <v>36</v>
      </c>
      <c r="D2233">
        <v>1</v>
      </c>
      <c r="E2233" t="s">
        <v>8</v>
      </c>
      <c r="F2233">
        <v>22</v>
      </c>
      <c r="G2233" s="26">
        <v>4.1527919765986201E-7</v>
      </c>
      <c r="H2233">
        <v>0</v>
      </c>
      <c r="I2233">
        <v>5.9111632290409801</v>
      </c>
      <c r="J2233">
        <v>0</v>
      </c>
      <c r="K2233">
        <v>1.4534771918139401E-4</v>
      </c>
      <c r="L2233">
        <v>0</v>
      </c>
      <c r="M2233">
        <v>0</v>
      </c>
    </row>
    <row r="2234" spans="1:13" hidden="1" x14ac:dyDescent="0.25">
      <c r="A2234" t="str">
        <f t="shared" si="34"/>
        <v>c</v>
      </c>
      <c r="B2234">
        <v>70</v>
      </c>
      <c r="C2234" t="s">
        <v>33</v>
      </c>
      <c r="D2234">
        <v>1</v>
      </c>
      <c r="E2234" t="s">
        <v>6</v>
      </c>
      <c r="F2234">
        <v>126</v>
      </c>
      <c r="G2234">
        <v>0</v>
      </c>
      <c r="H2234">
        <v>0</v>
      </c>
      <c r="I2234">
        <v>41.359669601030397</v>
      </c>
      <c r="J2234">
        <v>0</v>
      </c>
      <c r="K2234">
        <v>0</v>
      </c>
      <c r="L2234">
        <v>0</v>
      </c>
      <c r="M2234">
        <v>0</v>
      </c>
    </row>
    <row r="2235" spans="1:13" hidden="1" x14ac:dyDescent="0.25">
      <c r="A2235" t="str">
        <f t="shared" si="34"/>
        <v>c</v>
      </c>
      <c r="B2235">
        <v>70</v>
      </c>
      <c r="C2235" t="s">
        <v>33</v>
      </c>
      <c r="D2235">
        <v>1</v>
      </c>
      <c r="E2235" t="s">
        <v>13</v>
      </c>
      <c r="F2235">
        <v>65</v>
      </c>
      <c r="G2235">
        <v>22.057335156318999</v>
      </c>
      <c r="H2235">
        <v>22.5040400456657</v>
      </c>
      <c r="I2235">
        <v>61.144097957191498</v>
      </c>
      <c r="J2235">
        <v>37049.732427059404</v>
      </c>
      <c r="K2235">
        <v>19165.939357953099</v>
      </c>
      <c r="L2235">
        <v>27.387990625567301</v>
      </c>
      <c r="M2235">
        <v>33.7561073316242</v>
      </c>
    </row>
    <row r="2236" spans="1:13" hidden="1" x14ac:dyDescent="0.25">
      <c r="A2236" t="str">
        <f t="shared" si="34"/>
        <v>c</v>
      </c>
      <c r="B2236">
        <v>70</v>
      </c>
      <c r="C2236" t="s">
        <v>33</v>
      </c>
      <c r="D2236">
        <v>1</v>
      </c>
      <c r="E2236" t="s">
        <v>7</v>
      </c>
      <c r="F2236">
        <v>1280</v>
      </c>
      <c r="G2236">
        <v>55.881708482998597</v>
      </c>
      <c r="H2236">
        <v>1225.9533837690999</v>
      </c>
      <c r="I2236">
        <v>386.78356763551398</v>
      </c>
      <c r="J2236">
        <v>2211541.6235890999</v>
      </c>
      <c r="K2236">
        <v>36248.752402181002</v>
      </c>
      <c r="L2236">
        <v>371.64460796930598</v>
      </c>
      <c r="M2236">
        <v>15.138959666208001</v>
      </c>
    </row>
    <row r="2237" spans="1:13" hidden="1" x14ac:dyDescent="0.25">
      <c r="A2237" t="str">
        <f t="shared" si="34"/>
        <v>c</v>
      </c>
      <c r="B2237">
        <v>70</v>
      </c>
      <c r="C2237" t="s">
        <v>33</v>
      </c>
      <c r="D2237">
        <v>1</v>
      </c>
      <c r="E2237" t="s">
        <v>8</v>
      </c>
      <c r="F2237">
        <v>60</v>
      </c>
      <c r="G2237">
        <v>116.71999933616701</v>
      </c>
      <c r="H2237">
        <v>0</v>
      </c>
      <c r="I2237">
        <v>35.184061788333999</v>
      </c>
      <c r="J2237">
        <v>0</v>
      </c>
      <c r="K2237">
        <v>71084.5919190813</v>
      </c>
      <c r="L2237">
        <v>0</v>
      </c>
      <c r="M2237">
        <v>0</v>
      </c>
    </row>
    <row r="2238" spans="1:13" hidden="1" x14ac:dyDescent="0.25">
      <c r="A2238" t="str">
        <f t="shared" si="34"/>
        <v>a</v>
      </c>
      <c r="B2238">
        <v>71</v>
      </c>
      <c r="C2238" t="s">
        <v>19</v>
      </c>
      <c r="D2238">
        <v>3</v>
      </c>
      <c r="E2238" t="s">
        <v>6</v>
      </c>
      <c r="F2238">
        <v>11</v>
      </c>
      <c r="G2238">
        <v>0</v>
      </c>
      <c r="H2238">
        <v>0</v>
      </c>
      <c r="I2238">
        <v>9.3199694349028199</v>
      </c>
      <c r="J2238">
        <v>0</v>
      </c>
      <c r="K2238">
        <v>0</v>
      </c>
      <c r="L2238">
        <v>0</v>
      </c>
      <c r="M2238">
        <v>0</v>
      </c>
    </row>
    <row r="2239" spans="1:13" hidden="1" x14ac:dyDescent="0.25">
      <c r="A2239" t="str">
        <f t="shared" si="34"/>
        <v>a</v>
      </c>
      <c r="B2239">
        <v>71</v>
      </c>
      <c r="C2239" t="s">
        <v>19</v>
      </c>
      <c r="D2239">
        <v>3</v>
      </c>
      <c r="E2239" t="s">
        <v>13</v>
      </c>
      <c r="F2239">
        <v>4</v>
      </c>
      <c r="G2239">
        <v>0</v>
      </c>
      <c r="H2239">
        <v>4.6562533295299996E-3</v>
      </c>
      <c r="I2239">
        <v>0.249524317753299</v>
      </c>
      <c r="J2239">
        <v>7.9408083304699897</v>
      </c>
      <c r="K2239">
        <v>0</v>
      </c>
      <c r="L2239">
        <v>0.249524317753299</v>
      </c>
      <c r="M2239">
        <v>0</v>
      </c>
    </row>
    <row r="2240" spans="1:13" hidden="1" x14ac:dyDescent="0.25">
      <c r="A2240" t="str">
        <f t="shared" si="34"/>
        <v>a</v>
      </c>
      <c r="B2240">
        <v>71</v>
      </c>
      <c r="C2240" t="s">
        <v>19</v>
      </c>
      <c r="D2240">
        <v>3</v>
      </c>
      <c r="E2240" t="s">
        <v>7</v>
      </c>
      <c r="F2240">
        <v>26</v>
      </c>
      <c r="G2240">
        <v>6.2265677188407098</v>
      </c>
      <c r="H2240">
        <v>13.9592312246041</v>
      </c>
      <c r="I2240">
        <v>28.560449903913099</v>
      </c>
      <c r="J2240">
        <v>32899.057460684198</v>
      </c>
      <c r="K2240">
        <v>3941.4173660166798</v>
      </c>
      <c r="L2240">
        <v>17.922779221533901</v>
      </c>
      <c r="M2240">
        <v>10.637670682379101</v>
      </c>
    </row>
    <row r="2241" spans="1:13" hidden="1" x14ac:dyDescent="0.25">
      <c r="A2241" t="str">
        <f t="shared" si="34"/>
        <v>a</v>
      </c>
      <c r="B2241">
        <v>71</v>
      </c>
      <c r="C2241" t="s">
        <v>19</v>
      </c>
      <c r="D2241">
        <v>3</v>
      </c>
      <c r="E2241" t="s">
        <v>8</v>
      </c>
      <c r="F2241">
        <v>65</v>
      </c>
      <c r="G2241">
        <v>0</v>
      </c>
      <c r="H2241">
        <v>5.6951579651389004</v>
      </c>
      <c r="I2241">
        <v>91.0996078665368</v>
      </c>
      <c r="J2241">
        <v>9262.8974258800608</v>
      </c>
      <c r="K2241">
        <v>0</v>
      </c>
      <c r="L2241">
        <v>0</v>
      </c>
      <c r="M2241">
        <v>0</v>
      </c>
    </row>
    <row r="2242" spans="1:13" hidden="1" x14ac:dyDescent="0.25">
      <c r="A2242" t="str">
        <f t="shared" si="34"/>
        <v>a</v>
      </c>
      <c r="B2242">
        <v>71</v>
      </c>
      <c r="C2242" t="s">
        <v>18</v>
      </c>
      <c r="D2242">
        <v>3</v>
      </c>
      <c r="E2242" t="s">
        <v>6</v>
      </c>
      <c r="F2242">
        <v>55</v>
      </c>
      <c r="G2242">
        <v>0</v>
      </c>
      <c r="H2242">
        <v>0</v>
      </c>
      <c r="I2242">
        <v>37.840307208636403</v>
      </c>
      <c r="J2242">
        <v>0</v>
      </c>
      <c r="K2242">
        <v>0</v>
      </c>
      <c r="L2242">
        <v>0</v>
      </c>
      <c r="M2242">
        <v>0</v>
      </c>
    </row>
    <row r="2243" spans="1:13" hidden="1" x14ac:dyDescent="0.25">
      <c r="A2243" t="str">
        <f t="shared" ref="A2243:A2306" si="35">LEFT(C2243,1)</f>
        <v>a</v>
      </c>
      <c r="B2243">
        <v>71</v>
      </c>
      <c r="C2243" t="s">
        <v>18</v>
      </c>
      <c r="D2243">
        <v>3</v>
      </c>
      <c r="E2243" t="s">
        <v>13</v>
      </c>
      <c r="F2243">
        <v>9</v>
      </c>
      <c r="G2243">
        <v>0</v>
      </c>
      <c r="H2243">
        <v>5.8749833569042798</v>
      </c>
      <c r="I2243">
        <v>44.356063012133198</v>
      </c>
      <c r="J2243">
        <v>6354.4957031905597</v>
      </c>
      <c r="K2243">
        <v>0</v>
      </c>
      <c r="L2243">
        <v>44.356063012133198</v>
      </c>
      <c r="M2243">
        <v>0</v>
      </c>
    </row>
    <row r="2244" spans="1:13" hidden="1" x14ac:dyDescent="0.25">
      <c r="A2244" t="str">
        <f t="shared" si="35"/>
        <v>a</v>
      </c>
      <c r="B2244">
        <v>71</v>
      </c>
      <c r="C2244" t="s">
        <v>18</v>
      </c>
      <c r="D2244">
        <v>3</v>
      </c>
      <c r="E2244" t="s">
        <v>7</v>
      </c>
      <c r="F2244">
        <v>193</v>
      </c>
      <c r="G2244">
        <v>19.980279034607001</v>
      </c>
      <c r="H2244">
        <v>179.98190373458701</v>
      </c>
      <c r="I2244">
        <v>153.11929929305001</v>
      </c>
      <c r="J2244">
        <v>343657.38303518499</v>
      </c>
      <c r="K2244">
        <v>12164.557352852</v>
      </c>
      <c r="L2244">
        <v>145.76974213138701</v>
      </c>
      <c r="M2244">
        <v>7.3495571616623003</v>
      </c>
    </row>
    <row r="2245" spans="1:13" hidden="1" x14ac:dyDescent="0.25">
      <c r="A2245" t="str">
        <f t="shared" si="35"/>
        <v>a</v>
      </c>
      <c r="B2245">
        <v>71</v>
      </c>
      <c r="C2245" t="s">
        <v>18</v>
      </c>
      <c r="D2245">
        <v>3</v>
      </c>
      <c r="E2245" t="s">
        <v>8</v>
      </c>
      <c r="F2245">
        <v>65</v>
      </c>
      <c r="G2245">
        <v>0</v>
      </c>
      <c r="H2245">
        <v>1.95654319692</v>
      </c>
      <c r="I2245">
        <v>50.983625952486001</v>
      </c>
      <c r="J2245">
        <v>4116.2426330460003</v>
      </c>
      <c r="K2245">
        <v>0</v>
      </c>
      <c r="L2245">
        <v>0</v>
      </c>
      <c r="M2245">
        <v>0</v>
      </c>
    </row>
    <row r="2246" spans="1:13" hidden="1" x14ac:dyDescent="0.25">
      <c r="A2246" t="str">
        <f t="shared" si="35"/>
        <v>a</v>
      </c>
      <c r="B2246">
        <v>71</v>
      </c>
      <c r="C2246" t="s">
        <v>17</v>
      </c>
      <c r="D2246">
        <v>3</v>
      </c>
      <c r="E2246" t="s">
        <v>6</v>
      </c>
      <c r="F2246">
        <v>218</v>
      </c>
      <c r="G2246">
        <v>0</v>
      </c>
      <c r="H2246">
        <v>0</v>
      </c>
      <c r="I2246">
        <v>155.31912447424301</v>
      </c>
      <c r="J2246">
        <v>0</v>
      </c>
      <c r="K2246">
        <v>0</v>
      </c>
      <c r="L2246">
        <v>0</v>
      </c>
      <c r="M2246">
        <v>0</v>
      </c>
    </row>
    <row r="2247" spans="1:13" hidden="1" x14ac:dyDescent="0.25">
      <c r="A2247" t="str">
        <f t="shared" si="35"/>
        <v>a</v>
      </c>
      <c r="B2247">
        <v>71</v>
      </c>
      <c r="C2247" t="s">
        <v>17</v>
      </c>
      <c r="D2247">
        <v>3</v>
      </c>
      <c r="E2247" t="s">
        <v>13</v>
      </c>
      <c r="F2247">
        <v>9</v>
      </c>
      <c r="G2247">
        <v>0</v>
      </c>
      <c r="H2247">
        <v>3.5596375205270601</v>
      </c>
      <c r="I2247">
        <v>8.7745644017432003</v>
      </c>
      <c r="J2247">
        <v>5075.8268179512697</v>
      </c>
      <c r="K2247">
        <v>0</v>
      </c>
      <c r="L2247">
        <v>8.7745644017432003</v>
      </c>
      <c r="M2247">
        <v>0</v>
      </c>
    </row>
    <row r="2248" spans="1:13" hidden="1" x14ac:dyDescent="0.25">
      <c r="A2248" t="str">
        <f t="shared" si="35"/>
        <v>a</v>
      </c>
      <c r="B2248">
        <v>71</v>
      </c>
      <c r="C2248" t="s">
        <v>17</v>
      </c>
      <c r="D2248">
        <v>3</v>
      </c>
      <c r="E2248" t="s">
        <v>7</v>
      </c>
      <c r="F2248">
        <v>1574</v>
      </c>
      <c r="G2248">
        <v>115.146663206656</v>
      </c>
      <c r="H2248">
        <v>1588.4704085032399</v>
      </c>
      <c r="I2248">
        <v>1324.5262324400201</v>
      </c>
      <c r="J2248">
        <v>3404278.1949061099</v>
      </c>
      <c r="K2248">
        <v>60741.013854611898</v>
      </c>
      <c r="L2248">
        <v>1303.2681006902301</v>
      </c>
      <c r="M2248">
        <v>21.2581317497844</v>
      </c>
    </row>
    <row r="2249" spans="1:13" hidden="1" x14ac:dyDescent="0.25">
      <c r="A2249" t="str">
        <f t="shared" si="35"/>
        <v>a</v>
      </c>
      <c r="B2249">
        <v>71</v>
      </c>
      <c r="C2249" t="s">
        <v>17</v>
      </c>
      <c r="D2249">
        <v>3</v>
      </c>
      <c r="E2249" t="s">
        <v>8</v>
      </c>
      <c r="F2249">
        <v>263</v>
      </c>
      <c r="G2249">
        <v>4.9904564809399998</v>
      </c>
      <c r="H2249">
        <v>12.2045224442652</v>
      </c>
      <c r="I2249">
        <v>163.36169440664401</v>
      </c>
      <c r="J2249">
        <v>21807.216556356201</v>
      </c>
      <c r="K2249">
        <v>3158.95895243</v>
      </c>
      <c r="L2249">
        <v>0</v>
      </c>
      <c r="M2249">
        <v>0</v>
      </c>
    </row>
    <row r="2250" spans="1:13" hidden="1" x14ac:dyDescent="0.25">
      <c r="A2250" t="str">
        <f t="shared" si="35"/>
        <v>a</v>
      </c>
      <c r="B2250">
        <v>71</v>
      </c>
      <c r="C2250" t="s">
        <v>40</v>
      </c>
      <c r="D2250">
        <v>3</v>
      </c>
      <c r="E2250" t="s">
        <v>6</v>
      </c>
      <c r="F2250">
        <v>18</v>
      </c>
      <c r="G2250">
        <v>0</v>
      </c>
      <c r="H2250">
        <v>0</v>
      </c>
      <c r="I2250">
        <v>14.747773566148201</v>
      </c>
      <c r="J2250">
        <v>0</v>
      </c>
      <c r="K2250">
        <v>0</v>
      </c>
      <c r="L2250">
        <v>0</v>
      </c>
      <c r="M2250">
        <v>0</v>
      </c>
    </row>
    <row r="2251" spans="1:13" hidden="1" x14ac:dyDescent="0.25">
      <c r="A2251" t="str">
        <f t="shared" si="35"/>
        <v>a</v>
      </c>
      <c r="B2251">
        <v>71</v>
      </c>
      <c r="C2251" t="s">
        <v>40</v>
      </c>
      <c r="D2251">
        <v>3</v>
      </c>
      <c r="E2251" t="s">
        <v>13</v>
      </c>
      <c r="F2251">
        <v>1</v>
      </c>
      <c r="G2251">
        <v>0</v>
      </c>
      <c r="H2251">
        <v>0.16096736345500001</v>
      </c>
      <c r="I2251">
        <v>0.608195017427</v>
      </c>
      <c r="J2251">
        <v>223.58366783899999</v>
      </c>
      <c r="K2251">
        <v>0</v>
      </c>
      <c r="L2251">
        <v>0.608195017427</v>
      </c>
      <c r="M2251">
        <v>0</v>
      </c>
    </row>
    <row r="2252" spans="1:13" hidden="1" x14ac:dyDescent="0.25">
      <c r="A2252" t="str">
        <f t="shared" si="35"/>
        <v>a</v>
      </c>
      <c r="B2252">
        <v>71</v>
      </c>
      <c r="C2252" t="s">
        <v>40</v>
      </c>
      <c r="D2252">
        <v>3</v>
      </c>
      <c r="E2252" t="s">
        <v>7</v>
      </c>
      <c r="F2252">
        <v>27</v>
      </c>
      <c r="G2252">
        <v>17.782477996602999</v>
      </c>
      <c r="H2252">
        <v>16.152853369631401</v>
      </c>
      <c r="I2252">
        <v>24.235250449933702</v>
      </c>
      <c r="J2252">
        <v>27751.5681960123</v>
      </c>
      <c r="K2252">
        <v>6399.4576119820003</v>
      </c>
      <c r="L2252">
        <v>23.071367477286699</v>
      </c>
      <c r="M2252">
        <v>1.1638829726469999</v>
      </c>
    </row>
    <row r="2253" spans="1:13" hidden="1" x14ac:dyDescent="0.25">
      <c r="A2253" t="str">
        <f t="shared" si="35"/>
        <v>a</v>
      </c>
      <c r="B2253">
        <v>71</v>
      </c>
      <c r="C2253" t="s">
        <v>40</v>
      </c>
      <c r="D2253">
        <v>3</v>
      </c>
      <c r="E2253" t="s">
        <v>8</v>
      </c>
      <c r="F2253">
        <v>25</v>
      </c>
      <c r="G2253">
        <v>0</v>
      </c>
      <c r="H2253">
        <v>1.9985133586072901</v>
      </c>
      <c r="I2253">
        <v>1.73643246505427</v>
      </c>
      <c r="J2253">
        <v>2308.3985002811801</v>
      </c>
      <c r="K2253">
        <v>0</v>
      </c>
      <c r="L2253">
        <v>0</v>
      </c>
      <c r="M2253">
        <v>0</v>
      </c>
    </row>
    <row r="2254" spans="1:13" hidden="1" x14ac:dyDescent="0.25">
      <c r="A2254" t="str">
        <f t="shared" si="35"/>
        <v>a</v>
      </c>
      <c r="B2254">
        <v>71</v>
      </c>
      <c r="C2254" t="s">
        <v>24</v>
      </c>
      <c r="D2254">
        <v>3</v>
      </c>
      <c r="E2254" t="s">
        <v>6</v>
      </c>
      <c r="F2254">
        <v>6</v>
      </c>
      <c r="G2254">
        <v>0</v>
      </c>
      <c r="H2254">
        <v>0</v>
      </c>
      <c r="I2254">
        <v>3.7976628205925</v>
      </c>
      <c r="J2254">
        <v>0</v>
      </c>
      <c r="K2254">
        <v>0</v>
      </c>
      <c r="L2254">
        <v>0</v>
      </c>
      <c r="M2254">
        <v>0</v>
      </c>
    </row>
    <row r="2255" spans="1:13" hidden="1" x14ac:dyDescent="0.25">
      <c r="A2255" t="str">
        <f t="shared" si="35"/>
        <v>a</v>
      </c>
      <c r="B2255">
        <v>71</v>
      </c>
      <c r="C2255" t="s">
        <v>24</v>
      </c>
      <c r="D2255">
        <v>3</v>
      </c>
      <c r="E2255" t="s">
        <v>13</v>
      </c>
      <c r="F2255">
        <v>1</v>
      </c>
      <c r="G2255">
        <v>0</v>
      </c>
      <c r="H2255" s="26">
        <v>1.55733875275E-5</v>
      </c>
      <c r="I2255">
        <v>0.14985470051499999</v>
      </c>
      <c r="J2255">
        <v>1.7660221456099998E-2</v>
      </c>
      <c r="K2255">
        <v>0</v>
      </c>
      <c r="L2255">
        <v>0.14985470051499999</v>
      </c>
      <c r="M2255">
        <v>0</v>
      </c>
    </row>
    <row r="2256" spans="1:13" hidden="1" x14ac:dyDescent="0.25">
      <c r="A2256" t="str">
        <f t="shared" si="35"/>
        <v>a</v>
      </c>
      <c r="B2256">
        <v>71</v>
      </c>
      <c r="C2256" t="s">
        <v>24</v>
      </c>
      <c r="D2256">
        <v>3</v>
      </c>
      <c r="E2256" t="s">
        <v>7</v>
      </c>
      <c r="F2256">
        <v>5</v>
      </c>
      <c r="G2256">
        <v>0</v>
      </c>
      <c r="H2256">
        <v>4.9607700656449998</v>
      </c>
      <c r="I2256">
        <v>5.9766196127519997</v>
      </c>
      <c r="J2256">
        <v>6719.04278557</v>
      </c>
      <c r="K2256">
        <v>0</v>
      </c>
      <c r="L2256">
        <v>5.9766196127519997</v>
      </c>
      <c r="M2256">
        <v>0</v>
      </c>
    </row>
    <row r="2257" spans="1:13" hidden="1" x14ac:dyDescent="0.25">
      <c r="A2257" t="str">
        <f t="shared" si="35"/>
        <v>a</v>
      </c>
      <c r="B2257">
        <v>71</v>
      </c>
      <c r="C2257" t="s">
        <v>24</v>
      </c>
      <c r="D2257">
        <v>3</v>
      </c>
      <c r="E2257" t="s">
        <v>8</v>
      </c>
      <c r="F2257">
        <v>9</v>
      </c>
      <c r="G2257">
        <v>0</v>
      </c>
      <c r="H2257" s="26">
        <v>6.6624066287600007E-5</v>
      </c>
      <c r="I2257">
        <v>0.92743044690231002</v>
      </c>
      <c r="J2257">
        <v>4.7969327727099997E-2</v>
      </c>
      <c r="K2257">
        <v>0</v>
      </c>
      <c r="L2257">
        <v>0</v>
      </c>
      <c r="M2257">
        <v>0</v>
      </c>
    </row>
    <row r="2258" spans="1:13" hidden="1" x14ac:dyDescent="0.25">
      <c r="A2258" t="str">
        <f t="shared" si="35"/>
        <v>b</v>
      </c>
      <c r="B2258">
        <v>71</v>
      </c>
      <c r="C2258" t="s">
        <v>39</v>
      </c>
      <c r="D2258">
        <v>3</v>
      </c>
      <c r="E2258" t="s">
        <v>6</v>
      </c>
      <c r="F2258">
        <v>211</v>
      </c>
      <c r="G2258">
        <v>0</v>
      </c>
      <c r="H2258">
        <v>0</v>
      </c>
      <c r="I2258">
        <v>419.644740369977</v>
      </c>
      <c r="J2258">
        <v>0</v>
      </c>
      <c r="K2258">
        <v>0</v>
      </c>
      <c r="L2258">
        <v>0</v>
      </c>
      <c r="M2258">
        <v>0</v>
      </c>
    </row>
    <row r="2259" spans="1:13" hidden="1" x14ac:dyDescent="0.25">
      <c r="A2259" t="str">
        <f t="shared" si="35"/>
        <v>b</v>
      </c>
      <c r="B2259">
        <v>71</v>
      </c>
      <c r="C2259" t="s">
        <v>39</v>
      </c>
      <c r="D2259">
        <v>3</v>
      </c>
      <c r="E2259" t="s">
        <v>13</v>
      </c>
      <c r="F2259">
        <v>16</v>
      </c>
      <c r="G2259">
        <v>0</v>
      </c>
      <c r="H2259">
        <v>11.5858015305989</v>
      </c>
      <c r="I2259">
        <v>56.446147692206303</v>
      </c>
      <c r="J2259">
        <v>15019.040742621</v>
      </c>
      <c r="K2259">
        <v>0</v>
      </c>
      <c r="L2259">
        <v>56.446147692206303</v>
      </c>
      <c r="M2259">
        <v>0</v>
      </c>
    </row>
    <row r="2260" spans="1:13" hidden="1" x14ac:dyDescent="0.25">
      <c r="A2260" t="str">
        <f t="shared" si="35"/>
        <v>b</v>
      </c>
      <c r="B2260">
        <v>71</v>
      </c>
      <c r="C2260" t="s">
        <v>39</v>
      </c>
      <c r="D2260">
        <v>3</v>
      </c>
      <c r="E2260" t="s">
        <v>7</v>
      </c>
      <c r="F2260">
        <v>182</v>
      </c>
      <c r="G2260">
        <v>130.90444619050601</v>
      </c>
      <c r="H2260">
        <v>131.942852643419</v>
      </c>
      <c r="I2260">
        <v>298.86638121379002</v>
      </c>
      <c r="J2260">
        <v>242750.86364360101</v>
      </c>
      <c r="K2260">
        <v>93687.160118467495</v>
      </c>
      <c r="L2260">
        <v>246.813677381714</v>
      </c>
      <c r="M2260">
        <v>52.052703832075899</v>
      </c>
    </row>
    <row r="2261" spans="1:13" hidden="1" x14ac:dyDescent="0.25">
      <c r="A2261" t="str">
        <f t="shared" si="35"/>
        <v>b</v>
      </c>
      <c r="B2261">
        <v>71</v>
      </c>
      <c r="C2261" t="s">
        <v>39</v>
      </c>
      <c r="D2261">
        <v>3</v>
      </c>
      <c r="E2261" t="s">
        <v>8</v>
      </c>
      <c r="F2261">
        <v>169</v>
      </c>
      <c r="G2261">
        <v>9.0350176373297995</v>
      </c>
      <c r="H2261">
        <v>15.042692632959399</v>
      </c>
      <c r="I2261">
        <v>66.526407032096699</v>
      </c>
      <c r="J2261">
        <v>24731.130407181099</v>
      </c>
      <c r="K2261">
        <v>5704.2867704668997</v>
      </c>
      <c r="L2261">
        <v>0</v>
      </c>
      <c r="M2261">
        <v>0</v>
      </c>
    </row>
    <row r="2262" spans="1:13" hidden="1" x14ac:dyDescent="0.25">
      <c r="A2262" t="str">
        <f t="shared" si="35"/>
        <v>b</v>
      </c>
      <c r="B2262">
        <v>71</v>
      </c>
      <c r="C2262" t="s">
        <v>36</v>
      </c>
      <c r="D2262">
        <v>3</v>
      </c>
      <c r="E2262" t="s">
        <v>6</v>
      </c>
      <c r="F2262">
        <v>104</v>
      </c>
      <c r="G2262">
        <v>0</v>
      </c>
      <c r="H2262">
        <v>0</v>
      </c>
      <c r="I2262">
        <v>183.082077250808</v>
      </c>
      <c r="J2262">
        <v>0</v>
      </c>
      <c r="K2262">
        <v>0</v>
      </c>
      <c r="L2262">
        <v>0</v>
      </c>
      <c r="M2262">
        <v>0</v>
      </c>
    </row>
    <row r="2263" spans="1:13" hidden="1" x14ac:dyDescent="0.25">
      <c r="A2263" t="str">
        <f t="shared" si="35"/>
        <v>b</v>
      </c>
      <c r="B2263">
        <v>71</v>
      </c>
      <c r="C2263" t="s">
        <v>36</v>
      </c>
      <c r="D2263">
        <v>3</v>
      </c>
      <c r="E2263" t="s">
        <v>13</v>
      </c>
      <c r="F2263">
        <v>13</v>
      </c>
      <c r="G2263">
        <v>0</v>
      </c>
      <c r="H2263">
        <v>9.4527480724693902</v>
      </c>
      <c r="I2263">
        <v>60.926105764743497</v>
      </c>
      <c r="J2263">
        <v>15186.5921468215</v>
      </c>
      <c r="K2263">
        <v>0</v>
      </c>
      <c r="L2263">
        <v>60.926105764743497</v>
      </c>
      <c r="M2263">
        <v>0</v>
      </c>
    </row>
    <row r="2264" spans="1:13" hidden="1" x14ac:dyDescent="0.25">
      <c r="A2264" t="str">
        <f t="shared" si="35"/>
        <v>b</v>
      </c>
      <c r="B2264">
        <v>71</v>
      </c>
      <c r="C2264" t="s">
        <v>36</v>
      </c>
      <c r="D2264">
        <v>3</v>
      </c>
      <c r="E2264" t="s">
        <v>7</v>
      </c>
      <c r="F2264">
        <v>75</v>
      </c>
      <c r="G2264">
        <v>21.957128959244901</v>
      </c>
      <c r="H2264">
        <v>51.5212847631757</v>
      </c>
      <c r="I2264">
        <v>85.5576053407855</v>
      </c>
      <c r="J2264">
        <v>110479.977609811</v>
      </c>
      <c r="K2264">
        <v>13898.862631207599</v>
      </c>
      <c r="L2264">
        <v>65.883077186006801</v>
      </c>
      <c r="M2264">
        <v>19.674528154778699</v>
      </c>
    </row>
    <row r="2265" spans="1:13" hidden="1" x14ac:dyDescent="0.25">
      <c r="A2265" t="str">
        <f t="shared" si="35"/>
        <v>b</v>
      </c>
      <c r="B2265">
        <v>71</v>
      </c>
      <c r="C2265" t="s">
        <v>36</v>
      </c>
      <c r="D2265">
        <v>3</v>
      </c>
      <c r="E2265" t="s">
        <v>8</v>
      </c>
      <c r="F2265">
        <v>58</v>
      </c>
      <c r="G2265">
        <v>0</v>
      </c>
      <c r="H2265">
        <v>0.99801156022799997</v>
      </c>
      <c r="I2265">
        <v>17.5419711286489</v>
      </c>
      <c r="J2265">
        <v>1071.86441569</v>
      </c>
      <c r="K2265">
        <v>0</v>
      </c>
      <c r="L2265">
        <v>0</v>
      </c>
      <c r="M2265">
        <v>0</v>
      </c>
    </row>
    <row r="2266" spans="1:13" hidden="1" x14ac:dyDescent="0.25">
      <c r="A2266" t="str">
        <f t="shared" si="35"/>
        <v>b</v>
      </c>
      <c r="B2266">
        <v>71</v>
      </c>
      <c r="C2266" t="s">
        <v>34</v>
      </c>
      <c r="D2266">
        <v>3</v>
      </c>
      <c r="E2266" t="s">
        <v>6</v>
      </c>
      <c r="F2266">
        <v>1</v>
      </c>
      <c r="G2266">
        <v>0</v>
      </c>
      <c r="H2266">
        <v>0</v>
      </c>
      <c r="I2266">
        <v>1.5720079576899999</v>
      </c>
      <c r="J2266">
        <v>0</v>
      </c>
      <c r="K2266">
        <v>0</v>
      </c>
      <c r="L2266">
        <v>0</v>
      </c>
      <c r="M2266">
        <v>0</v>
      </c>
    </row>
    <row r="2267" spans="1:13" hidden="1" x14ac:dyDescent="0.25">
      <c r="A2267" t="str">
        <f t="shared" si="35"/>
        <v>b</v>
      </c>
      <c r="B2267">
        <v>71</v>
      </c>
      <c r="C2267" t="s">
        <v>34</v>
      </c>
      <c r="D2267">
        <v>3</v>
      </c>
      <c r="E2267" t="s">
        <v>13</v>
      </c>
      <c r="F2267">
        <v>1</v>
      </c>
      <c r="G2267">
        <v>0</v>
      </c>
      <c r="H2267">
        <v>2.7961304836699998</v>
      </c>
      <c r="I2267">
        <v>4.4351783345999998</v>
      </c>
      <c r="J2267">
        <v>3127.9379677299999</v>
      </c>
      <c r="K2267">
        <v>0</v>
      </c>
      <c r="L2267">
        <v>4.4351783345999998</v>
      </c>
      <c r="M2267">
        <v>0</v>
      </c>
    </row>
    <row r="2268" spans="1:13" hidden="1" x14ac:dyDescent="0.25">
      <c r="A2268" t="str">
        <f t="shared" si="35"/>
        <v>b</v>
      </c>
      <c r="B2268">
        <v>71</v>
      </c>
      <c r="C2268" t="s">
        <v>34</v>
      </c>
      <c r="D2268">
        <v>3</v>
      </c>
      <c r="E2268" t="s">
        <v>7</v>
      </c>
      <c r="F2268">
        <v>12</v>
      </c>
      <c r="G2268">
        <v>0</v>
      </c>
      <c r="H2268">
        <v>10.7371322567785</v>
      </c>
      <c r="I2268">
        <v>10.978120672337001</v>
      </c>
      <c r="J2268">
        <v>27827.266378381999</v>
      </c>
      <c r="K2268">
        <v>0</v>
      </c>
      <c r="L2268">
        <v>10.978120672337001</v>
      </c>
      <c r="M2268">
        <v>0</v>
      </c>
    </row>
    <row r="2269" spans="1:13" hidden="1" x14ac:dyDescent="0.25">
      <c r="A2269" t="str">
        <f t="shared" si="35"/>
        <v>b</v>
      </c>
      <c r="B2269">
        <v>71</v>
      </c>
      <c r="C2269" t="s">
        <v>34</v>
      </c>
      <c r="D2269">
        <v>3</v>
      </c>
      <c r="E2269" t="s">
        <v>8</v>
      </c>
      <c r="F2269">
        <v>11</v>
      </c>
      <c r="G2269">
        <v>0</v>
      </c>
      <c r="H2269">
        <v>1.6355746104360001</v>
      </c>
      <c r="I2269">
        <v>1.2671591736238199</v>
      </c>
      <c r="J2269">
        <v>2080.37001809</v>
      </c>
      <c r="K2269">
        <v>0</v>
      </c>
      <c r="L2269">
        <v>0</v>
      </c>
      <c r="M2269">
        <v>0</v>
      </c>
    </row>
    <row r="2270" spans="1:13" hidden="1" x14ac:dyDescent="0.25">
      <c r="A2270" t="str">
        <f t="shared" si="35"/>
        <v>b</v>
      </c>
      <c r="B2270">
        <v>71</v>
      </c>
      <c r="C2270" t="s">
        <v>23</v>
      </c>
      <c r="D2270">
        <v>3</v>
      </c>
      <c r="E2270" t="s">
        <v>6</v>
      </c>
      <c r="F2270">
        <v>85</v>
      </c>
      <c r="G2270">
        <v>0</v>
      </c>
      <c r="H2270">
        <v>0</v>
      </c>
      <c r="I2270">
        <v>152.08679049342601</v>
      </c>
      <c r="J2270">
        <v>0</v>
      </c>
      <c r="K2270">
        <v>0</v>
      </c>
      <c r="L2270">
        <v>0</v>
      </c>
      <c r="M2270">
        <v>0</v>
      </c>
    </row>
    <row r="2271" spans="1:13" hidden="1" x14ac:dyDescent="0.25">
      <c r="A2271" t="str">
        <f t="shared" si="35"/>
        <v>b</v>
      </c>
      <c r="B2271">
        <v>71</v>
      </c>
      <c r="C2271" t="s">
        <v>23</v>
      </c>
      <c r="D2271">
        <v>3</v>
      </c>
      <c r="E2271" t="s">
        <v>13</v>
      </c>
      <c r="F2271">
        <v>22</v>
      </c>
      <c r="G2271">
        <v>0</v>
      </c>
      <c r="H2271">
        <v>21.1733027196085</v>
      </c>
      <c r="I2271">
        <v>50.153505810543102</v>
      </c>
      <c r="J2271">
        <v>32027.539758457599</v>
      </c>
      <c r="K2271">
        <v>0</v>
      </c>
      <c r="L2271">
        <v>50.153505810543102</v>
      </c>
      <c r="M2271">
        <v>0</v>
      </c>
    </row>
    <row r="2272" spans="1:13" hidden="1" x14ac:dyDescent="0.25">
      <c r="A2272" t="str">
        <f t="shared" si="35"/>
        <v>b</v>
      </c>
      <c r="B2272">
        <v>71</v>
      </c>
      <c r="C2272" t="s">
        <v>23</v>
      </c>
      <c r="D2272">
        <v>3</v>
      </c>
      <c r="E2272" t="s">
        <v>7</v>
      </c>
      <c r="F2272">
        <v>92</v>
      </c>
      <c r="G2272">
        <v>43.275601727993603</v>
      </c>
      <c r="H2272">
        <v>64.245153956527005</v>
      </c>
      <c r="I2272">
        <v>85.586858824314405</v>
      </c>
      <c r="J2272">
        <v>108775.844206375</v>
      </c>
      <c r="K2272">
        <v>27393.455893776299</v>
      </c>
      <c r="L2272">
        <v>63.951103329367697</v>
      </c>
      <c r="M2272">
        <v>21.635755494946601</v>
      </c>
    </row>
    <row r="2273" spans="1:13" hidden="1" x14ac:dyDescent="0.25">
      <c r="A2273" t="str">
        <f t="shared" si="35"/>
        <v>b</v>
      </c>
      <c r="B2273">
        <v>71</v>
      </c>
      <c r="C2273" t="s">
        <v>23</v>
      </c>
      <c r="D2273">
        <v>3</v>
      </c>
      <c r="E2273" t="s">
        <v>8</v>
      </c>
      <c r="F2273">
        <v>73</v>
      </c>
      <c r="G2273" s="26">
        <v>3.4219032181600001E-7</v>
      </c>
      <c r="H2273">
        <v>7.1521882521028797</v>
      </c>
      <c r="I2273">
        <v>13.738651354215</v>
      </c>
      <c r="J2273">
        <v>12927.8198697316</v>
      </c>
      <c r="K2273">
        <v>2.16606473709E-4</v>
      </c>
      <c r="L2273">
        <v>0</v>
      </c>
      <c r="M2273">
        <v>0</v>
      </c>
    </row>
    <row r="2274" spans="1:13" hidden="1" x14ac:dyDescent="0.25">
      <c r="A2274" t="str">
        <f t="shared" si="35"/>
        <v>c</v>
      </c>
      <c r="B2274">
        <v>71</v>
      </c>
      <c r="C2274" t="s">
        <v>33</v>
      </c>
      <c r="D2274">
        <v>3</v>
      </c>
      <c r="E2274" t="s">
        <v>6</v>
      </c>
      <c r="F2274">
        <v>26</v>
      </c>
      <c r="G2274">
        <v>0</v>
      </c>
      <c r="H2274">
        <v>0</v>
      </c>
      <c r="I2274">
        <v>41.929827197628903</v>
      </c>
      <c r="J2274">
        <v>0</v>
      </c>
      <c r="K2274">
        <v>0</v>
      </c>
      <c r="L2274">
        <v>0</v>
      </c>
      <c r="M2274">
        <v>0</v>
      </c>
    </row>
    <row r="2275" spans="1:13" hidden="1" x14ac:dyDescent="0.25">
      <c r="A2275" t="str">
        <f t="shared" si="35"/>
        <v>c</v>
      </c>
      <c r="B2275">
        <v>71</v>
      </c>
      <c r="C2275" t="s">
        <v>33</v>
      </c>
      <c r="D2275">
        <v>3</v>
      </c>
      <c r="E2275" t="s">
        <v>13</v>
      </c>
      <c r="F2275">
        <v>3</v>
      </c>
      <c r="G2275">
        <v>0</v>
      </c>
      <c r="H2275">
        <v>1.1493924238965401</v>
      </c>
      <c r="I2275">
        <v>28.3732290566921</v>
      </c>
      <c r="J2275">
        <v>4083.5338328251501</v>
      </c>
      <c r="K2275">
        <v>0</v>
      </c>
      <c r="L2275">
        <v>28.3732290566921</v>
      </c>
      <c r="M2275">
        <v>0</v>
      </c>
    </row>
    <row r="2276" spans="1:13" hidden="1" x14ac:dyDescent="0.25">
      <c r="A2276" t="str">
        <f t="shared" si="35"/>
        <v>c</v>
      </c>
      <c r="B2276">
        <v>71</v>
      </c>
      <c r="C2276" t="s">
        <v>33</v>
      </c>
      <c r="D2276">
        <v>3</v>
      </c>
      <c r="E2276" t="s">
        <v>7</v>
      </c>
      <c r="F2276">
        <v>6</v>
      </c>
      <c r="G2276">
        <v>0</v>
      </c>
      <c r="H2276">
        <v>2.8165634962105099</v>
      </c>
      <c r="I2276">
        <v>5.30947160491929</v>
      </c>
      <c r="J2276">
        <v>5017.7172406709797</v>
      </c>
      <c r="K2276">
        <v>0</v>
      </c>
      <c r="L2276">
        <v>5.30947160491929</v>
      </c>
      <c r="M2276">
        <v>0</v>
      </c>
    </row>
    <row r="2277" spans="1:13" hidden="1" x14ac:dyDescent="0.25">
      <c r="A2277" t="str">
        <f t="shared" si="35"/>
        <v>c</v>
      </c>
      <c r="B2277">
        <v>71</v>
      </c>
      <c r="C2277" t="s">
        <v>33</v>
      </c>
      <c r="D2277">
        <v>3</v>
      </c>
      <c r="E2277" t="s">
        <v>8</v>
      </c>
      <c r="F2277">
        <v>14</v>
      </c>
      <c r="G2277">
        <v>0</v>
      </c>
      <c r="H2277">
        <v>0.68888777132099999</v>
      </c>
      <c r="I2277">
        <v>1.5306844142531</v>
      </c>
      <c r="J2277">
        <v>1367.4422260700001</v>
      </c>
      <c r="K2277">
        <v>0</v>
      </c>
      <c r="L2277">
        <v>0</v>
      </c>
      <c r="M2277">
        <v>0</v>
      </c>
    </row>
    <row r="2278" spans="1:13" hidden="1" x14ac:dyDescent="0.25">
      <c r="A2278" t="str">
        <f t="shared" si="35"/>
        <v>f</v>
      </c>
      <c r="B2278">
        <v>71</v>
      </c>
      <c r="C2278" t="s">
        <v>14</v>
      </c>
      <c r="D2278">
        <v>3</v>
      </c>
      <c r="E2278" t="s">
        <v>6</v>
      </c>
      <c r="F2278">
        <v>21</v>
      </c>
      <c r="G2278">
        <v>0</v>
      </c>
      <c r="H2278">
        <v>0</v>
      </c>
      <c r="I2278">
        <v>31.815111359010999</v>
      </c>
      <c r="J2278">
        <v>0</v>
      </c>
      <c r="K2278">
        <v>0</v>
      </c>
      <c r="L2278">
        <v>0</v>
      </c>
      <c r="M2278">
        <v>0</v>
      </c>
    </row>
    <row r="2279" spans="1:13" hidden="1" x14ac:dyDescent="0.25">
      <c r="A2279" t="str">
        <f t="shared" si="35"/>
        <v>f</v>
      </c>
      <c r="B2279">
        <v>71</v>
      </c>
      <c r="C2279" t="s">
        <v>14</v>
      </c>
      <c r="D2279">
        <v>3</v>
      </c>
      <c r="E2279" t="s">
        <v>13</v>
      </c>
      <c r="F2279">
        <v>1</v>
      </c>
      <c r="G2279">
        <v>0</v>
      </c>
      <c r="H2279">
        <v>0.99793492101799997</v>
      </c>
      <c r="I2279">
        <v>6.2863798816600003</v>
      </c>
      <c r="J2279">
        <v>1764.3489403599999</v>
      </c>
      <c r="K2279">
        <v>0</v>
      </c>
      <c r="L2279">
        <v>6.2863798816600003</v>
      </c>
      <c r="M2279">
        <v>0</v>
      </c>
    </row>
    <row r="2280" spans="1:13" hidden="1" x14ac:dyDescent="0.25">
      <c r="A2280" t="str">
        <f t="shared" si="35"/>
        <v>f</v>
      </c>
      <c r="B2280">
        <v>71</v>
      </c>
      <c r="C2280" t="s">
        <v>14</v>
      </c>
      <c r="D2280">
        <v>3</v>
      </c>
      <c r="E2280" t="s">
        <v>7</v>
      </c>
      <c r="F2280">
        <v>129</v>
      </c>
      <c r="G2280">
        <v>8.2633299411322997E-2</v>
      </c>
      <c r="H2280">
        <v>395.49287289073197</v>
      </c>
      <c r="I2280">
        <v>3.1556246538807202</v>
      </c>
      <c r="J2280">
        <v>514796.03704535897</v>
      </c>
      <c r="K2280">
        <v>80.567466926015001</v>
      </c>
      <c r="L2280">
        <v>3.0580264249740101</v>
      </c>
      <c r="M2280">
        <v>9.7598228906709994E-2</v>
      </c>
    </row>
    <row r="2281" spans="1:13" hidden="1" x14ac:dyDescent="0.25">
      <c r="A2281" t="str">
        <f t="shared" si="35"/>
        <v>f</v>
      </c>
      <c r="B2281">
        <v>71</v>
      </c>
      <c r="C2281" t="s">
        <v>14</v>
      </c>
      <c r="D2281">
        <v>3</v>
      </c>
      <c r="E2281" t="s">
        <v>8</v>
      </c>
      <c r="F2281">
        <v>31</v>
      </c>
      <c r="G2281">
        <v>0</v>
      </c>
      <c r="H2281">
        <v>9.9801441959109898</v>
      </c>
      <c r="I2281">
        <v>17.524457984369199</v>
      </c>
      <c r="J2281">
        <v>8854.3028807599894</v>
      </c>
      <c r="K2281">
        <v>0</v>
      </c>
      <c r="L2281">
        <v>0</v>
      </c>
      <c r="M2281">
        <v>0</v>
      </c>
    </row>
    <row r="2282" spans="1:13" hidden="1" x14ac:dyDescent="0.25">
      <c r="A2282" t="str">
        <f t="shared" si="35"/>
        <v>g</v>
      </c>
      <c r="B2282">
        <v>71</v>
      </c>
      <c r="C2282" t="s">
        <v>38</v>
      </c>
      <c r="D2282">
        <v>3</v>
      </c>
      <c r="E2282" t="s">
        <v>6</v>
      </c>
      <c r="F2282">
        <v>21</v>
      </c>
      <c r="G2282">
        <v>0</v>
      </c>
      <c r="H2282">
        <v>0</v>
      </c>
      <c r="I2282">
        <v>23.4502321472816</v>
      </c>
      <c r="J2282">
        <v>0</v>
      </c>
      <c r="K2282">
        <v>0</v>
      </c>
      <c r="L2282">
        <v>0</v>
      </c>
      <c r="M2282">
        <v>0</v>
      </c>
    </row>
    <row r="2283" spans="1:13" hidden="1" x14ac:dyDescent="0.25">
      <c r="A2283" t="str">
        <f t="shared" si="35"/>
        <v>g</v>
      </c>
      <c r="B2283">
        <v>71</v>
      </c>
      <c r="C2283" t="s">
        <v>38</v>
      </c>
      <c r="D2283">
        <v>3</v>
      </c>
      <c r="E2283" t="s">
        <v>13</v>
      </c>
      <c r="F2283">
        <v>2</v>
      </c>
      <c r="G2283">
        <v>0</v>
      </c>
      <c r="H2283">
        <v>2.3085798437829999</v>
      </c>
      <c r="I2283">
        <v>3.133322314221</v>
      </c>
      <c r="J2283">
        <v>2890.864312103</v>
      </c>
      <c r="K2283">
        <v>0</v>
      </c>
      <c r="L2283">
        <v>3.133322314221</v>
      </c>
      <c r="M2283">
        <v>0</v>
      </c>
    </row>
    <row r="2284" spans="1:13" hidden="1" x14ac:dyDescent="0.25">
      <c r="A2284" t="str">
        <f t="shared" si="35"/>
        <v>g</v>
      </c>
      <c r="B2284">
        <v>71</v>
      </c>
      <c r="C2284" t="s">
        <v>38</v>
      </c>
      <c r="D2284">
        <v>3</v>
      </c>
      <c r="E2284" t="s">
        <v>7</v>
      </c>
      <c r="F2284">
        <v>107</v>
      </c>
      <c r="G2284">
        <v>0</v>
      </c>
      <c r="H2284">
        <v>97.716641398175796</v>
      </c>
      <c r="I2284">
        <v>42.878465552053498</v>
      </c>
      <c r="J2284">
        <v>223794.74460059701</v>
      </c>
      <c r="K2284">
        <v>0</v>
      </c>
      <c r="L2284">
        <v>42.878465552053498</v>
      </c>
      <c r="M2284">
        <v>0</v>
      </c>
    </row>
    <row r="2285" spans="1:13" hidden="1" x14ac:dyDescent="0.25">
      <c r="A2285" t="str">
        <f t="shared" si="35"/>
        <v>g</v>
      </c>
      <c r="B2285">
        <v>71</v>
      </c>
      <c r="C2285" t="s">
        <v>38</v>
      </c>
      <c r="D2285">
        <v>3</v>
      </c>
      <c r="E2285" t="s">
        <v>8</v>
      </c>
      <c r="F2285">
        <v>20</v>
      </c>
      <c r="G2285">
        <v>0</v>
      </c>
      <c r="H2285">
        <v>5.4319384999559999</v>
      </c>
      <c r="I2285">
        <v>6.9903128909269796</v>
      </c>
      <c r="J2285">
        <v>6517.0371991100001</v>
      </c>
      <c r="K2285">
        <v>0</v>
      </c>
      <c r="L2285">
        <v>0</v>
      </c>
      <c r="M2285">
        <v>0</v>
      </c>
    </row>
    <row r="2286" spans="1:13" hidden="1" x14ac:dyDescent="0.25">
      <c r="A2286" t="str">
        <f t="shared" si="35"/>
        <v>g</v>
      </c>
      <c r="B2286">
        <v>71</v>
      </c>
      <c r="C2286" t="s">
        <v>12</v>
      </c>
      <c r="D2286">
        <v>3</v>
      </c>
      <c r="E2286" t="s">
        <v>6</v>
      </c>
      <c r="F2286">
        <v>374</v>
      </c>
      <c r="G2286">
        <v>0</v>
      </c>
      <c r="H2286">
        <v>0</v>
      </c>
      <c r="I2286">
        <v>393.25271418349001</v>
      </c>
      <c r="J2286">
        <v>0</v>
      </c>
      <c r="K2286">
        <v>0</v>
      </c>
      <c r="L2286">
        <v>0</v>
      </c>
      <c r="M2286">
        <v>0</v>
      </c>
    </row>
    <row r="2287" spans="1:13" hidden="1" x14ac:dyDescent="0.25">
      <c r="A2287" t="str">
        <f t="shared" si="35"/>
        <v>g</v>
      </c>
      <c r="B2287">
        <v>71</v>
      </c>
      <c r="C2287" t="s">
        <v>12</v>
      </c>
      <c r="D2287">
        <v>3</v>
      </c>
      <c r="E2287" t="s">
        <v>13</v>
      </c>
      <c r="F2287">
        <v>13</v>
      </c>
      <c r="G2287">
        <v>0</v>
      </c>
      <c r="H2287">
        <v>7.5390204190597103</v>
      </c>
      <c r="I2287">
        <v>40.812611252587701</v>
      </c>
      <c r="J2287">
        <v>7976.6286502794601</v>
      </c>
      <c r="K2287">
        <v>0</v>
      </c>
      <c r="L2287">
        <v>40.812611252587701</v>
      </c>
      <c r="M2287">
        <v>0</v>
      </c>
    </row>
    <row r="2288" spans="1:13" hidden="1" x14ac:dyDescent="0.25">
      <c r="A2288" t="str">
        <f t="shared" si="35"/>
        <v>g</v>
      </c>
      <c r="B2288">
        <v>71</v>
      </c>
      <c r="C2288" t="s">
        <v>12</v>
      </c>
      <c r="D2288">
        <v>3</v>
      </c>
      <c r="E2288" t="s">
        <v>7</v>
      </c>
      <c r="F2288">
        <v>858</v>
      </c>
      <c r="G2288">
        <v>136.71117747120101</v>
      </c>
      <c r="H2288">
        <v>1104.0449058239001</v>
      </c>
      <c r="I2288">
        <v>261.83225037064602</v>
      </c>
      <c r="J2288">
        <v>1653282.2598931999</v>
      </c>
      <c r="K2288">
        <v>94124.075526229994</v>
      </c>
      <c r="L2288">
        <v>188.14501212734899</v>
      </c>
      <c r="M2288">
        <v>73.687238243296903</v>
      </c>
    </row>
    <row r="2289" spans="1:13" hidden="1" x14ac:dyDescent="0.25">
      <c r="A2289" t="str">
        <f t="shared" si="35"/>
        <v>g</v>
      </c>
      <c r="B2289">
        <v>71</v>
      </c>
      <c r="C2289" t="s">
        <v>12</v>
      </c>
      <c r="D2289">
        <v>3</v>
      </c>
      <c r="E2289" t="s">
        <v>8</v>
      </c>
      <c r="F2289">
        <v>152</v>
      </c>
      <c r="G2289">
        <v>69.9060189897356</v>
      </c>
      <c r="H2289">
        <v>11.0026274281373</v>
      </c>
      <c r="I2289">
        <v>103.44672444384901</v>
      </c>
      <c r="J2289">
        <v>14698.416248494001</v>
      </c>
      <c r="K2289">
        <v>44264.515078019802</v>
      </c>
      <c r="L2289">
        <v>0</v>
      </c>
      <c r="M2289">
        <v>0</v>
      </c>
    </row>
    <row r="2290" spans="1:13" hidden="1" x14ac:dyDescent="0.25">
      <c r="A2290" t="str">
        <f t="shared" si="35"/>
        <v>b</v>
      </c>
      <c r="B2290">
        <v>72</v>
      </c>
      <c r="C2290" t="s">
        <v>34</v>
      </c>
      <c r="D2290">
        <v>2</v>
      </c>
      <c r="E2290" t="s">
        <v>6</v>
      </c>
      <c r="F2290">
        <v>44</v>
      </c>
      <c r="G2290">
        <v>0</v>
      </c>
      <c r="H2290">
        <v>0</v>
      </c>
      <c r="I2290">
        <v>18.757933129080399</v>
      </c>
      <c r="J2290">
        <v>0</v>
      </c>
      <c r="K2290">
        <v>0</v>
      </c>
      <c r="L2290">
        <v>0</v>
      </c>
      <c r="M2290">
        <v>0</v>
      </c>
    </row>
    <row r="2291" spans="1:13" hidden="1" x14ac:dyDescent="0.25">
      <c r="A2291" t="str">
        <f t="shared" si="35"/>
        <v>b</v>
      </c>
      <c r="B2291">
        <v>72</v>
      </c>
      <c r="C2291" t="s">
        <v>34</v>
      </c>
      <c r="D2291">
        <v>2</v>
      </c>
      <c r="E2291" t="s">
        <v>13</v>
      </c>
      <c r="F2291">
        <v>26</v>
      </c>
      <c r="G2291">
        <v>3.4809249697154099E-2</v>
      </c>
      <c r="H2291">
        <v>22.7926042750371</v>
      </c>
      <c r="I2291">
        <v>24.757779565495799</v>
      </c>
      <c r="J2291">
        <v>54714.7169406463</v>
      </c>
      <c r="K2291">
        <v>13.0731343476989</v>
      </c>
      <c r="L2291">
        <v>24.684519641419001</v>
      </c>
      <c r="M2291">
        <v>7.3259924076779004E-2</v>
      </c>
    </row>
    <row r="2292" spans="1:13" hidden="1" x14ac:dyDescent="0.25">
      <c r="A2292" t="str">
        <f t="shared" si="35"/>
        <v>b</v>
      </c>
      <c r="B2292">
        <v>72</v>
      </c>
      <c r="C2292" t="s">
        <v>34</v>
      </c>
      <c r="D2292">
        <v>2</v>
      </c>
      <c r="E2292" t="s">
        <v>7</v>
      </c>
      <c r="F2292">
        <v>168</v>
      </c>
      <c r="G2292">
        <v>320.617904149617</v>
      </c>
      <c r="H2292">
        <v>184.216376568393</v>
      </c>
      <c r="I2292">
        <v>146.73448823557399</v>
      </c>
      <c r="J2292">
        <v>517873.93601173401</v>
      </c>
      <c r="K2292">
        <v>202951.13332644699</v>
      </c>
      <c r="L2292">
        <v>135.15175758799199</v>
      </c>
      <c r="M2292">
        <v>11.582730647581799</v>
      </c>
    </row>
    <row r="2293" spans="1:13" hidden="1" x14ac:dyDescent="0.25">
      <c r="A2293" t="str">
        <f t="shared" si="35"/>
        <v>b</v>
      </c>
      <c r="B2293">
        <v>72</v>
      </c>
      <c r="C2293" t="s">
        <v>34</v>
      </c>
      <c r="D2293">
        <v>2</v>
      </c>
      <c r="E2293" t="s">
        <v>8</v>
      </c>
      <c r="F2293">
        <v>8</v>
      </c>
      <c r="G2293" s="26">
        <v>4.3609861093099998E-10</v>
      </c>
      <c r="H2293">
        <v>1.2415042233099999E-4</v>
      </c>
      <c r="I2293">
        <v>1.1710664306304599</v>
      </c>
      <c r="J2293">
        <v>3.7784911144100002E-4</v>
      </c>
      <c r="K2293" s="26">
        <v>1.52634513826E-7</v>
      </c>
      <c r="L2293">
        <v>0</v>
      </c>
      <c r="M2293">
        <v>0</v>
      </c>
    </row>
    <row r="2294" spans="1:13" hidden="1" x14ac:dyDescent="0.25">
      <c r="A2294" t="str">
        <f t="shared" si="35"/>
        <v>b</v>
      </c>
      <c r="B2294">
        <v>72</v>
      </c>
      <c r="C2294" t="s">
        <v>23</v>
      </c>
      <c r="D2294">
        <v>2</v>
      </c>
      <c r="E2294" t="s">
        <v>6</v>
      </c>
      <c r="F2294">
        <v>49</v>
      </c>
      <c r="G2294">
        <v>0</v>
      </c>
      <c r="H2294">
        <v>0</v>
      </c>
      <c r="I2294">
        <v>77.298617292056605</v>
      </c>
      <c r="J2294">
        <v>0</v>
      </c>
      <c r="K2294">
        <v>0</v>
      </c>
      <c r="L2294">
        <v>0</v>
      </c>
      <c r="M2294">
        <v>0</v>
      </c>
    </row>
    <row r="2295" spans="1:13" hidden="1" x14ac:dyDescent="0.25">
      <c r="A2295" t="str">
        <f t="shared" si="35"/>
        <v>b</v>
      </c>
      <c r="B2295">
        <v>72</v>
      </c>
      <c r="C2295" t="s">
        <v>23</v>
      </c>
      <c r="D2295">
        <v>2</v>
      </c>
      <c r="E2295" t="s">
        <v>13</v>
      </c>
      <c r="F2295">
        <v>25</v>
      </c>
      <c r="G2295">
        <v>8.9887780711600005</v>
      </c>
      <c r="H2295">
        <v>25.305009914296999</v>
      </c>
      <c r="I2295">
        <v>25.507899211926901</v>
      </c>
      <c r="J2295">
        <v>65370.576323889902</v>
      </c>
      <c r="K2295">
        <v>3361.80299861</v>
      </c>
      <c r="L2295">
        <v>24.224884680096999</v>
      </c>
      <c r="M2295">
        <v>1.2830145318299999</v>
      </c>
    </row>
    <row r="2296" spans="1:13" hidden="1" x14ac:dyDescent="0.25">
      <c r="A2296" t="str">
        <f t="shared" si="35"/>
        <v>b</v>
      </c>
      <c r="B2296">
        <v>72</v>
      </c>
      <c r="C2296" t="s">
        <v>23</v>
      </c>
      <c r="D2296">
        <v>2</v>
      </c>
      <c r="E2296" t="s">
        <v>7</v>
      </c>
      <c r="F2296">
        <v>466</v>
      </c>
      <c r="G2296">
        <v>71.904506929199997</v>
      </c>
      <c r="H2296">
        <v>459.775637147552</v>
      </c>
      <c r="I2296">
        <v>271.282628627679</v>
      </c>
      <c r="J2296">
        <v>1256907.6885412401</v>
      </c>
      <c r="K2296">
        <v>45515.552886199999</v>
      </c>
      <c r="L2296">
        <v>270.767429948504</v>
      </c>
      <c r="M2296">
        <v>0.51519867917499995</v>
      </c>
    </row>
    <row r="2297" spans="1:13" hidden="1" x14ac:dyDescent="0.25">
      <c r="A2297" t="str">
        <f t="shared" si="35"/>
        <v>b</v>
      </c>
      <c r="B2297">
        <v>72</v>
      </c>
      <c r="C2297" t="s">
        <v>23</v>
      </c>
      <c r="D2297">
        <v>2</v>
      </c>
      <c r="E2297" t="s">
        <v>8</v>
      </c>
      <c r="F2297">
        <v>10</v>
      </c>
      <c r="G2297">
        <v>0</v>
      </c>
      <c r="H2297">
        <v>1.19631061227E-4</v>
      </c>
      <c r="I2297">
        <v>6.19559989159713</v>
      </c>
      <c r="J2297">
        <v>0.37655186911999999</v>
      </c>
      <c r="K2297">
        <v>0</v>
      </c>
      <c r="L2297">
        <v>0</v>
      </c>
      <c r="M2297">
        <v>0</v>
      </c>
    </row>
    <row r="2298" spans="1:13" hidden="1" x14ac:dyDescent="0.25">
      <c r="A2298" t="str">
        <f t="shared" si="35"/>
        <v>c</v>
      </c>
      <c r="B2298">
        <v>72</v>
      </c>
      <c r="C2298" t="s">
        <v>33</v>
      </c>
      <c r="D2298">
        <v>2</v>
      </c>
      <c r="E2298" t="s">
        <v>6</v>
      </c>
      <c r="F2298">
        <v>73</v>
      </c>
      <c r="G2298">
        <v>0</v>
      </c>
      <c r="H2298">
        <v>0</v>
      </c>
      <c r="I2298">
        <v>166.83034917953401</v>
      </c>
      <c r="J2298">
        <v>0</v>
      </c>
      <c r="K2298">
        <v>0</v>
      </c>
      <c r="L2298">
        <v>0</v>
      </c>
      <c r="M2298">
        <v>0</v>
      </c>
    </row>
    <row r="2299" spans="1:13" hidden="1" x14ac:dyDescent="0.25">
      <c r="A2299" t="str">
        <f t="shared" si="35"/>
        <v>c</v>
      </c>
      <c r="B2299">
        <v>72</v>
      </c>
      <c r="C2299" t="s">
        <v>33</v>
      </c>
      <c r="D2299">
        <v>2</v>
      </c>
      <c r="E2299" t="s">
        <v>7</v>
      </c>
      <c r="F2299">
        <v>7</v>
      </c>
      <c r="G2299">
        <v>0</v>
      </c>
      <c r="H2299">
        <v>45.254777519499001</v>
      </c>
      <c r="I2299">
        <v>28.035884975899901</v>
      </c>
      <c r="J2299">
        <v>171607.2039619</v>
      </c>
      <c r="K2299">
        <v>0</v>
      </c>
      <c r="L2299">
        <v>28.035884975899901</v>
      </c>
      <c r="M2299">
        <v>0</v>
      </c>
    </row>
    <row r="2300" spans="1:13" hidden="1" x14ac:dyDescent="0.25">
      <c r="A2300" t="str">
        <f t="shared" si="35"/>
        <v>c</v>
      </c>
      <c r="B2300">
        <v>72</v>
      </c>
      <c r="C2300" t="s">
        <v>33</v>
      </c>
      <c r="D2300">
        <v>2</v>
      </c>
      <c r="E2300" t="s">
        <v>8</v>
      </c>
      <c r="F2300">
        <v>7</v>
      </c>
      <c r="G2300">
        <v>0</v>
      </c>
      <c r="H2300" s="26">
        <v>2.8262698184500002E-6</v>
      </c>
      <c r="I2300">
        <v>2.080868002281</v>
      </c>
      <c r="J2300">
        <v>1.1507341887799999E-2</v>
      </c>
      <c r="K2300">
        <v>0</v>
      </c>
      <c r="L2300">
        <v>0</v>
      </c>
      <c r="M2300">
        <v>0</v>
      </c>
    </row>
    <row r="2301" spans="1:13" hidden="1" x14ac:dyDescent="0.25">
      <c r="A2301" t="str">
        <f t="shared" si="35"/>
        <v>c</v>
      </c>
      <c r="B2301">
        <v>72</v>
      </c>
      <c r="C2301" t="s">
        <v>32</v>
      </c>
      <c r="D2301">
        <v>2</v>
      </c>
      <c r="E2301" t="s">
        <v>6</v>
      </c>
      <c r="F2301">
        <v>18</v>
      </c>
      <c r="G2301">
        <v>0</v>
      </c>
      <c r="H2301">
        <v>0</v>
      </c>
      <c r="I2301">
        <v>25.799538009511899</v>
      </c>
      <c r="J2301">
        <v>0</v>
      </c>
      <c r="K2301">
        <v>0</v>
      </c>
      <c r="L2301">
        <v>0</v>
      </c>
      <c r="M2301">
        <v>0</v>
      </c>
    </row>
    <row r="2302" spans="1:13" hidden="1" x14ac:dyDescent="0.25">
      <c r="A2302" t="str">
        <f t="shared" si="35"/>
        <v>c</v>
      </c>
      <c r="B2302">
        <v>72</v>
      </c>
      <c r="C2302" t="s">
        <v>32</v>
      </c>
      <c r="D2302">
        <v>2</v>
      </c>
      <c r="E2302" t="s">
        <v>13</v>
      </c>
      <c r="F2302">
        <v>2</v>
      </c>
      <c r="G2302">
        <v>0</v>
      </c>
      <c r="H2302">
        <v>1.9927106780279999</v>
      </c>
      <c r="I2302">
        <v>5.3863438132899999</v>
      </c>
      <c r="J2302">
        <v>5213.8971139799996</v>
      </c>
      <c r="K2302">
        <v>0</v>
      </c>
      <c r="L2302">
        <v>5.3863438132899999</v>
      </c>
      <c r="M2302">
        <v>0</v>
      </c>
    </row>
    <row r="2303" spans="1:13" hidden="1" x14ac:dyDescent="0.25">
      <c r="A2303" t="str">
        <f t="shared" si="35"/>
        <v>c</v>
      </c>
      <c r="B2303">
        <v>72</v>
      </c>
      <c r="C2303" t="s">
        <v>32</v>
      </c>
      <c r="D2303">
        <v>2</v>
      </c>
      <c r="E2303" t="s">
        <v>7</v>
      </c>
      <c r="F2303">
        <v>7</v>
      </c>
      <c r="G2303">
        <v>0</v>
      </c>
      <c r="H2303">
        <v>6.9650591769039902</v>
      </c>
      <c r="I2303">
        <v>6.419006336652</v>
      </c>
      <c r="J2303">
        <v>27250.535358629899</v>
      </c>
      <c r="K2303">
        <v>0</v>
      </c>
      <c r="L2303">
        <v>6.419006336652</v>
      </c>
      <c r="M2303">
        <v>0</v>
      </c>
    </row>
    <row r="2304" spans="1:13" hidden="1" x14ac:dyDescent="0.25">
      <c r="A2304" t="str">
        <f t="shared" si="35"/>
        <v>c</v>
      </c>
      <c r="B2304">
        <v>72</v>
      </c>
      <c r="C2304" t="s">
        <v>32</v>
      </c>
      <c r="D2304">
        <v>2</v>
      </c>
      <c r="E2304" t="s">
        <v>8</v>
      </c>
      <c r="F2304">
        <v>6</v>
      </c>
      <c r="G2304">
        <v>0</v>
      </c>
      <c r="H2304">
        <v>0</v>
      </c>
      <c r="I2304">
        <v>5.6685902184563997</v>
      </c>
      <c r="J2304">
        <v>0</v>
      </c>
      <c r="K2304">
        <v>0</v>
      </c>
      <c r="L2304">
        <v>0</v>
      </c>
      <c r="M2304">
        <v>0</v>
      </c>
    </row>
    <row r="2305" spans="1:13" hidden="1" x14ac:dyDescent="0.25">
      <c r="A2305" t="str">
        <f t="shared" si="35"/>
        <v>c</v>
      </c>
      <c r="B2305">
        <v>72</v>
      </c>
      <c r="C2305" t="s">
        <v>31</v>
      </c>
      <c r="D2305">
        <v>2</v>
      </c>
      <c r="E2305" t="s">
        <v>6</v>
      </c>
      <c r="F2305">
        <v>45</v>
      </c>
      <c r="G2305">
        <v>0</v>
      </c>
      <c r="H2305">
        <v>0</v>
      </c>
      <c r="I2305">
        <v>52.687712725990103</v>
      </c>
      <c r="J2305">
        <v>0</v>
      </c>
      <c r="K2305">
        <v>0</v>
      </c>
      <c r="L2305">
        <v>0</v>
      </c>
      <c r="M2305">
        <v>0</v>
      </c>
    </row>
    <row r="2306" spans="1:13" hidden="1" x14ac:dyDescent="0.25">
      <c r="A2306" t="str">
        <f t="shared" si="35"/>
        <v>c</v>
      </c>
      <c r="B2306">
        <v>72</v>
      </c>
      <c r="C2306" t="s">
        <v>31</v>
      </c>
      <c r="D2306">
        <v>2</v>
      </c>
      <c r="E2306" t="s">
        <v>13</v>
      </c>
      <c r="F2306">
        <v>42</v>
      </c>
      <c r="G2306">
        <v>0</v>
      </c>
      <c r="H2306">
        <v>40.086089753379397</v>
      </c>
      <c r="I2306">
        <v>39.158879720011498</v>
      </c>
      <c r="J2306">
        <v>104249.49207514799</v>
      </c>
      <c r="K2306">
        <v>0</v>
      </c>
      <c r="L2306">
        <v>39.158879720011498</v>
      </c>
      <c r="M2306">
        <v>0</v>
      </c>
    </row>
    <row r="2307" spans="1:13" hidden="1" x14ac:dyDescent="0.25">
      <c r="A2307" t="str">
        <f t="shared" ref="A2307:A2370" si="36">LEFT(C2307,1)</f>
        <v>c</v>
      </c>
      <c r="B2307">
        <v>72</v>
      </c>
      <c r="C2307" t="s">
        <v>31</v>
      </c>
      <c r="D2307">
        <v>2</v>
      </c>
      <c r="E2307" t="s">
        <v>7</v>
      </c>
      <c r="F2307">
        <v>145</v>
      </c>
      <c r="G2307">
        <v>16.979210715299999</v>
      </c>
      <c r="H2307">
        <v>135.258506357318</v>
      </c>
      <c r="I2307">
        <v>67.342035238923003</v>
      </c>
      <c r="J2307">
        <v>346558.19906248699</v>
      </c>
      <c r="K2307">
        <v>5942.7237503599999</v>
      </c>
      <c r="L2307">
        <v>66.956845501713005</v>
      </c>
      <c r="M2307">
        <v>0.38518973720999999</v>
      </c>
    </row>
    <row r="2308" spans="1:13" hidden="1" x14ac:dyDescent="0.25">
      <c r="A2308" t="str">
        <f t="shared" si="36"/>
        <v>c</v>
      </c>
      <c r="B2308">
        <v>72</v>
      </c>
      <c r="C2308" t="s">
        <v>31</v>
      </c>
      <c r="D2308">
        <v>2</v>
      </c>
      <c r="E2308" t="s">
        <v>8</v>
      </c>
      <c r="F2308">
        <v>13</v>
      </c>
      <c r="G2308">
        <v>2.2769654478999998E-3</v>
      </c>
      <c r="H2308">
        <v>0</v>
      </c>
      <c r="I2308">
        <v>6.1282159101777998</v>
      </c>
      <c r="J2308">
        <v>0</v>
      </c>
      <c r="K2308">
        <v>1.1544887159770001</v>
      </c>
      <c r="L2308">
        <v>0</v>
      </c>
      <c r="M2308">
        <v>0</v>
      </c>
    </row>
    <row r="2309" spans="1:13" hidden="1" x14ac:dyDescent="0.25">
      <c r="A2309" t="str">
        <f t="shared" si="36"/>
        <v>c</v>
      </c>
      <c r="B2309">
        <v>72</v>
      </c>
      <c r="C2309" t="s">
        <v>30</v>
      </c>
      <c r="D2309">
        <v>2</v>
      </c>
      <c r="E2309" t="s">
        <v>6</v>
      </c>
      <c r="F2309">
        <v>219</v>
      </c>
      <c r="G2309">
        <v>0</v>
      </c>
      <c r="H2309">
        <v>0</v>
      </c>
      <c r="I2309">
        <v>184.537445785106</v>
      </c>
      <c r="J2309">
        <v>0</v>
      </c>
      <c r="K2309">
        <v>0</v>
      </c>
      <c r="L2309">
        <v>0</v>
      </c>
      <c r="M2309">
        <v>0</v>
      </c>
    </row>
    <row r="2310" spans="1:13" hidden="1" x14ac:dyDescent="0.25">
      <c r="A2310" t="str">
        <f t="shared" si="36"/>
        <v>c</v>
      </c>
      <c r="B2310">
        <v>72</v>
      </c>
      <c r="C2310" t="s">
        <v>30</v>
      </c>
      <c r="D2310">
        <v>2</v>
      </c>
      <c r="E2310" t="s">
        <v>13</v>
      </c>
      <c r="F2310">
        <v>22</v>
      </c>
      <c r="G2310">
        <v>17.985438046254099</v>
      </c>
      <c r="H2310">
        <v>18.360598834792</v>
      </c>
      <c r="I2310">
        <v>28.785705184611999</v>
      </c>
      <c r="J2310">
        <v>38549.580775378599</v>
      </c>
      <c r="K2310">
        <v>6728.5002909056602</v>
      </c>
      <c r="L2310">
        <v>27.834473655187999</v>
      </c>
      <c r="M2310">
        <v>0.95123152942399902</v>
      </c>
    </row>
    <row r="2311" spans="1:13" hidden="1" x14ac:dyDescent="0.25">
      <c r="A2311" t="str">
        <f t="shared" si="36"/>
        <v>c</v>
      </c>
      <c r="B2311">
        <v>72</v>
      </c>
      <c r="C2311" t="s">
        <v>30</v>
      </c>
      <c r="D2311">
        <v>2</v>
      </c>
      <c r="E2311" t="s">
        <v>7</v>
      </c>
      <c r="F2311">
        <v>1598</v>
      </c>
      <c r="G2311">
        <v>189.90981024720901</v>
      </c>
      <c r="H2311">
        <v>1509.32214914064</v>
      </c>
      <c r="I2311">
        <v>546.19209038912902</v>
      </c>
      <c r="J2311">
        <v>5366278.1554266</v>
      </c>
      <c r="K2311">
        <v>79668.256152299902</v>
      </c>
      <c r="L2311">
        <v>536.73629814231197</v>
      </c>
      <c r="M2311">
        <v>9.4557922468169995</v>
      </c>
    </row>
    <row r="2312" spans="1:13" hidden="1" x14ac:dyDescent="0.25">
      <c r="A2312" t="str">
        <f t="shared" si="36"/>
        <v>c</v>
      </c>
      <c r="B2312">
        <v>72</v>
      </c>
      <c r="C2312" t="s">
        <v>30</v>
      </c>
      <c r="D2312">
        <v>2</v>
      </c>
      <c r="E2312" t="s">
        <v>8</v>
      </c>
      <c r="F2312">
        <v>40</v>
      </c>
      <c r="G2312">
        <v>24.0005074678492</v>
      </c>
      <c r="H2312">
        <v>1.9969458691834601</v>
      </c>
      <c r="I2312">
        <v>29.8265017988296</v>
      </c>
      <c r="J2312">
        <v>5073.8329663547902</v>
      </c>
      <c r="K2312">
        <v>15183.8315746522</v>
      </c>
      <c r="L2312">
        <v>0</v>
      </c>
      <c r="M2312">
        <v>0</v>
      </c>
    </row>
    <row r="2313" spans="1:13" hidden="1" x14ac:dyDescent="0.25">
      <c r="A2313" t="str">
        <f t="shared" si="36"/>
        <v>c</v>
      </c>
      <c r="B2313">
        <v>72</v>
      </c>
      <c r="C2313" t="s">
        <v>29</v>
      </c>
      <c r="D2313">
        <v>2</v>
      </c>
      <c r="E2313" t="s">
        <v>6</v>
      </c>
      <c r="F2313">
        <v>30</v>
      </c>
      <c r="G2313">
        <v>0</v>
      </c>
      <c r="H2313">
        <v>0</v>
      </c>
      <c r="I2313">
        <v>25.371250053645301</v>
      </c>
      <c r="J2313">
        <v>0</v>
      </c>
      <c r="K2313">
        <v>0</v>
      </c>
      <c r="L2313">
        <v>0</v>
      </c>
      <c r="M2313">
        <v>0</v>
      </c>
    </row>
    <row r="2314" spans="1:13" hidden="1" x14ac:dyDescent="0.25">
      <c r="A2314" t="str">
        <f t="shared" si="36"/>
        <v>c</v>
      </c>
      <c r="B2314">
        <v>72</v>
      </c>
      <c r="C2314" t="s">
        <v>29</v>
      </c>
      <c r="D2314">
        <v>2</v>
      </c>
      <c r="E2314" t="s">
        <v>13</v>
      </c>
      <c r="F2314">
        <v>7</v>
      </c>
      <c r="G2314">
        <v>0</v>
      </c>
      <c r="H2314">
        <v>7.5550358808219897</v>
      </c>
      <c r="I2314">
        <v>4.0194634631649997</v>
      </c>
      <c r="J2314">
        <v>18390.616831439998</v>
      </c>
      <c r="K2314">
        <v>0</v>
      </c>
      <c r="L2314">
        <v>4.0194634631649997</v>
      </c>
      <c r="M2314">
        <v>0</v>
      </c>
    </row>
    <row r="2315" spans="1:13" hidden="1" x14ac:dyDescent="0.25">
      <c r="A2315" t="str">
        <f t="shared" si="36"/>
        <v>c</v>
      </c>
      <c r="B2315">
        <v>72</v>
      </c>
      <c r="C2315" t="s">
        <v>29</v>
      </c>
      <c r="D2315">
        <v>2</v>
      </c>
      <c r="E2315" t="s">
        <v>7</v>
      </c>
      <c r="F2315">
        <v>1329</v>
      </c>
      <c r="G2315">
        <v>7.4952800112800004E-3</v>
      </c>
      <c r="H2315">
        <v>1335.1604693515901</v>
      </c>
      <c r="I2315">
        <v>323.84421692524597</v>
      </c>
      <c r="J2315">
        <v>4331478.9183476605</v>
      </c>
      <c r="K2315">
        <v>2.8032347242200002</v>
      </c>
      <c r="L2315">
        <v>323.83005717174598</v>
      </c>
      <c r="M2315">
        <v>1.41597534999E-2</v>
      </c>
    </row>
    <row r="2316" spans="1:13" hidden="1" x14ac:dyDescent="0.25">
      <c r="A2316" t="str">
        <f t="shared" si="36"/>
        <v>c</v>
      </c>
      <c r="B2316">
        <v>72</v>
      </c>
      <c r="C2316" t="s">
        <v>29</v>
      </c>
      <c r="D2316">
        <v>2</v>
      </c>
      <c r="E2316" t="s">
        <v>8</v>
      </c>
      <c r="F2316">
        <v>43</v>
      </c>
      <c r="G2316">
        <v>8.5201166865163293E-3</v>
      </c>
      <c r="H2316">
        <v>10.987238136818</v>
      </c>
      <c r="I2316">
        <v>17.881245755471401</v>
      </c>
      <c r="J2316">
        <v>32948.7280392799</v>
      </c>
      <c r="K2316">
        <v>2.9820408402842098</v>
      </c>
      <c r="L2316">
        <v>0</v>
      </c>
      <c r="M2316">
        <v>0</v>
      </c>
    </row>
    <row r="2317" spans="1:13" hidden="1" x14ac:dyDescent="0.25">
      <c r="A2317" t="str">
        <f t="shared" si="36"/>
        <v>f</v>
      </c>
      <c r="B2317">
        <v>72</v>
      </c>
      <c r="C2317" t="s">
        <v>37</v>
      </c>
      <c r="D2317">
        <v>2</v>
      </c>
      <c r="E2317" t="s">
        <v>6</v>
      </c>
      <c r="F2317">
        <v>377</v>
      </c>
      <c r="G2317">
        <v>0</v>
      </c>
      <c r="H2317">
        <v>0</v>
      </c>
      <c r="I2317">
        <v>308.05056853608198</v>
      </c>
      <c r="J2317">
        <v>0</v>
      </c>
      <c r="K2317">
        <v>0</v>
      </c>
      <c r="L2317">
        <v>0</v>
      </c>
      <c r="M2317">
        <v>0</v>
      </c>
    </row>
    <row r="2318" spans="1:13" hidden="1" x14ac:dyDescent="0.25">
      <c r="A2318" t="str">
        <f t="shared" si="36"/>
        <v>f</v>
      </c>
      <c r="B2318">
        <v>72</v>
      </c>
      <c r="C2318" t="s">
        <v>37</v>
      </c>
      <c r="D2318">
        <v>2</v>
      </c>
      <c r="E2318" t="s">
        <v>13</v>
      </c>
      <c r="F2318">
        <v>95</v>
      </c>
      <c r="G2318">
        <v>68.798336615013099</v>
      </c>
      <c r="H2318">
        <v>46.835712433017299</v>
      </c>
      <c r="I2318">
        <v>25.2557272951539</v>
      </c>
      <c r="J2318">
        <v>73245.697281147601</v>
      </c>
      <c r="K2318">
        <v>30083.638625976801</v>
      </c>
      <c r="L2318">
        <v>22.196009519746202</v>
      </c>
      <c r="M2318">
        <v>3.0597177754076399</v>
      </c>
    </row>
    <row r="2319" spans="1:13" hidden="1" x14ac:dyDescent="0.25">
      <c r="A2319" t="str">
        <f t="shared" si="36"/>
        <v>f</v>
      </c>
      <c r="B2319">
        <v>72</v>
      </c>
      <c r="C2319" t="s">
        <v>37</v>
      </c>
      <c r="D2319">
        <v>2</v>
      </c>
      <c r="E2319" t="s">
        <v>7</v>
      </c>
      <c r="F2319">
        <v>9135</v>
      </c>
      <c r="G2319">
        <v>622.25911893880505</v>
      </c>
      <c r="H2319">
        <v>12763.791372904399</v>
      </c>
      <c r="I2319">
        <v>1289.93587980812</v>
      </c>
      <c r="J2319">
        <v>19275280.1716961</v>
      </c>
      <c r="K2319">
        <v>346713.44711404399</v>
      </c>
      <c r="L2319">
        <v>1272.00240707997</v>
      </c>
      <c r="M2319">
        <v>17.9334727281488</v>
      </c>
    </row>
    <row r="2320" spans="1:13" hidden="1" x14ac:dyDescent="0.25">
      <c r="A2320" t="str">
        <f t="shared" si="36"/>
        <v>f</v>
      </c>
      <c r="B2320">
        <v>72</v>
      </c>
      <c r="C2320" t="s">
        <v>37</v>
      </c>
      <c r="D2320">
        <v>2</v>
      </c>
      <c r="E2320" t="s">
        <v>8</v>
      </c>
      <c r="F2320">
        <v>189</v>
      </c>
      <c r="G2320">
        <v>8.5909534024003893</v>
      </c>
      <c r="H2320">
        <v>289.49296387428899</v>
      </c>
      <c r="I2320">
        <v>298.76348940697699</v>
      </c>
      <c r="J2320">
        <v>73197.669920644898</v>
      </c>
      <c r="K2320">
        <v>4298.2616067602203</v>
      </c>
      <c r="L2320">
        <v>0</v>
      </c>
      <c r="M2320">
        <v>0</v>
      </c>
    </row>
    <row r="2321" spans="1:13" hidden="1" x14ac:dyDescent="0.25">
      <c r="A2321" t="str">
        <f t="shared" si="36"/>
        <v>g</v>
      </c>
      <c r="B2321">
        <v>72</v>
      </c>
      <c r="C2321" t="s">
        <v>12</v>
      </c>
      <c r="D2321">
        <v>2</v>
      </c>
      <c r="E2321" t="s">
        <v>6</v>
      </c>
      <c r="F2321">
        <v>113</v>
      </c>
      <c r="G2321">
        <v>0</v>
      </c>
      <c r="H2321">
        <v>0</v>
      </c>
      <c r="I2321">
        <v>98.543708222051606</v>
      </c>
      <c r="J2321">
        <v>0</v>
      </c>
      <c r="K2321">
        <v>0</v>
      </c>
      <c r="L2321">
        <v>0</v>
      </c>
      <c r="M2321">
        <v>0</v>
      </c>
    </row>
    <row r="2322" spans="1:13" hidden="1" x14ac:dyDescent="0.25">
      <c r="A2322" t="str">
        <f t="shared" si="36"/>
        <v>g</v>
      </c>
      <c r="B2322">
        <v>72</v>
      </c>
      <c r="C2322" t="s">
        <v>12</v>
      </c>
      <c r="D2322">
        <v>2</v>
      </c>
      <c r="E2322" t="s">
        <v>13</v>
      </c>
      <c r="F2322">
        <v>82</v>
      </c>
      <c r="G2322">
        <v>1156.9539271558599</v>
      </c>
      <c r="H2322">
        <v>34.845652200843503</v>
      </c>
      <c r="I2322">
        <v>99.002338146104194</v>
      </c>
      <c r="J2322">
        <v>54725.225275309</v>
      </c>
      <c r="K2322">
        <v>528910.24637971295</v>
      </c>
      <c r="L2322">
        <v>9.0720538884131603</v>
      </c>
      <c r="M2322">
        <v>89.930284257691099</v>
      </c>
    </row>
    <row r="2323" spans="1:13" hidden="1" x14ac:dyDescent="0.25">
      <c r="A2323" t="str">
        <f t="shared" si="36"/>
        <v>g</v>
      </c>
      <c r="B2323">
        <v>72</v>
      </c>
      <c r="C2323" t="s">
        <v>12</v>
      </c>
      <c r="D2323">
        <v>2</v>
      </c>
      <c r="E2323" t="s">
        <v>7</v>
      </c>
      <c r="F2323">
        <v>82</v>
      </c>
      <c r="G2323">
        <v>332.08776312376898</v>
      </c>
      <c r="H2323">
        <v>141.94503607513099</v>
      </c>
      <c r="I2323">
        <v>39.046599364290799</v>
      </c>
      <c r="J2323">
        <v>69009.646203126598</v>
      </c>
      <c r="K2323">
        <v>200144.55434626999</v>
      </c>
      <c r="L2323">
        <v>28.477987945128799</v>
      </c>
      <c r="M2323">
        <v>10.5686114191619</v>
      </c>
    </row>
    <row r="2324" spans="1:13" hidden="1" x14ac:dyDescent="0.25">
      <c r="A2324" t="str">
        <f t="shared" si="36"/>
        <v>g</v>
      </c>
      <c r="B2324">
        <v>72</v>
      </c>
      <c r="C2324" t="s">
        <v>12</v>
      </c>
      <c r="D2324">
        <v>2</v>
      </c>
      <c r="E2324" t="s">
        <v>8</v>
      </c>
      <c r="F2324">
        <v>42</v>
      </c>
      <c r="G2324">
        <v>1.9530392064609999E-4</v>
      </c>
      <c r="H2324">
        <v>0.86425557477699999</v>
      </c>
      <c r="I2324">
        <v>25.245431409381599</v>
      </c>
      <c r="J2324">
        <v>2081.1274240600001</v>
      </c>
      <c r="K2324">
        <v>6.8356372225999995E-2</v>
      </c>
      <c r="L2324">
        <v>0</v>
      </c>
      <c r="M2324">
        <v>0</v>
      </c>
    </row>
    <row r="2325" spans="1:13" hidden="1" x14ac:dyDescent="0.25">
      <c r="A2325" t="str">
        <f t="shared" si="36"/>
        <v>b</v>
      </c>
      <c r="B2325">
        <v>73</v>
      </c>
      <c r="C2325" t="s">
        <v>36</v>
      </c>
      <c r="D2325">
        <v>1</v>
      </c>
      <c r="E2325" t="s">
        <v>6</v>
      </c>
      <c r="F2325">
        <v>680</v>
      </c>
      <c r="G2325">
        <v>0</v>
      </c>
      <c r="H2325">
        <v>0</v>
      </c>
      <c r="I2325">
        <v>1062.5855717653899</v>
      </c>
      <c r="J2325">
        <v>0</v>
      </c>
      <c r="K2325">
        <v>0</v>
      </c>
      <c r="L2325">
        <v>0</v>
      </c>
      <c r="M2325">
        <v>0</v>
      </c>
    </row>
    <row r="2326" spans="1:13" hidden="1" x14ac:dyDescent="0.25">
      <c r="A2326" t="str">
        <f t="shared" si="36"/>
        <v>b</v>
      </c>
      <c r="B2326">
        <v>73</v>
      </c>
      <c r="C2326" t="s">
        <v>36</v>
      </c>
      <c r="D2326">
        <v>1</v>
      </c>
      <c r="E2326" t="s">
        <v>13</v>
      </c>
      <c r="F2326">
        <v>40</v>
      </c>
      <c r="G2326">
        <v>17.916825703911702</v>
      </c>
      <c r="H2326">
        <v>10.468209349498601</v>
      </c>
      <c r="I2326">
        <v>85.789427871842605</v>
      </c>
      <c r="J2326">
        <v>18806.0154297015</v>
      </c>
      <c r="K2326">
        <v>17618.374857590399</v>
      </c>
      <c r="L2326">
        <v>18.023030728033699</v>
      </c>
      <c r="M2326">
        <v>67.766397143808803</v>
      </c>
    </row>
    <row r="2327" spans="1:13" hidden="1" x14ac:dyDescent="0.25">
      <c r="A2327" t="str">
        <f t="shared" si="36"/>
        <v>b</v>
      </c>
      <c r="B2327">
        <v>73</v>
      </c>
      <c r="C2327" t="s">
        <v>36</v>
      </c>
      <c r="D2327">
        <v>1</v>
      </c>
      <c r="E2327" t="s">
        <v>7</v>
      </c>
      <c r="F2327">
        <v>763</v>
      </c>
      <c r="G2327">
        <v>76.159450522952994</v>
      </c>
      <c r="H2327">
        <v>677.216858586576</v>
      </c>
      <c r="I2327">
        <v>502.17140102203899</v>
      </c>
      <c r="J2327">
        <v>1548663.7604207001</v>
      </c>
      <c r="K2327">
        <v>55463.847710179798</v>
      </c>
      <c r="L2327">
        <v>457.20954874939002</v>
      </c>
      <c r="M2327">
        <v>44.9618522726485</v>
      </c>
    </row>
    <row r="2328" spans="1:13" hidden="1" x14ac:dyDescent="0.25">
      <c r="A2328" t="str">
        <f t="shared" si="36"/>
        <v>b</v>
      </c>
      <c r="B2328">
        <v>73</v>
      </c>
      <c r="C2328" t="s">
        <v>36</v>
      </c>
      <c r="D2328">
        <v>1</v>
      </c>
      <c r="E2328" t="s">
        <v>8</v>
      </c>
      <c r="F2328">
        <v>102</v>
      </c>
      <c r="G2328">
        <v>7.7982089436680002E-2</v>
      </c>
      <c r="H2328">
        <v>1.8649081007120401</v>
      </c>
      <c r="I2328">
        <v>52.681596349889297</v>
      </c>
      <c r="J2328">
        <v>4971.1593923996297</v>
      </c>
      <c r="K2328">
        <v>75.573008907443906</v>
      </c>
      <c r="L2328">
        <v>0</v>
      </c>
      <c r="M2328">
        <v>0</v>
      </c>
    </row>
    <row r="2329" spans="1:13" hidden="1" x14ac:dyDescent="0.25">
      <c r="A2329" t="str">
        <f t="shared" si="36"/>
        <v>b</v>
      </c>
      <c r="B2329">
        <v>73</v>
      </c>
      <c r="C2329" t="s">
        <v>23</v>
      </c>
      <c r="D2329">
        <v>1</v>
      </c>
      <c r="E2329" t="s">
        <v>6</v>
      </c>
      <c r="F2329">
        <v>55</v>
      </c>
      <c r="G2329">
        <v>0</v>
      </c>
      <c r="H2329">
        <v>0</v>
      </c>
      <c r="I2329">
        <v>74.712078801660695</v>
      </c>
      <c r="J2329">
        <v>0</v>
      </c>
      <c r="K2329">
        <v>0</v>
      </c>
      <c r="L2329">
        <v>0</v>
      </c>
      <c r="M2329">
        <v>0</v>
      </c>
    </row>
    <row r="2330" spans="1:13" hidden="1" x14ac:dyDescent="0.25">
      <c r="A2330" t="str">
        <f t="shared" si="36"/>
        <v>b</v>
      </c>
      <c r="B2330">
        <v>73</v>
      </c>
      <c r="C2330" t="s">
        <v>23</v>
      </c>
      <c r="D2330">
        <v>1</v>
      </c>
      <c r="E2330" t="s">
        <v>13</v>
      </c>
      <c r="F2330">
        <v>3</v>
      </c>
      <c r="G2330">
        <v>0</v>
      </c>
      <c r="H2330">
        <v>1.38937325153859E-3</v>
      </c>
      <c r="I2330">
        <v>3.8876777798868702E-2</v>
      </c>
      <c r="J2330">
        <v>1.5950004927658199</v>
      </c>
      <c r="K2330">
        <v>0</v>
      </c>
      <c r="L2330">
        <v>3.8876777798868702E-2</v>
      </c>
      <c r="M2330">
        <v>0</v>
      </c>
    </row>
    <row r="2331" spans="1:13" hidden="1" x14ac:dyDescent="0.25">
      <c r="A2331" t="str">
        <f t="shared" si="36"/>
        <v>b</v>
      </c>
      <c r="B2331">
        <v>73</v>
      </c>
      <c r="C2331" t="s">
        <v>23</v>
      </c>
      <c r="D2331">
        <v>1</v>
      </c>
      <c r="E2331" t="s">
        <v>7</v>
      </c>
      <c r="F2331">
        <v>5</v>
      </c>
      <c r="G2331">
        <v>0</v>
      </c>
      <c r="H2331">
        <v>7.7411091658236997E-3</v>
      </c>
      <c r="I2331">
        <v>0.28489496042840701</v>
      </c>
      <c r="J2331">
        <v>14.2155726284937</v>
      </c>
      <c r="K2331">
        <v>0</v>
      </c>
      <c r="L2331">
        <v>0.28489496042840701</v>
      </c>
      <c r="M2331">
        <v>0</v>
      </c>
    </row>
    <row r="2332" spans="1:13" hidden="1" x14ac:dyDescent="0.25">
      <c r="A2332" t="str">
        <f t="shared" si="36"/>
        <v>b</v>
      </c>
      <c r="B2332">
        <v>73</v>
      </c>
      <c r="C2332" t="s">
        <v>23</v>
      </c>
      <c r="D2332">
        <v>1</v>
      </c>
      <c r="E2332" t="s">
        <v>8</v>
      </c>
      <c r="F2332">
        <v>10</v>
      </c>
      <c r="G2332">
        <v>2.2427496786099999E-2</v>
      </c>
      <c r="H2332">
        <v>0</v>
      </c>
      <c r="I2332">
        <v>1.7247834527660599</v>
      </c>
      <c r="J2332">
        <v>0</v>
      </c>
      <c r="K2332">
        <v>14.196605465599999</v>
      </c>
      <c r="L2332">
        <v>0</v>
      </c>
      <c r="M2332">
        <v>0</v>
      </c>
    </row>
    <row r="2333" spans="1:13" hidden="1" x14ac:dyDescent="0.25">
      <c r="A2333" t="str">
        <f t="shared" si="36"/>
        <v>c</v>
      </c>
      <c r="B2333">
        <v>73</v>
      </c>
      <c r="C2333" t="s">
        <v>33</v>
      </c>
      <c r="D2333">
        <v>1</v>
      </c>
      <c r="E2333" t="s">
        <v>6</v>
      </c>
      <c r="F2333">
        <v>378</v>
      </c>
      <c r="G2333">
        <v>0</v>
      </c>
      <c r="H2333">
        <v>0</v>
      </c>
      <c r="I2333">
        <v>347.76943223422802</v>
      </c>
      <c r="J2333">
        <v>0</v>
      </c>
      <c r="K2333">
        <v>0</v>
      </c>
      <c r="L2333">
        <v>0</v>
      </c>
      <c r="M2333">
        <v>0</v>
      </c>
    </row>
    <row r="2334" spans="1:13" hidden="1" x14ac:dyDescent="0.25">
      <c r="A2334" t="str">
        <f t="shared" si="36"/>
        <v>c</v>
      </c>
      <c r="B2334">
        <v>73</v>
      </c>
      <c r="C2334" t="s">
        <v>33</v>
      </c>
      <c r="D2334">
        <v>1</v>
      </c>
      <c r="E2334" t="s">
        <v>13</v>
      </c>
      <c r="F2334">
        <v>86</v>
      </c>
      <c r="G2334">
        <v>65.251498374383104</v>
      </c>
      <c r="H2334">
        <v>32.651893988216301</v>
      </c>
      <c r="I2334">
        <v>204.138119475172</v>
      </c>
      <c r="J2334">
        <v>44931.921786228602</v>
      </c>
      <c r="K2334">
        <v>46781.551309196999</v>
      </c>
      <c r="L2334">
        <v>31.513321425835901</v>
      </c>
      <c r="M2334">
        <v>172.62479804933699</v>
      </c>
    </row>
    <row r="2335" spans="1:13" hidden="1" x14ac:dyDescent="0.25">
      <c r="A2335" t="str">
        <f t="shared" si="36"/>
        <v>c</v>
      </c>
      <c r="B2335">
        <v>73</v>
      </c>
      <c r="C2335" t="s">
        <v>33</v>
      </c>
      <c r="D2335">
        <v>1</v>
      </c>
      <c r="E2335" t="s">
        <v>7</v>
      </c>
      <c r="F2335">
        <v>1865</v>
      </c>
      <c r="G2335">
        <v>71.645494612785697</v>
      </c>
      <c r="H2335">
        <v>1737.86377981953</v>
      </c>
      <c r="I2335">
        <v>631.79205767905796</v>
      </c>
      <c r="J2335">
        <v>2745921.9620878599</v>
      </c>
      <c r="K2335">
        <v>42380.849507997402</v>
      </c>
      <c r="L2335">
        <v>595.88767198938297</v>
      </c>
      <c r="M2335">
        <v>35.904385689674697</v>
      </c>
    </row>
    <row r="2336" spans="1:13" hidden="1" x14ac:dyDescent="0.25">
      <c r="A2336" t="str">
        <f t="shared" si="36"/>
        <v>c</v>
      </c>
      <c r="B2336">
        <v>73</v>
      </c>
      <c r="C2336" t="s">
        <v>33</v>
      </c>
      <c r="D2336">
        <v>1</v>
      </c>
      <c r="E2336" t="s">
        <v>8</v>
      </c>
      <c r="F2336">
        <v>93</v>
      </c>
      <c r="G2336">
        <v>1.77212347178704</v>
      </c>
      <c r="H2336">
        <v>3.7622147663998602</v>
      </c>
      <c r="I2336">
        <v>20.164517444027801</v>
      </c>
      <c r="J2336">
        <v>4446.7121017786003</v>
      </c>
      <c r="K2336">
        <v>625.12487069061297</v>
      </c>
      <c r="L2336">
        <v>0</v>
      </c>
      <c r="M2336">
        <v>0</v>
      </c>
    </row>
    <row r="2337" spans="1:13" hidden="1" x14ac:dyDescent="0.25">
      <c r="A2337" t="str">
        <f t="shared" si="36"/>
        <v>c</v>
      </c>
      <c r="B2337">
        <v>73</v>
      </c>
      <c r="C2337" t="s">
        <v>32</v>
      </c>
      <c r="D2337">
        <v>1</v>
      </c>
      <c r="E2337" t="s">
        <v>6</v>
      </c>
      <c r="F2337">
        <v>16</v>
      </c>
      <c r="G2337">
        <v>0</v>
      </c>
      <c r="H2337">
        <v>0</v>
      </c>
      <c r="I2337">
        <v>2.4419836012646701</v>
      </c>
      <c r="J2337">
        <v>0</v>
      </c>
      <c r="K2337">
        <v>0</v>
      </c>
      <c r="L2337">
        <v>0</v>
      </c>
      <c r="M2337">
        <v>0</v>
      </c>
    </row>
    <row r="2338" spans="1:13" hidden="1" x14ac:dyDescent="0.25">
      <c r="A2338" t="str">
        <f t="shared" si="36"/>
        <v>c</v>
      </c>
      <c r="B2338">
        <v>73</v>
      </c>
      <c r="C2338" t="s">
        <v>32</v>
      </c>
      <c r="D2338">
        <v>1</v>
      </c>
      <c r="E2338" t="s">
        <v>13</v>
      </c>
      <c r="F2338">
        <v>1</v>
      </c>
      <c r="G2338">
        <v>0</v>
      </c>
      <c r="H2338">
        <v>1.51982434345E-2</v>
      </c>
      <c r="I2338">
        <v>0.116008815797</v>
      </c>
      <c r="J2338">
        <v>10.4715897264</v>
      </c>
      <c r="K2338">
        <v>0</v>
      </c>
      <c r="L2338">
        <v>0.116008815797</v>
      </c>
      <c r="M2338">
        <v>0</v>
      </c>
    </row>
    <row r="2339" spans="1:13" hidden="1" x14ac:dyDescent="0.25">
      <c r="A2339" t="str">
        <f t="shared" si="36"/>
        <v>c</v>
      </c>
      <c r="B2339">
        <v>73</v>
      </c>
      <c r="C2339" t="s">
        <v>32</v>
      </c>
      <c r="D2339">
        <v>1</v>
      </c>
      <c r="E2339" t="s">
        <v>7</v>
      </c>
      <c r="F2339">
        <v>151</v>
      </c>
      <c r="G2339">
        <v>0</v>
      </c>
      <c r="H2339">
        <v>122.437935822882</v>
      </c>
      <c r="I2339">
        <v>37.0611973194112</v>
      </c>
      <c r="J2339">
        <v>224053.50616017799</v>
      </c>
      <c r="K2339">
        <v>0</v>
      </c>
      <c r="L2339">
        <v>37.0611973194112</v>
      </c>
      <c r="M2339">
        <v>0</v>
      </c>
    </row>
    <row r="2340" spans="1:13" hidden="1" x14ac:dyDescent="0.25">
      <c r="A2340" t="str">
        <f t="shared" si="36"/>
        <v>c</v>
      </c>
      <c r="B2340">
        <v>73</v>
      </c>
      <c r="C2340" t="s">
        <v>32</v>
      </c>
      <c r="D2340">
        <v>1</v>
      </c>
      <c r="E2340" t="s">
        <v>8</v>
      </c>
      <c r="F2340">
        <v>2</v>
      </c>
      <c r="G2340">
        <v>0</v>
      </c>
      <c r="H2340">
        <v>0</v>
      </c>
      <c r="I2340">
        <v>4.1720615908795999E-3</v>
      </c>
      <c r="J2340">
        <v>0</v>
      </c>
      <c r="K2340">
        <v>0</v>
      </c>
      <c r="L2340">
        <v>0</v>
      </c>
      <c r="M2340">
        <v>0</v>
      </c>
    </row>
    <row r="2341" spans="1:13" hidden="1" x14ac:dyDescent="0.25">
      <c r="A2341" t="str">
        <f t="shared" si="36"/>
        <v>c</v>
      </c>
      <c r="B2341">
        <v>73</v>
      </c>
      <c r="C2341" t="s">
        <v>31</v>
      </c>
      <c r="D2341">
        <v>1</v>
      </c>
      <c r="E2341" t="s">
        <v>6</v>
      </c>
      <c r="F2341">
        <v>8</v>
      </c>
      <c r="G2341">
        <v>0</v>
      </c>
      <c r="H2341">
        <v>0</v>
      </c>
      <c r="I2341">
        <v>0.33088080858670998</v>
      </c>
      <c r="J2341">
        <v>0</v>
      </c>
      <c r="K2341">
        <v>0</v>
      </c>
      <c r="L2341">
        <v>0</v>
      </c>
      <c r="M2341">
        <v>0</v>
      </c>
    </row>
    <row r="2342" spans="1:13" hidden="1" x14ac:dyDescent="0.25">
      <c r="A2342" t="str">
        <f t="shared" si="36"/>
        <v>c</v>
      </c>
      <c r="B2342">
        <v>73</v>
      </c>
      <c r="C2342" t="s">
        <v>31</v>
      </c>
      <c r="D2342">
        <v>1</v>
      </c>
      <c r="E2342" t="s">
        <v>7</v>
      </c>
      <c r="F2342">
        <v>17</v>
      </c>
      <c r="G2342">
        <v>0.73046066597600001</v>
      </c>
      <c r="H2342">
        <v>14.183940804792501</v>
      </c>
      <c r="I2342">
        <v>13.487810759865001</v>
      </c>
      <c r="J2342">
        <v>23995.430224247299</v>
      </c>
      <c r="K2342">
        <v>462.381601563</v>
      </c>
      <c r="L2342">
        <v>13.336482631772</v>
      </c>
      <c r="M2342">
        <v>0.151328128093</v>
      </c>
    </row>
    <row r="2343" spans="1:13" hidden="1" x14ac:dyDescent="0.25">
      <c r="A2343" t="str">
        <f t="shared" si="36"/>
        <v>c</v>
      </c>
      <c r="B2343">
        <v>73</v>
      </c>
      <c r="C2343" t="s">
        <v>31</v>
      </c>
      <c r="D2343">
        <v>1</v>
      </c>
      <c r="E2343" t="s">
        <v>8</v>
      </c>
      <c r="F2343">
        <v>1</v>
      </c>
      <c r="G2343">
        <v>0</v>
      </c>
      <c r="H2343">
        <v>0</v>
      </c>
      <c r="I2343">
        <v>0.120400591758</v>
      </c>
      <c r="J2343">
        <v>0</v>
      </c>
      <c r="K2343">
        <v>0</v>
      </c>
      <c r="L2343">
        <v>0</v>
      </c>
      <c r="M2343">
        <v>0</v>
      </c>
    </row>
    <row r="2344" spans="1:13" hidden="1" x14ac:dyDescent="0.25">
      <c r="A2344" t="str">
        <f t="shared" si="36"/>
        <v>e</v>
      </c>
      <c r="B2344">
        <v>73</v>
      </c>
      <c r="C2344" t="s">
        <v>35</v>
      </c>
      <c r="D2344">
        <v>1</v>
      </c>
      <c r="E2344" t="s">
        <v>6</v>
      </c>
      <c r="F2344">
        <v>81</v>
      </c>
      <c r="G2344">
        <v>0</v>
      </c>
      <c r="H2344">
        <v>0</v>
      </c>
      <c r="I2344">
        <v>59.184533612238702</v>
      </c>
      <c r="J2344">
        <v>0</v>
      </c>
      <c r="K2344">
        <v>0</v>
      </c>
      <c r="L2344">
        <v>0</v>
      </c>
      <c r="M2344">
        <v>0</v>
      </c>
    </row>
    <row r="2345" spans="1:13" hidden="1" x14ac:dyDescent="0.25">
      <c r="A2345" t="str">
        <f t="shared" si="36"/>
        <v>e</v>
      </c>
      <c r="B2345">
        <v>73</v>
      </c>
      <c r="C2345" t="s">
        <v>35</v>
      </c>
      <c r="D2345">
        <v>1</v>
      </c>
      <c r="E2345" t="s">
        <v>13</v>
      </c>
      <c r="F2345">
        <v>21</v>
      </c>
      <c r="G2345">
        <v>9.6080084197184092</v>
      </c>
      <c r="H2345">
        <v>7.0131886633712499</v>
      </c>
      <c r="I2345">
        <v>15.8915454988527</v>
      </c>
      <c r="J2345">
        <v>9814.6821630031609</v>
      </c>
      <c r="K2345">
        <v>2694.8525450874499</v>
      </c>
      <c r="L2345">
        <v>4.0271034037851603</v>
      </c>
      <c r="M2345">
        <v>11.8644420950676</v>
      </c>
    </row>
    <row r="2346" spans="1:13" hidden="1" x14ac:dyDescent="0.25">
      <c r="A2346" t="str">
        <f t="shared" si="36"/>
        <v>e</v>
      </c>
      <c r="B2346">
        <v>73</v>
      </c>
      <c r="C2346" t="s">
        <v>35</v>
      </c>
      <c r="D2346">
        <v>1</v>
      </c>
      <c r="E2346" t="s">
        <v>7</v>
      </c>
      <c r="F2346">
        <v>200</v>
      </c>
      <c r="G2346">
        <v>33.592245976327597</v>
      </c>
      <c r="H2346">
        <v>138.73677398504299</v>
      </c>
      <c r="I2346">
        <v>18.6877139124684</v>
      </c>
      <c r="J2346">
        <v>286490.75766967802</v>
      </c>
      <c r="K2346">
        <v>21262.8571898068</v>
      </c>
      <c r="L2346">
        <v>15.4839529663739</v>
      </c>
      <c r="M2346">
        <v>3.2037609460944898</v>
      </c>
    </row>
    <row r="2347" spans="1:13" hidden="1" x14ac:dyDescent="0.25">
      <c r="A2347" t="str">
        <f t="shared" si="36"/>
        <v>e</v>
      </c>
      <c r="B2347">
        <v>73</v>
      </c>
      <c r="C2347" t="s">
        <v>35</v>
      </c>
      <c r="D2347">
        <v>1</v>
      </c>
      <c r="E2347" t="s">
        <v>8</v>
      </c>
      <c r="F2347">
        <v>31</v>
      </c>
      <c r="G2347">
        <v>0.67493598408290301</v>
      </c>
      <c r="H2347">
        <v>0</v>
      </c>
      <c r="I2347">
        <v>9.0036727847402993</v>
      </c>
      <c r="J2347">
        <v>0</v>
      </c>
      <c r="K2347">
        <v>427.23447792465601</v>
      </c>
      <c r="L2347">
        <v>0</v>
      </c>
      <c r="M2347">
        <v>0</v>
      </c>
    </row>
    <row r="2348" spans="1:13" hidden="1" x14ac:dyDescent="0.25">
      <c r="A2348" t="str">
        <f t="shared" si="36"/>
        <v>f</v>
      </c>
      <c r="B2348">
        <v>73</v>
      </c>
      <c r="C2348" t="s">
        <v>14</v>
      </c>
      <c r="D2348">
        <v>1</v>
      </c>
      <c r="E2348" t="s">
        <v>6</v>
      </c>
      <c r="F2348">
        <v>7</v>
      </c>
      <c r="G2348">
        <v>0</v>
      </c>
      <c r="H2348">
        <v>0</v>
      </c>
      <c r="I2348">
        <v>5.66052524619582</v>
      </c>
      <c r="J2348">
        <v>0</v>
      </c>
      <c r="K2348">
        <v>0</v>
      </c>
      <c r="L2348">
        <v>0</v>
      </c>
      <c r="M2348">
        <v>0</v>
      </c>
    </row>
    <row r="2349" spans="1:13" hidden="1" x14ac:dyDescent="0.25">
      <c r="A2349" t="str">
        <f t="shared" si="36"/>
        <v>b</v>
      </c>
      <c r="B2349">
        <v>74</v>
      </c>
      <c r="C2349" t="s">
        <v>34</v>
      </c>
      <c r="D2349">
        <v>2</v>
      </c>
      <c r="E2349" t="s">
        <v>6</v>
      </c>
      <c r="F2349">
        <v>7</v>
      </c>
      <c r="G2349">
        <v>0</v>
      </c>
      <c r="H2349">
        <v>0</v>
      </c>
      <c r="I2349">
        <v>4.4995687413198304</v>
      </c>
      <c r="J2349">
        <v>0</v>
      </c>
      <c r="K2349">
        <v>0</v>
      </c>
      <c r="L2349">
        <v>0</v>
      </c>
      <c r="M2349">
        <v>0</v>
      </c>
    </row>
    <row r="2350" spans="1:13" hidden="1" x14ac:dyDescent="0.25">
      <c r="A2350" t="str">
        <f t="shared" si="36"/>
        <v>b</v>
      </c>
      <c r="B2350">
        <v>74</v>
      </c>
      <c r="C2350" t="s">
        <v>34</v>
      </c>
      <c r="D2350">
        <v>2</v>
      </c>
      <c r="E2350" t="s">
        <v>13</v>
      </c>
      <c r="F2350">
        <v>3</v>
      </c>
      <c r="G2350">
        <v>0</v>
      </c>
      <c r="H2350">
        <v>10.95670508519</v>
      </c>
      <c r="I2350">
        <v>6.3693971278400001</v>
      </c>
      <c r="J2350">
        <v>12970.593964239901</v>
      </c>
      <c r="K2350">
        <v>0</v>
      </c>
      <c r="L2350">
        <v>6.3693971278400001</v>
      </c>
      <c r="M2350">
        <v>0</v>
      </c>
    </row>
    <row r="2351" spans="1:13" hidden="1" x14ac:dyDescent="0.25">
      <c r="A2351" t="str">
        <f t="shared" si="36"/>
        <v>b</v>
      </c>
      <c r="B2351">
        <v>74</v>
      </c>
      <c r="C2351" t="s">
        <v>34</v>
      </c>
      <c r="D2351">
        <v>2</v>
      </c>
      <c r="E2351" t="s">
        <v>7</v>
      </c>
      <c r="F2351">
        <v>4</v>
      </c>
      <c r="G2351">
        <v>0</v>
      </c>
      <c r="H2351">
        <v>13.21110927136</v>
      </c>
      <c r="I2351">
        <v>10.791642481</v>
      </c>
      <c r="J2351">
        <v>23239.546719310001</v>
      </c>
      <c r="K2351">
        <v>0</v>
      </c>
      <c r="L2351">
        <v>10.791642481</v>
      </c>
      <c r="M2351">
        <v>0</v>
      </c>
    </row>
    <row r="2352" spans="1:13" hidden="1" x14ac:dyDescent="0.25">
      <c r="A2352" t="str">
        <f t="shared" si="36"/>
        <v>b</v>
      </c>
      <c r="B2352">
        <v>74</v>
      </c>
      <c r="C2352" t="s">
        <v>23</v>
      </c>
      <c r="D2352">
        <v>2</v>
      </c>
      <c r="E2352" t="s">
        <v>6</v>
      </c>
      <c r="F2352">
        <v>105</v>
      </c>
      <c r="G2352">
        <v>0</v>
      </c>
      <c r="H2352">
        <v>0</v>
      </c>
      <c r="I2352">
        <v>92.041711551809897</v>
      </c>
      <c r="J2352">
        <v>0</v>
      </c>
      <c r="K2352">
        <v>0</v>
      </c>
      <c r="L2352">
        <v>0</v>
      </c>
      <c r="M2352">
        <v>0</v>
      </c>
    </row>
    <row r="2353" spans="1:13" hidden="1" x14ac:dyDescent="0.25">
      <c r="A2353" t="str">
        <f t="shared" si="36"/>
        <v>b</v>
      </c>
      <c r="B2353">
        <v>74</v>
      </c>
      <c r="C2353" t="s">
        <v>23</v>
      </c>
      <c r="D2353">
        <v>2</v>
      </c>
      <c r="E2353" t="s">
        <v>13</v>
      </c>
      <c r="F2353">
        <v>35</v>
      </c>
      <c r="G2353" s="26">
        <v>5.7071187404489001E-6</v>
      </c>
      <c r="H2353">
        <v>34.4170727612535</v>
      </c>
      <c r="I2353">
        <v>26.96797624641</v>
      </c>
      <c r="J2353">
        <v>44334.832662594803</v>
      </c>
      <c r="K2353">
        <v>3.6126061627053999E-3</v>
      </c>
      <c r="L2353">
        <v>26.967489625049801</v>
      </c>
      <c r="M2353">
        <v>4.8662136020220001E-4</v>
      </c>
    </row>
    <row r="2354" spans="1:13" hidden="1" x14ac:dyDescent="0.25">
      <c r="A2354" t="str">
        <f t="shared" si="36"/>
        <v>b</v>
      </c>
      <c r="B2354">
        <v>74</v>
      </c>
      <c r="C2354" t="s">
        <v>23</v>
      </c>
      <c r="D2354">
        <v>2</v>
      </c>
      <c r="E2354" t="s">
        <v>7</v>
      </c>
      <c r="F2354">
        <v>298</v>
      </c>
      <c r="G2354">
        <v>1.57308025052268</v>
      </c>
      <c r="H2354">
        <v>285.42076763496101</v>
      </c>
      <c r="I2354">
        <v>179.04345133722501</v>
      </c>
      <c r="J2354">
        <v>545417.373524489</v>
      </c>
      <c r="K2354">
        <v>995.75979857816105</v>
      </c>
      <c r="L2354">
        <v>178.26573233897901</v>
      </c>
      <c r="M2354">
        <v>0.77771899824648005</v>
      </c>
    </row>
    <row r="2355" spans="1:13" hidden="1" x14ac:dyDescent="0.25">
      <c r="A2355" t="str">
        <f t="shared" si="36"/>
        <v>b</v>
      </c>
      <c r="B2355">
        <v>74</v>
      </c>
      <c r="C2355" t="s">
        <v>23</v>
      </c>
      <c r="D2355">
        <v>2</v>
      </c>
      <c r="E2355" t="s">
        <v>8</v>
      </c>
      <c r="F2355">
        <v>51</v>
      </c>
      <c r="G2355">
        <v>2.5264759842500002E-2</v>
      </c>
      <c r="H2355">
        <v>0</v>
      </c>
      <c r="I2355">
        <v>9.2744080576243704</v>
      </c>
      <c r="J2355">
        <v>0</v>
      </c>
      <c r="K2355">
        <v>8.8426659448899994</v>
      </c>
      <c r="L2355">
        <v>0</v>
      </c>
      <c r="M2355">
        <v>0</v>
      </c>
    </row>
    <row r="2356" spans="1:13" hidden="1" x14ac:dyDescent="0.25">
      <c r="A2356" t="str">
        <f t="shared" si="36"/>
        <v>c</v>
      </c>
      <c r="B2356">
        <v>74</v>
      </c>
      <c r="C2356" t="s">
        <v>33</v>
      </c>
      <c r="D2356">
        <v>2</v>
      </c>
      <c r="E2356" t="s">
        <v>6</v>
      </c>
      <c r="F2356">
        <v>31</v>
      </c>
      <c r="G2356">
        <v>0</v>
      </c>
      <c r="H2356">
        <v>0</v>
      </c>
      <c r="I2356">
        <v>55.5952171667454</v>
      </c>
      <c r="J2356">
        <v>0</v>
      </c>
      <c r="K2356">
        <v>0</v>
      </c>
      <c r="L2356">
        <v>0</v>
      </c>
      <c r="M2356">
        <v>0</v>
      </c>
    </row>
    <row r="2357" spans="1:13" hidden="1" x14ac:dyDescent="0.25">
      <c r="A2357" t="str">
        <f t="shared" si="36"/>
        <v>c</v>
      </c>
      <c r="B2357">
        <v>74</v>
      </c>
      <c r="C2357" t="s">
        <v>33</v>
      </c>
      <c r="D2357">
        <v>2</v>
      </c>
      <c r="E2357" t="s">
        <v>8</v>
      </c>
      <c r="F2357">
        <v>6</v>
      </c>
      <c r="G2357">
        <v>0</v>
      </c>
      <c r="H2357">
        <v>0</v>
      </c>
      <c r="I2357">
        <v>3.2993658981728E-2</v>
      </c>
      <c r="J2357">
        <v>0</v>
      </c>
      <c r="K2357">
        <v>0</v>
      </c>
      <c r="L2357">
        <v>0</v>
      </c>
      <c r="M2357">
        <v>0</v>
      </c>
    </row>
    <row r="2358" spans="1:13" hidden="1" x14ac:dyDescent="0.25">
      <c r="A2358" t="str">
        <f t="shared" si="36"/>
        <v>c</v>
      </c>
      <c r="B2358">
        <v>74</v>
      </c>
      <c r="C2358" t="s">
        <v>32</v>
      </c>
      <c r="D2358">
        <v>2</v>
      </c>
      <c r="E2358" t="s">
        <v>6</v>
      </c>
      <c r="F2358">
        <v>73</v>
      </c>
      <c r="G2358">
        <v>0</v>
      </c>
      <c r="H2358">
        <v>0</v>
      </c>
      <c r="I2358">
        <v>79.562526143485798</v>
      </c>
      <c r="J2358">
        <v>0</v>
      </c>
      <c r="K2358">
        <v>0</v>
      </c>
      <c r="L2358">
        <v>0</v>
      </c>
      <c r="M2358">
        <v>0</v>
      </c>
    </row>
    <row r="2359" spans="1:13" hidden="1" x14ac:dyDescent="0.25">
      <c r="A2359" t="str">
        <f t="shared" si="36"/>
        <v>c</v>
      </c>
      <c r="B2359">
        <v>74</v>
      </c>
      <c r="C2359" t="s">
        <v>32</v>
      </c>
      <c r="D2359">
        <v>2</v>
      </c>
      <c r="E2359" t="s">
        <v>13</v>
      </c>
      <c r="F2359">
        <v>2</v>
      </c>
      <c r="G2359">
        <v>3.9839322282</v>
      </c>
      <c r="H2359">
        <v>3.78147318113</v>
      </c>
      <c r="I2359">
        <v>4.1852060077199997</v>
      </c>
      <c r="J2359">
        <v>3049.7581205800002</v>
      </c>
      <c r="K2359">
        <v>1394.37627987</v>
      </c>
      <c r="L2359">
        <v>2.1893592937099999</v>
      </c>
      <c r="M2359">
        <v>1.99584671401</v>
      </c>
    </row>
    <row r="2360" spans="1:13" hidden="1" x14ac:dyDescent="0.25">
      <c r="A2360" t="str">
        <f t="shared" si="36"/>
        <v>c</v>
      </c>
      <c r="B2360">
        <v>74</v>
      </c>
      <c r="C2360" t="s">
        <v>32</v>
      </c>
      <c r="D2360">
        <v>2</v>
      </c>
      <c r="E2360" t="s">
        <v>7</v>
      </c>
      <c r="F2360">
        <v>45</v>
      </c>
      <c r="G2360">
        <v>12.98310828294</v>
      </c>
      <c r="H2360">
        <v>44.276911876115697</v>
      </c>
      <c r="I2360">
        <v>21.1891621231747</v>
      </c>
      <c r="J2360">
        <v>96829.073900488394</v>
      </c>
      <c r="K2360">
        <v>4544.0878990299998</v>
      </c>
      <c r="L2360">
        <v>20.592977953088699</v>
      </c>
      <c r="M2360">
        <v>0.596184170086</v>
      </c>
    </row>
    <row r="2361" spans="1:13" hidden="1" x14ac:dyDescent="0.25">
      <c r="A2361" t="str">
        <f t="shared" si="36"/>
        <v>c</v>
      </c>
      <c r="B2361">
        <v>74</v>
      </c>
      <c r="C2361" t="s">
        <v>32</v>
      </c>
      <c r="D2361">
        <v>2</v>
      </c>
      <c r="E2361" t="s">
        <v>8</v>
      </c>
      <c r="F2361">
        <v>4</v>
      </c>
      <c r="G2361">
        <v>0</v>
      </c>
      <c r="H2361">
        <v>0.99873191395399996</v>
      </c>
      <c r="I2361">
        <v>4.2685230917182997</v>
      </c>
      <c r="J2361">
        <v>2173.2406447600001</v>
      </c>
      <c r="K2361">
        <v>0</v>
      </c>
      <c r="L2361">
        <v>0</v>
      </c>
      <c r="M2361">
        <v>0</v>
      </c>
    </row>
    <row r="2362" spans="1:13" hidden="1" x14ac:dyDescent="0.25">
      <c r="A2362" t="str">
        <f t="shared" si="36"/>
        <v>c</v>
      </c>
      <c r="B2362">
        <v>74</v>
      </c>
      <c r="C2362" t="s">
        <v>31</v>
      </c>
      <c r="D2362">
        <v>2</v>
      </c>
      <c r="E2362" t="s">
        <v>6</v>
      </c>
      <c r="F2362">
        <v>17</v>
      </c>
      <c r="G2362">
        <v>0</v>
      </c>
      <c r="H2362">
        <v>0</v>
      </c>
      <c r="I2362">
        <v>3.0648529305416599</v>
      </c>
      <c r="J2362">
        <v>0</v>
      </c>
      <c r="K2362">
        <v>0</v>
      </c>
      <c r="L2362">
        <v>0</v>
      </c>
      <c r="M2362">
        <v>0</v>
      </c>
    </row>
    <row r="2363" spans="1:13" hidden="1" x14ac:dyDescent="0.25">
      <c r="A2363" t="str">
        <f t="shared" si="36"/>
        <v>c</v>
      </c>
      <c r="B2363">
        <v>74</v>
      </c>
      <c r="C2363" t="s">
        <v>31</v>
      </c>
      <c r="D2363">
        <v>2</v>
      </c>
      <c r="E2363" t="s">
        <v>13</v>
      </c>
      <c r="F2363">
        <v>22</v>
      </c>
      <c r="G2363">
        <v>0.61579858949158806</v>
      </c>
      <c r="H2363">
        <v>19.739315094864299</v>
      </c>
      <c r="I2363">
        <v>18.699751398093799</v>
      </c>
      <c r="J2363">
        <v>36529.417254195003</v>
      </c>
      <c r="K2363">
        <v>598.06093029911699</v>
      </c>
      <c r="L2363">
        <v>14.610121077334799</v>
      </c>
      <c r="M2363">
        <v>4.0896303207590403</v>
      </c>
    </row>
    <row r="2364" spans="1:13" hidden="1" x14ac:dyDescent="0.25">
      <c r="A2364" t="str">
        <f t="shared" si="36"/>
        <v>c</v>
      </c>
      <c r="B2364">
        <v>74</v>
      </c>
      <c r="C2364" t="s">
        <v>31</v>
      </c>
      <c r="D2364">
        <v>2</v>
      </c>
      <c r="E2364" t="s">
        <v>7</v>
      </c>
      <c r="F2364">
        <v>266</v>
      </c>
      <c r="G2364" s="26">
        <v>3.2075584339699998E-7</v>
      </c>
      <c r="H2364">
        <v>273.01923813204002</v>
      </c>
      <c r="I2364">
        <v>73.603914733807002</v>
      </c>
      <c r="J2364">
        <v>747653.05066290603</v>
      </c>
      <c r="K2364">
        <v>2.0303844887000001E-4</v>
      </c>
      <c r="L2364">
        <v>73.603528732786799</v>
      </c>
      <c r="M2364">
        <v>3.8600102022900003E-4</v>
      </c>
    </row>
    <row r="2365" spans="1:13" hidden="1" x14ac:dyDescent="0.25">
      <c r="A2365" t="str">
        <f t="shared" si="36"/>
        <v>c</v>
      </c>
      <c r="B2365">
        <v>74</v>
      </c>
      <c r="C2365" t="s">
        <v>31</v>
      </c>
      <c r="D2365">
        <v>2</v>
      </c>
      <c r="E2365" t="s">
        <v>8</v>
      </c>
      <c r="F2365">
        <v>14</v>
      </c>
      <c r="G2365">
        <v>0</v>
      </c>
      <c r="H2365">
        <v>0</v>
      </c>
      <c r="I2365">
        <v>1.2790058826156201</v>
      </c>
      <c r="J2365">
        <v>0</v>
      </c>
      <c r="K2365">
        <v>0</v>
      </c>
      <c r="L2365">
        <v>0</v>
      </c>
      <c r="M2365">
        <v>0</v>
      </c>
    </row>
    <row r="2366" spans="1:13" hidden="1" x14ac:dyDescent="0.25">
      <c r="A2366" t="str">
        <f t="shared" si="36"/>
        <v>c</v>
      </c>
      <c r="B2366">
        <v>74</v>
      </c>
      <c r="C2366" t="s">
        <v>30</v>
      </c>
      <c r="D2366">
        <v>2</v>
      </c>
      <c r="E2366" t="s">
        <v>6</v>
      </c>
      <c r="F2366">
        <v>623</v>
      </c>
      <c r="G2366">
        <v>0</v>
      </c>
      <c r="H2366">
        <v>0</v>
      </c>
      <c r="I2366">
        <v>308.15215269321698</v>
      </c>
      <c r="J2366">
        <v>0</v>
      </c>
      <c r="K2366">
        <v>0</v>
      </c>
      <c r="L2366">
        <v>0</v>
      </c>
      <c r="M2366">
        <v>0</v>
      </c>
    </row>
    <row r="2367" spans="1:13" hidden="1" x14ac:dyDescent="0.25">
      <c r="A2367" t="str">
        <f t="shared" si="36"/>
        <v>c</v>
      </c>
      <c r="B2367">
        <v>74</v>
      </c>
      <c r="C2367" t="s">
        <v>30</v>
      </c>
      <c r="D2367">
        <v>2</v>
      </c>
      <c r="E2367" t="s">
        <v>13</v>
      </c>
      <c r="F2367">
        <v>634</v>
      </c>
      <c r="G2367">
        <v>346.47616053384002</v>
      </c>
      <c r="H2367">
        <v>464.79754020549399</v>
      </c>
      <c r="I2367">
        <v>274.67303031119502</v>
      </c>
      <c r="J2367">
        <v>744786.17707546405</v>
      </c>
      <c r="K2367">
        <v>266059.90530655498</v>
      </c>
      <c r="L2367">
        <v>254.80558992304299</v>
      </c>
      <c r="M2367">
        <v>19.8674403881516</v>
      </c>
    </row>
    <row r="2368" spans="1:13" hidden="1" x14ac:dyDescent="0.25">
      <c r="A2368" t="str">
        <f t="shared" si="36"/>
        <v>c</v>
      </c>
      <c r="B2368">
        <v>74</v>
      </c>
      <c r="C2368" t="s">
        <v>30</v>
      </c>
      <c r="D2368">
        <v>2</v>
      </c>
      <c r="E2368" t="s">
        <v>7</v>
      </c>
      <c r="F2368">
        <v>18971</v>
      </c>
      <c r="G2368">
        <v>190.38763995615099</v>
      </c>
      <c r="H2368">
        <v>20269.0894959445</v>
      </c>
      <c r="I2368">
        <v>3938.9744857655</v>
      </c>
      <c r="J2368">
        <v>41240844.609633602</v>
      </c>
      <c r="K2368">
        <v>133338.73344662701</v>
      </c>
      <c r="L2368">
        <v>3934.92024903119</v>
      </c>
      <c r="M2368">
        <v>4.0542367343135002</v>
      </c>
    </row>
    <row r="2369" spans="1:13" hidden="1" x14ac:dyDescent="0.25">
      <c r="A2369" t="str">
        <f t="shared" si="36"/>
        <v>c</v>
      </c>
      <c r="B2369">
        <v>74</v>
      </c>
      <c r="C2369" t="s">
        <v>30</v>
      </c>
      <c r="D2369">
        <v>2</v>
      </c>
      <c r="E2369" t="s">
        <v>8</v>
      </c>
      <c r="F2369">
        <v>274</v>
      </c>
      <c r="G2369">
        <v>0.33053220503249098</v>
      </c>
      <c r="H2369">
        <v>9.7220902541241703</v>
      </c>
      <c r="I2369">
        <v>63.783104280560401</v>
      </c>
      <c r="J2369">
        <v>29006.745798307598</v>
      </c>
      <c r="K2369">
        <v>118.366532980054</v>
      </c>
      <c r="L2369">
        <v>0</v>
      </c>
      <c r="M2369">
        <v>0</v>
      </c>
    </row>
    <row r="2370" spans="1:13" hidden="1" x14ac:dyDescent="0.25">
      <c r="A2370" t="str">
        <f t="shared" si="36"/>
        <v>c</v>
      </c>
      <c r="B2370">
        <v>74</v>
      </c>
      <c r="C2370" t="s">
        <v>29</v>
      </c>
      <c r="D2370">
        <v>2</v>
      </c>
      <c r="E2370" t="s">
        <v>6</v>
      </c>
      <c r="F2370">
        <v>275</v>
      </c>
      <c r="G2370">
        <v>0</v>
      </c>
      <c r="H2370">
        <v>0</v>
      </c>
      <c r="I2370">
        <v>327.88737855619303</v>
      </c>
      <c r="J2370">
        <v>0</v>
      </c>
      <c r="K2370">
        <v>0</v>
      </c>
      <c r="L2370">
        <v>0</v>
      </c>
      <c r="M2370">
        <v>0</v>
      </c>
    </row>
    <row r="2371" spans="1:13" hidden="1" x14ac:dyDescent="0.25">
      <c r="A2371" t="str">
        <f t="shared" ref="A2371:A2434" si="37">LEFT(C2371,1)</f>
        <v>c</v>
      </c>
      <c r="B2371">
        <v>74</v>
      </c>
      <c r="C2371" t="s">
        <v>29</v>
      </c>
      <c r="D2371">
        <v>2</v>
      </c>
      <c r="E2371" t="s">
        <v>13</v>
      </c>
      <c r="F2371">
        <v>65</v>
      </c>
      <c r="G2371">
        <v>5.1480831851808304</v>
      </c>
      <c r="H2371">
        <v>23.5017892113964</v>
      </c>
      <c r="I2371">
        <v>36.750655922533902</v>
      </c>
      <c r="J2371">
        <v>46088.590791847899</v>
      </c>
      <c r="K2371">
        <v>1872.2163638508</v>
      </c>
      <c r="L2371">
        <v>35.794543928300598</v>
      </c>
      <c r="M2371">
        <v>0.95611199423331705</v>
      </c>
    </row>
    <row r="2372" spans="1:13" hidden="1" x14ac:dyDescent="0.25">
      <c r="A2372" t="str">
        <f t="shared" si="37"/>
        <v>c</v>
      </c>
      <c r="B2372">
        <v>74</v>
      </c>
      <c r="C2372" t="s">
        <v>29</v>
      </c>
      <c r="D2372">
        <v>2</v>
      </c>
      <c r="E2372" t="s">
        <v>7</v>
      </c>
      <c r="F2372">
        <v>5156</v>
      </c>
      <c r="G2372">
        <v>20.991584787245699</v>
      </c>
      <c r="H2372">
        <v>5205.0886216836197</v>
      </c>
      <c r="I2372">
        <v>1019.44816940518</v>
      </c>
      <c r="J2372">
        <v>12164297.975849399</v>
      </c>
      <c r="K2372">
        <v>13287.618506475799</v>
      </c>
      <c r="L2372">
        <v>1019.16935511412</v>
      </c>
      <c r="M2372">
        <v>0.27881429106341599</v>
      </c>
    </row>
    <row r="2373" spans="1:13" hidden="1" x14ac:dyDescent="0.25">
      <c r="A2373" t="str">
        <f t="shared" si="37"/>
        <v>c</v>
      </c>
      <c r="B2373">
        <v>74</v>
      </c>
      <c r="C2373" t="s">
        <v>29</v>
      </c>
      <c r="D2373">
        <v>2</v>
      </c>
      <c r="E2373" t="s">
        <v>8</v>
      </c>
      <c r="F2373">
        <v>46</v>
      </c>
      <c r="G2373">
        <v>7.0037964027675699</v>
      </c>
      <c r="H2373">
        <v>0</v>
      </c>
      <c r="I2373">
        <v>18.643773636356599</v>
      </c>
      <c r="J2373">
        <v>0</v>
      </c>
      <c r="K2373">
        <v>2451.3287439902201</v>
      </c>
      <c r="L2373">
        <v>0</v>
      </c>
      <c r="M2373">
        <v>0</v>
      </c>
    </row>
    <row r="2374" spans="1:13" hidden="1" x14ac:dyDescent="0.25">
      <c r="A2374" t="str">
        <f t="shared" si="37"/>
        <v>d</v>
      </c>
      <c r="B2374">
        <v>74</v>
      </c>
      <c r="C2374" t="s">
        <v>15</v>
      </c>
      <c r="D2374">
        <v>2</v>
      </c>
      <c r="E2374" t="s">
        <v>6</v>
      </c>
      <c r="F2374">
        <v>51</v>
      </c>
      <c r="G2374">
        <v>0</v>
      </c>
      <c r="H2374">
        <v>0</v>
      </c>
      <c r="I2374">
        <v>4.5857192027683897</v>
      </c>
      <c r="J2374">
        <v>0</v>
      </c>
      <c r="K2374">
        <v>0</v>
      </c>
      <c r="L2374">
        <v>0</v>
      </c>
      <c r="M2374">
        <v>0</v>
      </c>
    </row>
    <row r="2375" spans="1:13" hidden="1" x14ac:dyDescent="0.25">
      <c r="A2375" t="str">
        <f t="shared" si="37"/>
        <v>d</v>
      </c>
      <c r="B2375">
        <v>74</v>
      </c>
      <c r="C2375" t="s">
        <v>15</v>
      </c>
      <c r="D2375">
        <v>2</v>
      </c>
      <c r="E2375" t="s">
        <v>13</v>
      </c>
      <c r="F2375">
        <v>29</v>
      </c>
      <c r="G2375">
        <v>4.0196183448226996</v>
      </c>
      <c r="H2375">
        <v>19.794645816227401</v>
      </c>
      <c r="I2375">
        <v>7.3317757138589901</v>
      </c>
      <c r="J2375">
        <v>22042.785683358699</v>
      </c>
      <c r="K2375">
        <v>3577.5916148807</v>
      </c>
      <c r="L2375">
        <v>6.4518705248925903</v>
      </c>
      <c r="M2375">
        <v>0.87990518896640002</v>
      </c>
    </row>
    <row r="2376" spans="1:13" hidden="1" x14ac:dyDescent="0.25">
      <c r="A2376" t="str">
        <f t="shared" si="37"/>
        <v>d</v>
      </c>
      <c r="B2376">
        <v>74</v>
      </c>
      <c r="C2376" t="s">
        <v>15</v>
      </c>
      <c r="D2376">
        <v>2</v>
      </c>
      <c r="E2376" t="s">
        <v>7</v>
      </c>
      <c r="F2376">
        <v>281</v>
      </c>
      <c r="G2376">
        <v>1.2880656187099999E-2</v>
      </c>
      <c r="H2376">
        <v>273.18994904015898</v>
      </c>
      <c r="I2376">
        <v>45.254605861886802</v>
      </c>
      <c r="J2376">
        <v>342716.81074060401</v>
      </c>
      <c r="K2376">
        <v>8.1534553664300002</v>
      </c>
      <c r="L2376">
        <v>45.140322023170498</v>
      </c>
      <c r="M2376">
        <v>0.1142838387163</v>
      </c>
    </row>
    <row r="2377" spans="1:13" hidden="1" x14ac:dyDescent="0.25">
      <c r="A2377" t="str">
        <f t="shared" si="37"/>
        <v>d</v>
      </c>
      <c r="B2377">
        <v>74</v>
      </c>
      <c r="C2377" t="s">
        <v>15</v>
      </c>
      <c r="D2377">
        <v>2</v>
      </c>
      <c r="E2377" t="s">
        <v>8</v>
      </c>
      <c r="F2377">
        <v>25</v>
      </c>
      <c r="G2377">
        <v>0</v>
      </c>
      <c r="H2377">
        <v>4.9932240964680004</v>
      </c>
      <c r="I2377">
        <v>3.9859262742628401</v>
      </c>
      <c r="J2377">
        <v>4247.2381670300001</v>
      </c>
      <c r="K2377">
        <v>0</v>
      </c>
      <c r="L2377">
        <v>0</v>
      </c>
      <c r="M2377">
        <v>0</v>
      </c>
    </row>
    <row r="2378" spans="1:13" hidden="1" x14ac:dyDescent="0.25">
      <c r="A2378" t="str">
        <f t="shared" si="37"/>
        <v>d</v>
      </c>
      <c r="B2378">
        <v>74</v>
      </c>
      <c r="C2378" t="s">
        <v>22</v>
      </c>
      <c r="D2378">
        <v>2</v>
      </c>
      <c r="E2378" t="s">
        <v>6</v>
      </c>
      <c r="F2378">
        <v>13</v>
      </c>
      <c r="G2378">
        <v>0</v>
      </c>
      <c r="H2378">
        <v>0</v>
      </c>
      <c r="I2378">
        <v>0.50205950827895596</v>
      </c>
      <c r="J2378">
        <v>0</v>
      </c>
      <c r="K2378">
        <v>0</v>
      </c>
      <c r="L2378">
        <v>0</v>
      </c>
      <c r="M2378">
        <v>0</v>
      </c>
    </row>
    <row r="2379" spans="1:13" hidden="1" x14ac:dyDescent="0.25">
      <c r="A2379" t="str">
        <f t="shared" si="37"/>
        <v>d</v>
      </c>
      <c r="B2379">
        <v>74</v>
      </c>
      <c r="C2379" t="s">
        <v>22</v>
      </c>
      <c r="D2379">
        <v>2</v>
      </c>
      <c r="E2379" t="s">
        <v>13</v>
      </c>
      <c r="F2379">
        <v>15</v>
      </c>
      <c r="G2379" s="26">
        <v>1.30218636509786E-5</v>
      </c>
      <c r="H2379">
        <v>1.90661326979138</v>
      </c>
      <c r="I2379">
        <v>0.79910943303208504</v>
      </c>
      <c r="J2379">
        <v>3283.6713414681199</v>
      </c>
      <c r="K2379">
        <v>1.2696317059696699E-2</v>
      </c>
      <c r="L2379">
        <v>0.79755886066999204</v>
      </c>
      <c r="M2379">
        <v>1.5505723620935E-3</v>
      </c>
    </row>
    <row r="2380" spans="1:13" hidden="1" x14ac:dyDescent="0.25">
      <c r="A2380" t="str">
        <f t="shared" si="37"/>
        <v>d</v>
      </c>
      <c r="B2380">
        <v>74</v>
      </c>
      <c r="C2380" t="s">
        <v>22</v>
      </c>
      <c r="D2380">
        <v>2</v>
      </c>
      <c r="E2380" t="s">
        <v>7</v>
      </c>
      <c r="F2380">
        <v>603</v>
      </c>
      <c r="G2380">
        <v>0</v>
      </c>
      <c r="H2380">
        <v>815.48901838596305</v>
      </c>
      <c r="I2380">
        <v>80.550395721413807</v>
      </c>
      <c r="J2380">
        <v>1390274.0605353201</v>
      </c>
      <c r="K2380">
        <v>0</v>
      </c>
      <c r="L2380">
        <v>80.550395721413807</v>
      </c>
      <c r="M2380">
        <v>0</v>
      </c>
    </row>
    <row r="2381" spans="1:13" hidden="1" x14ac:dyDescent="0.25">
      <c r="A2381" t="str">
        <f t="shared" si="37"/>
        <v>d</v>
      </c>
      <c r="B2381">
        <v>74</v>
      </c>
      <c r="C2381" t="s">
        <v>22</v>
      </c>
      <c r="D2381">
        <v>2</v>
      </c>
      <c r="E2381" t="s">
        <v>8</v>
      </c>
      <c r="F2381">
        <v>15</v>
      </c>
      <c r="G2381">
        <v>1.6966384644599999E-2</v>
      </c>
      <c r="H2381">
        <v>3.8029128348098</v>
      </c>
      <c r="I2381">
        <v>1.3381703315825699</v>
      </c>
      <c r="J2381">
        <v>8671.6267590684893</v>
      </c>
      <c r="K2381">
        <v>5.9382346256199998</v>
      </c>
      <c r="L2381">
        <v>0</v>
      </c>
      <c r="M2381">
        <v>0</v>
      </c>
    </row>
    <row r="2382" spans="1:13" hidden="1" x14ac:dyDescent="0.25">
      <c r="A2382" t="str">
        <f t="shared" si="37"/>
        <v>d</v>
      </c>
      <c r="B2382">
        <v>74</v>
      </c>
      <c r="C2382" t="s">
        <v>21</v>
      </c>
      <c r="D2382">
        <v>2</v>
      </c>
      <c r="E2382" t="s">
        <v>6</v>
      </c>
      <c r="F2382">
        <v>58</v>
      </c>
      <c r="G2382">
        <v>0</v>
      </c>
      <c r="H2382">
        <v>0</v>
      </c>
      <c r="I2382">
        <v>10.793202829009299</v>
      </c>
      <c r="J2382">
        <v>0</v>
      </c>
      <c r="K2382">
        <v>0</v>
      </c>
      <c r="L2382">
        <v>0</v>
      </c>
      <c r="M2382">
        <v>0</v>
      </c>
    </row>
    <row r="2383" spans="1:13" hidden="1" x14ac:dyDescent="0.25">
      <c r="A2383" t="str">
        <f t="shared" si="37"/>
        <v>d</v>
      </c>
      <c r="B2383">
        <v>74</v>
      </c>
      <c r="C2383" t="s">
        <v>21</v>
      </c>
      <c r="D2383">
        <v>2</v>
      </c>
      <c r="E2383" t="s">
        <v>7</v>
      </c>
      <c r="F2383">
        <v>888</v>
      </c>
      <c r="G2383">
        <v>6.8133325931899998E-4</v>
      </c>
      <c r="H2383">
        <v>913.23906432512103</v>
      </c>
      <c r="I2383">
        <v>114.6021882455</v>
      </c>
      <c r="J2383">
        <v>1839427.62521674</v>
      </c>
      <c r="K2383">
        <v>0.76984498192399997</v>
      </c>
      <c r="L2383">
        <v>114.587119005373</v>
      </c>
      <c r="M2383">
        <v>1.50692401275E-2</v>
      </c>
    </row>
    <row r="2384" spans="1:13" hidden="1" x14ac:dyDescent="0.25">
      <c r="A2384" t="str">
        <f t="shared" si="37"/>
        <v>d</v>
      </c>
      <c r="B2384">
        <v>74</v>
      </c>
      <c r="C2384" t="s">
        <v>21</v>
      </c>
      <c r="D2384">
        <v>2</v>
      </c>
      <c r="E2384" t="s">
        <v>8</v>
      </c>
      <c r="F2384">
        <v>17</v>
      </c>
      <c r="G2384">
        <v>1.0406205869280399E-3</v>
      </c>
      <c r="H2384">
        <v>0.99870073926199998</v>
      </c>
      <c r="I2384">
        <v>4.6885000121894898</v>
      </c>
      <c r="J2384">
        <v>1436.1316630599999</v>
      </c>
      <c r="K2384">
        <v>0.36519773870944999</v>
      </c>
      <c r="L2384">
        <v>0</v>
      </c>
      <c r="M2384">
        <v>0</v>
      </c>
    </row>
    <row r="2385" spans="1:13" hidden="1" x14ac:dyDescent="0.25">
      <c r="A2385" t="str">
        <f t="shared" si="37"/>
        <v>d</v>
      </c>
      <c r="B2385">
        <v>74</v>
      </c>
      <c r="C2385" t="s">
        <v>28</v>
      </c>
      <c r="D2385">
        <v>2</v>
      </c>
      <c r="E2385" t="s">
        <v>6</v>
      </c>
      <c r="F2385">
        <v>21</v>
      </c>
      <c r="G2385">
        <v>0</v>
      </c>
      <c r="H2385">
        <v>0</v>
      </c>
      <c r="I2385">
        <v>9.5661550734464402</v>
      </c>
      <c r="J2385">
        <v>0</v>
      </c>
      <c r="K2385">
        <v>0</v>
      </c>
      <c r="L2385">
        <v>0</v>
      </c>
      <c r="M2385">
        <v>0</v>
      </c>
    </row>
    <row r="2386" spans="1:13" hidden="1" x14ac:dyDescent="0.25">
      <c r="A2386" t="str">
        <f t="shared" si="37"/>
        <v>d</v>
      </c>
      <c r="B2386">
        <v>74</v>
      </c>
      <c r="C2386" t="s">
        <v>28</v>
      </c>
      <c r="D2386">
        <v>2</v>
      </c>
      <c r="E2386" t="s">
        <v>13</v>
      </c>
      <c r="F2386">
        <v>14</v>
      </c>
      <c r="G2386" s="26">
        <v>1.30724657595E-6</v>
      </c>
      <c r="H2386">
        <v>1.0015464457637699</v>
      </c>
      <c r="I2386">
        <v>0.55578795945348702</v>
      </c>
      <c r="J2386">
        <v>1854.4272093950501</v>
      </c>
      <c r="K2386">
        <v>4.5753630158100001E-4</v>
      </c>
      <c r="L2386">
        <v>0.55271833735040699</v>
      </c>
      <c r="M2386">
        <v>3.06962210308E-3</v>
      </c>
    </row>
    <row r="2387" spans="1:13" hidden="1" x14ac:dyDescent="0.25">
      <c r="A2387" t="str">
        <f t="shared" si="37"/>
        <v>d</v>
      </c>
      <c r="B2387">
        <v>74</v>
      </c>
      <c r="C2387" t="s">
        <v>28</v>
      </c>
      <c r="D2387">
        <v>2</v>
      </c>
      <c r="E2387" t="s">
        <v>7</v>
      </c>
      <c r="F2387">
        <v>362</v>
      </c>
      <c r="G2387">
        <v>0</v>
      </c>
      <c r="H2387">
        <v>393.08392058558502</v>
      </c>
      <c r="I2387">
        <v>37.522286034246001</v>
      </c>
      <c r="J2387">
        <v>774627.84987073694</v>
      </c>
      <c r="K2387">
        <v>0</v>
      </c>
      <c r="L2387">
        <v>37.522286034246001</v>
      </c>
      <c r="M2387">
        <v>0</v>
      </c>
    </row>
    <row r="2388" spans="1:13" hidden="1" x14ac:dyDescent="0.25">
      <c r="A2388" t="str">
        <f t="shared" si="37"/>
        <v>d</v>
      </c>
      <c r="B2388">
        <v>74</v>
      </c>
      <c r="C2388" t="s">
        <v>28</v>
      </c>
      <c r="D2388">
        <v>2</v>
      </c>
      <c r="E2388" t="s">
        <v>8</v>
      </c>
      <c r="F2388">
        <v>1</v>
      </c>
      <c r="G2388">
        <v>0</v>
      </c>
      <c r="H2388">
        <v>0</v>
      </c>
      <c r="I2388">
        <v>2.2498927284899999</v>
      </c>
      <c r="J2388">
        <v>0</v>
      </c>
      <c r="K2388">
        <v>0</v>
      </c>
      <c r="L2388">
        <v>0</v>
      </c>
      <c r="M2388">
        <v>0</v>
      </c>
    </row>
    <row r="2389" spans="1:13" hidden="1" x14ac:dyDescent="0.25">
      <c r="A2389" t="str">
        <f t="shared" si="37"/>
        <v>f</v>
      </c>
      <c r="B2389">
        <v>74</v>
      </c>
      <c r="C2389" t="s">
        <v>14</v>
      </c>
      <c r="D2389">
        <v>2</v>
      </c>
      <c r="E2389" t="s">
        <v>6</v>
      </c>
      <c r="F2389">
        <v>67</v>
      </c>
      <c r="G2389">
        <v>0</v>
      </c>
      <c r="H2389">
        <v>0</v>
      </c>
      <c r="I2389">
        <v>38.104547404661197</v>
      </c>
      <c r="J2389">
        <v>0</v>
      </c>
      <c r="K2389">
        <v>0</v>
      </c>
      <c r="L2389">
        <v>0</v>
      </c>
      <c r="M2389">
        <v>0</v>
      </c>
    </row>
    <row r="2390" spans="1:13" hidden="1" x14ac:dyDescent="0.25">
      <c r="A2390" t="str">
        <f t="shared" si="37"/>
        <v>f</v>
      </c>
      <c r="B2390">
        <v>74</v>
      </c>
      <c r="C2390" t="s">
        <v>14</v>
      </c>
      <c r="D2390">
        <v>2</v>
      </c>
      <c r="E2390" t="s">
        <v>13</v>
      </c>
      <c r="F2390">
        <v>46</v>
      </c>
      <c r="G2390">
        <v>10.932051113511299</v>
      </c>
      <c r="H2390">
        <v>4.9580176386256101</v>
      </c>
      <c r="I2390">
        <v>4.4950299515342902</v>
      </c>
      <c r="J2390">
        <v>5739.5451919924999</v>
      </c>
      <c r="K2390">
        <v>8198.9622659880497</v>
      </c>
      <c r="L2390">
        <v>0.81751796385422904</v>
      </c>
      <c r="M2390">
        <v>3.6775119876800502</v>
      </c>
    </row>
    <row r="2391" spans="1:13" hidden="1" x14ac:dyDescent="0.25">
      <c r="A2391" t="str">
        <f t="shared" si="37"/>
        <v>f</v>
      </c>
      <c r="B2391">
        <v>74</v>
      </c>
      <c r="C2391" t="s">
        <v>14</v>
      </c>
      <c r="D2391">
        <v>2</v>
      </c>
      <c r="E2391" t="s">
        <v>7</v>
      </c>
      <c r="F2391">
        <v>730</v>
      </c>
      <c r="G2391">
        <v>2.3333866209289501E-2</v>
      </c>
      <c r="H2391">
        <v>4853.2378011770497</v>
      </c>
      <c r="I2391">
        <v>217.90062757342599</v>
      </c>
      <c r="J2391">
        <v>4009493.9765748</v>
      </c>
      <c r="K2391">
        <v>14.4119959510593</v>
      </c>
      <c r="L2391">
        <v>217.86808224703299</v>
      </c>
      <c r="M2391">
        <v>3.2545326393064997E-2</v>
      </c>
    </row>
    <row r="2392" spans="1:13" hidden="1" x14ac:dyDescent="0.25">
      <c r="A2392" t="str">
        <f t="shared" si="37"/>
        <v>f</v>
      </c>
      <c r="B2392">
        <v>74</v>
      </c>
      <c r="C2392" t="s">
        <v>14</v>
      </c>
      <c r="D2392">
        <v>2</v>
      </c>
      <c r="E2392" t="s">
        <v>8</v>
      </c>
      <c r="F2392">
        <v>43</v>
      </c>
      <c r="G2392">
        <v>0.19267425189218201</v>
      </c>
      <c r="H2392">
        <v>1.8219153398965</v>
      </c>
      <c r="I2392">
        <v>20.029017207893698</v>
      </c>
      <c r="J2392">
        <v>2533.0599868108002</v>
      </c>
      <c r="K2392">
        <v>121.90278950121299</v>
      </c>
      <c r="L2392">
        <v>0</v>
      </c>
      <c r="M2392">
        <v>0</v>
      </c>
    </row>
    <row r="2393" spans="1:13" hidden="1" x14ac:dyDescent="0.25">
      <c r="A2393" t="str">
        <f t="shared" si="37"/>
        <v>f</v>
      </c>
      <c r="B2393">
        <v>74</v>
      </c>
      <c r="C2393" t="s">
        <v>27</v>
      </c>
      <c r="D2393">
        <v>2</v>
      </c>
      <c r="E2393" t="s">
        <v>6</v>
      </c>
      <c r="F2393">
        <v>5</v>
      </c>
      <c r="G2393">
        <v>0</v>
      </c>
      <c r="H2393">
        <v>0</v>
      </c>
      <c r="I2393">
        <v>3.7326788178346999</v>
      </c>
      <c r="J2393">
        <v>0</v>
      </c>
      <c r="K2393">
        <v>0</v>
      </c>
      <c r="L2393">
        <v>0</v>
      </c>
      <c r="M2393">
        <v>0</v>
      </c>
    </row>
    <row r="2394" spans="1:13" hidden="1" x14ac:dyDescent="0.25">
      <c r="A2394" t="str">
        <f t="shared" si="37"/>
        <v>f</v>
      </c>
      <c r="B2394">
        <v>74</v>
      </c>
      <c r="C2394" t="s">
        <v>27</v>
      </c>
      <c r="D2394">
        <v>2</v>
      </c>
      <c r="E2394" t="s">
        <v>13</v>
      </c>
      <c r="F2394">
        <v>8</v>
      </c>
      <c r="G2394">
        <v>144.41385577009399</v>
      </c>
      <c r="H2394">
        <v>2.310425023006E-4</v>
      </c>
      <c r="I2394">
        <v>10.890670064395801</v>
      </c>
      <c r="J2394">
        <v>0.23640218026990001</v>
      </c>
      <c r="K2394">
        <v>56993.777579715803</v>
      </c>
      <c r="L2394">
        <v>4.2678093233100003E-3</v>
      </c>
      <c r="M2394">
        <v>10.8864022550725</v>
      </c>
    </row>
    <row r="2395" spans="1:13" hidden="1" x14ac:dyDescent="0.25">
      <c r="A2395" t="str">
        <f t="shared" si="37"/>
        <v>f</v>
      </c>
      <c r="B2395">
        <v>74</v>
      </c>
      <c r="C2395" t="s">
        <v>27</v>
      </c>
      <c r="D2395">
        <v>2</v>
      </c>
      <c r="E2395" t="s">
        <v>7</v>
      </c>
      <c r="F2395">
        <v>8</v>
      </c>
      <c r="G2395">
        <v>85.049287143497907</v>
      </c>
      <c r="H2395">
        <v>386.45723979160402</v>
      </c>
      <c r="I2395">
        <v>18.2300085586037</v>
      </c>
      <c r="J2395">
        <v>151775.24362104599</v>
      </c>
      <c r="K2395">
        <v>53836.090530367197</v>
      </c>
      <c r="L2395">
        <v>15.776948515209799</v>
      </c>
      <c r="M2395">
        <v>2.4530600433938998</v>
      </c>
    </row>
    <row r="2396" spans="1:13" hidden="1" x14ac:dyDescent="0.25">
      <c r="A2396" t="str">
        <f t="shared" si="37"/>
        <v>g</v>
      </c>
      <c r="B2396">
        <v>74</v>
      </c>
      <c r="C2396" t="s">
        <v>12</v>
      </c>
      <c r="D2396">
        <v>2</v>
      </c>
      <c r="E2396" t="s">
        <v>6</v>
      </c>
      <c r="F2396">
        <v>147</v>
      </c>
      <c r="G2396">
        <v>0</v>
      </c>
      <c r="H2396">
        <v>0</v>
      </c>
      <c r="I2396">
        <v>150.45710699691401</v>
      </c>
      <c r="J2396">
        <v>0</v>
      </c>
      <c r="K2396">
        <v>0</v>
      </c>
      <c r="L2396">
        <v>0</v>
      </c>
      <c r="M2396">
        <v>0</v>
      </c>
    </row>
    <row r="2397" spans="1:13" hidden="1" x14ac:dyDescent="0.25">
      <c r="A2397" t="str">
        <f t="shared" si="37"/>
        <v>g</v>
      </c>
      <c r="B2397">
        <v>74</v>
      </c>
      <c r="C2397" t="s">
        <v>12</v>
      </c>
      <c r="D2397">
        <v>2</v>
      </c>
      <c r="E2397" t="s">
        <v>13</v>
      </c>
      <c r="F2397">
        <v>179</v>
      </c>
      <c r="G2397">
        <v>1983.13949396404</v>
      </c>
      <c r="H2397">
        <v>80.570840895504901</v>
      </c>
      <c r="I2397">
        <v>153.116727778826</v>
      </c>
      <c r="J2397">
        <v>128801.251411224</v>
      </c>
      <c r="K2397">
        <v>950902.04035306501</v>
      </c>
      <c r="L2397">
        <v>34.446568536602598</v>
      </c>
      <c r="M2397">
        <v>118.67015924222299</v>
      </c>
    </row>
    <row r="2398" spans="1:13" hidden="1" x14ac:dyDescent="0.25">
      <c r="A2398" t="str">
        <f t="shared" si="37"/>
        <v>g</v>
      </c>
      <c r="B2398">
        <v>74</v>
      </c>
      <c r="C2398" t="s">
        <v>12</v>
      </c>
      <c r="D2398">
        <v>2</v>
      </c>
      <c r="E2398" t="s">
        <v>7</v>
      </c>
      <c r="F2398">
        <v>260</v>
      </c>
      <c r="G2398">
        <v>1116.9468940714601</v>
      </c>
      <c r="H2398">
        <v>369.76965154816799</v>
      </c>
      <c r="I2398">
        <v>63.3116345736372</v>
      </c>
      <c r="J2398">
        <v>494452.83867529599</v>
      </c>
      <c r="K2398">
        <v>539454.94320061104</v>
      </c>
      <c r="L2398">
        <v>25.183958626661902</v>
      </c>
      <c r="M2398">
        <v>38.127675946975202</v>
      </c>
    </row>
    <row r="2399" spans="1:13" hidden="1" x14ac:dyDescent="0.25">
      <c r="A2399" t="str">
        <f t="shared" si="37"/>
        <v>g</v>
      </c>
      <c r="B2399">
        <v>74</v>
      </c>
      <c r="C2399" t="s">
        <v>12</v>
      </c>
      <c r="D2399">
        <v>2</v>
      </c>
      <c r="E2399" t="s">
        <v>8</v>
      </c>
      <c r="F2399">
        <v>51</v>
      </c>
      <c r="G2399">
        <v>16.978274678199998</v>
      </c>
      <c r="H2399">
        <v>24.4528955411797</v>
      </c>
      <c r="I2399">
        <v>15.896439345587901</v>
      </c>
      <c r="J2399">
        <v>28445.388493529001</v>
      </c>
      <c r="K2399">
        <v>5942.3961373599996</v>
      </c>
      <c r="L2399">
        <v>0</v>
      </c>
      <c r="M2399">
        <v>0</v>
      </c>
    </row>
    <row r="2400" spans="1:13" hidden="1" x14ac:dyDescent="0.25">
      <c r="A2400" t="str">
        <f t="shared" si="37"/>
        <v>g</v>
      </c>
      <c r="B2400">
        <v>74</v>
      </c>
      <c r="C2400" t="s">
        <v>26</v>
      </c>
      <c r="D2400">
        <v>2</v>
      </c>
      <c r="E2400" t="s">
        <v>6</v>
      </c>
      <c r="F2400">
        <v>47</v>
      </c>
      <c r="G2400">
        <v>0</v>
      </c>
      <c r="H2400">
        <v>0</v>
      </c>
      <c r="I2400">
        <v>13.606826813639399</v>
      </c>
      <c r="J2400">
        <v>0</v>
      </c>
      <c r="K2400">
        <v>0</v>
      </c>
      <c r="L2400">
        <v>0</v>
      </c>
      <c r="M2400">
        <v>0</v>
      </c>
    </row>
    <row r="2401" spans="1:13" hidden="1" x14ac:dyDescent="0.25">
      <c r="A2401" t="str">
        <f t="shared" si="37"/>
        <v>g</v>
      </c>
      <c r="B2401">
        <v>74</v>
      </c>
      <c r="C2401" t="s">
        <v>26</v>
      </c>
      <c r="D2401">
        <v>2</v>
      </c>
      <c r="E2401" t="s">
        <v>13</v>
      </c>
      <c r="F2401">
        <v>89</v>
      </c>
      <c r="G2401">
        <v>1247.28829025286</v>
      </c>
      <c r="H2401">
        <v>40.772346246584398</v>
      </c>
      <c r="I2401">
        <v>31.545042786463501</v>
      </c>
      <c r="J2401">
        <v>54990.602794224797</v>
      </c>
      <c r="K2401">
        <v>624519.27444260998</v>
      </c>
      <c r="L2401">
        <v>6.7116116480955199</v>
      </c>
      <c r="M2401">
        <v>24.833431138367899</v>
      </c>
    </row>
    <row r="2402" spans="1:13" hidden="1" x14ac:dyDescent="0.25">
      <c r="A2402" t="str">
        <f t="shared" si="37"/>
        <v>g</v>
      </c>
      <c r="B2402">
        <v>74</v>
      </c>
      <c r="C2402" t="s">
        <v>26</v>
      </c>
      <c r="D2402">
        <v>2</v>
      </c>
      <c r="E2402" t="s">
        <v>7</v>
      </c>
      <c r="F2402">
        <v>159</v>
      </c>
      <c r="G2402">
        <v>1050.09592356246</v>
      </c>
      <c r="H2402">
        <v>433.78465491028101</v>
      </c>
      <c r="I2402">
        <v>33.366226555003102</v>
      </c>
      <c r="J2402">
        <v>454314.83340458397</v>
      </c>
      <c r="K2402">
        <v>436242.95895380998</v>
      </c>
      <c r="L2402">
        <v>20.672006982758202</v>
      </c>
      <c r="M2402">
        <v>12.694219572244901</v>
      </c>
    </row>
    <row r="2403" spans="1:13" hidden="1" x14ac:dyDescent="0.25">
      <c r="A2403" t="str">
        <f t="shared" si="37"/>
        <v>g</v>
      </c>
      <c r="B2403">
        <v>74</v>
      </c>
      <c r="C2403" t="s">
        <v>26</v>
      </c>
      <c r="D2403">
        <v>2</v>
      </c>
      <c r="E2403" t="s">
        <v>8</v>
      </c>
      <c r="F2403">
        <v>6</v>
      </c>
      <c r="G2403">
        <v>0</v>
      </c>
      <c r="H2403">
        <v>224.702898463</v>
      </c>
      <c r="I2403">
        <v>4.6712995924167897</v>
      </c>
      <c r="J2403">
        <v>473106.45997700002</v>
      </c>
      <c r="K2403">
        <v>0</v>
      </c>
      <c r="L2403">
        <v>0</v>
      </c>
      <c r="M2403">
        <v>0</v>
      </c>
    </row>
    <row r="2404" spans="1:13" hidden="1" x14ac:dyDescent="0.25">
      <c r="A2404" t="str">
        <f t="shared" si="37"/>
        <v>h</v>
      </c>
      <c r="B2404">
        <v>74</v>
      </c>
      <c r="C2404" t="s">
        <v>25</v>
      </c>
      <c r="D2404">
        <v>2</v>
      </c>
      <c r="E2404" t="s">
        <v>6</v>
      </c>
      <c r="F2404">
        <v>205</v>
      </c>
      <c r="G2404">
        <v>0</v>
      </c>
      <c r="H2404">
        <v>0</v>
      </c>
      <c r="I2404">
        <v>162.08616255648599</v>
      </c>
      <c r="J2404">
        <v>0</v>
      </c>
      <c r="K2404">
        <v>0</v>
      </c>
      <c r="L2404">
        <v>0</v>
      </c>
      <c r="M2404">
        <v>0</v>
      </c>
    </row>
    <row r="2405" spans="1:13" hidden="1" x14ac:dyDescent="0.25">
      <c r="A2405" t="str">
        <f t="shared" si="37"/>
        <v>h</v>
      </c>
      <c r="B2405">
        <v>74</v>
      </c>
      <c r="C2405" t="s">
        <v>25</v>
      </c>
      <c r="D2405">
        <v>2</v>
      </c>
      <c r="E2405" t="s">
        <v>13</v>
      </c>
      <c r="F2405">
        <v>123</v>
      </c>
      <c r="G2405">
        <v>49.867629660623599</v>
      </c>
      <c r="H2405">
        <v>20.741353223983499</v>
      </c>
      <c r="I2405">
        <v>20.661392368468199</v>
      </c>
      <c r="J2405">
        <v>30704.627416227599</v>
      </c>
      <c r="K2405">
        <v>48607.688843995398</v>
      </c>
      <c r="L2405">
        <v>13.925716989757699</v>
      </c>
      <c r="M2405">
        <v>6.7356753787104502</v>
      </c>
    </row>
    <row r="2406" spans="1:13" hidden="1" x14ac:dyDescent="0.25">
      <c r="A2406" t="str">
        <f t="shared" si="37"/>
        <v>h</v>
      </c>
      <c r="B2406">
        <v>74</v>
      </c>
      <c r="C2406" t="s">
        <v>25</v>
      </c>
      <c r="D2406">
        <v>2</v>
      </c>
      <c r="E2406" t="s">
        <v>7</v>
      </c>
      <c r="F2406">
        <v>3126</v>
      </c>
      <c r="G2406">
        <v>6.2935181357797401</v>
      </c>
      <c r="H2406">
        <v>5703.1534659635299</v>
      </c>
      <c r="I2406">
        <v>506.653830039063</v>
      </c>
      <c r="J2406">
        <v>7111372.2644167896</v>
      </c>
      <c r="K2406">
        <v>2274.7114556168199</v>
      </c>
      <c r="L2406">
        <v>506.12586634747498</v>
      </c>
      <c r="M2406">
        <v>0.52796369158808398</v>
      </c>
    </row>
    <row r="2407" spans="1:13" hidden="1" x14ac:dyDescent="0.25">
      <c r="A2407" t="str">
        <f t="shared" si="37"/>
        <v>h</v>
      </c>
      <c r="B2407">
        <v>74</v>
      </c>
      <c r="C2407" t="s">
        <v>25</v>
      </c>
      <c r="D2407">
        <v>2</v>
      </c>
      <c r="E2407" t="s">
        <v>8</v>
      </c>
      <c r="F2407">
        <v>158</v>
      </c>
      <c r="G2407">
        <v>13.604066323341501</v>
      </c>
      <c r="H2407">
        <v>70.846830261162907</v>
      </c>
      <c r="I2407">
        <v>133.67951294684599</v>
      </c>
      <c r="J2407">
        <v>117797.297314822</v>
      </c>
      <c r="K2407">
        <v>4761.4279004050604</v>
      </c>
      <c r="L2407">
        <v>0</v>
      </c>
      <c r="M2407">
        <v>0</v>
      </c>
    </row>
    <row r="2408" spans="1:13" hidden="1" x14ac:dyDescent="0.25">
      <c r="A2408" t="str">
        <f t="shared" si="37"/>
        <v>a</v>
      </c>
      <c r="B2408">
        <v>75</v>
      </c>
      <c r="C2408" t="s">
        <v>24</v>
      </c>
      <c r="D2408">
        <v>2</v>
      </c>
      <c r="E2408" t="s">
        <v>6</v>
      </c>
      <c r="F2408">
        <v>1</v>
      </c>
      <c r="G2408">
        <v>0</v>
      </c>
      <c r="H2408">
        <v>0</v>
      </c>
      <c r="I2408">
        <v>1.2325177317</v>
      </c>
      <c r="J2408">
        <v>0</v>
      </c>
      <c r="K2408">
        <v>0</v>
      </c>
      <c r="L2408">
        <v>0</v>
      </c>
      <c r="M2408">
        <v>0</v>
      </c>
    </row>
    <row r="2409" spans="1:13" hidden="1" x14ac:dyDescent="0.25">
      <c r="A2409" t="str">
        <f t="shared" si="37"/>
        <v>a</v>
      </c>
      <c r="B2409">
        <v>75</v>
      </c>
      <c r="C2409" t="s">
        <v>24</v>
      </c>
      <c r="D2409">
        <v>2</v>
      </c>
      <c r="E2409" t="s">
        <v>13</v>
      </c>
      <c r="F2409">
        <v>2</v>
      </c>
      <c r="G2409">
        <v>0</v>
      </c>
      <c r="H2409">
        <v>0.998759077435597</v>
      </c>
      <c r="I2409">
        <v>1.97028911996208</v>
      </c>
      <c r="J2409">
        <v>3056.1976317489498</v>
      </c>
      <c r="K2409">
        <v>0</v>
      </c>
      <c r="L2409">
        <v>1.97028911996208</v>
      </c>
      <c r="M2409">
        <v>0</v>
      </c>
    </row>
    <row r="2410" spans="1:13" hidden="1" x14ac:dyDescent="0.25">
      <c r="A2410" t="str">
        <f t="shared" si="37"/>
        <v>a</v>
      </c>
      <c r="B2410">
        <v>75</v>
      </c>
      <c r="C2410" t="s">
        <v>24</v>
      </c>
      <c r="D2410">
        <v>2</v>
      </c>
      <c r="E2410" t="s">
        <v>7</v>
      </c>
      <c r="F2410">
        <v>19</v>
      </c>
      <c r="G2410">
        <v>0</v>
      </c>
      <c r="H2410">
        <v>12.956170328659701</v>
      </c>
      <c r="I2410">
        <v>15.915665160901399</v>
      </c>
      <c r="J2410">
        <v>37691.562303981402</v>
      </c>
      <c r="K2410">
        <v>0</v>
      </c>
      <c r="L2410">
        <v>15.915665160901399</v>
      </c>
      <c r="M2410">
        <v>0</v>
      </c>
    </row>
    <row r="2411" spans="1:13" hidden="1" x14ac:dyDescent="0.25">
      <c r="A2411" t="str">
        <f t="shared" si="37"/>
        <v>b</v>
      </c>
      <c r="B2411">
        <v>75</v>
      </c>
      <c r="C2411" t="s">
        <v>23</v>
      </c>
      <c r="D2411">
        <v>2</v>
      </c>
      <c r="E2411" t="s">
        <v>13</v>
      </c>
      <c r="F2411">
        <v>1</v>
      </c>
      <c r="G2411">
        <v>11.984929277499999</v>
      </c>
      <c r="H2411">
        <v>0</v>
      </c>
      <c r="I2411">
        <v>0.63169638925299998</v>
      </c>
      <c r="J2411">
        <v>0</v>
      </c>
      <c r="K2411">
        <v>7586.4602326499999</v>
      </c>
      <c r="L2411">
        <v>0</v>
      </c>
      <c r="M2411">
        <v>0.63169638925299998</v>
      </c>
    </row>
    <row r="2412" spans="1:13" hidden="1" x14ac:dyDescent="0.25">
      <c r="A2412" t="str">
        <f t="shared" si="37"/>
        <v>b</v>
      </c>
      <c r="B2412">
        <v>75</v>
      </c>
      <c r="C2412" t="s">
        <v>23</v>
      </c>
      <c r="D2412">
        <v>2</v>
      </c>
      <c r="E2412" t="s">
        <v>7</v>
      </c>
      <c r="F2412">
        <v>9</v>
      </c>
      <c r="G2412">
        <v>0</v>
      </c>
      <c r="H2412">
        <v>8.9298532852449899</v>
      </c>
      <c r="I2412">
        <v>4.6512988514259996</v>
      </c>
      <c r="J2412">
        <v>42744.089103619997</v>
      </c>
      <c r="K2412">
        <v>0</v>
      </c>
      <c r="L2412">
        <v>4.6512988514259996</v>
      </c>
      <c r="M2412">
        <v>0</v>
      </c>
    </row>
    <row r="2413" spans="1:13" hidden="1" x14ac:dyDescent="0.25">
      <c r="A2413" t="str">
        <f t="shared" si="37"/>
        <v>d</v>
      </c>
      <c r="B2413">
        <v>75</v>
      </c>
      <c r="C2413" t="s">
        <v>15</v>
      </c>
      <c r="D2413">
        <v>2</v>
      </c>
      <c r="E2413" t="s">
        <v>6</v>
      </c>
      <c r="F2413">
        <v>1</v>
      </c>
      <c r="G2413">
        <v>0</v>
      </c>
      <c r="H2413">
        <v>0</v>
      </c>
      <c r="I2413">
        <v>0.17256953491499999</v>
      </c>
      <c r="J2413">
        <v>0</v>
      </c>
      <c r="K2413">
        <v>0</v>
      </c>
      <c r="L2413">
        <v>0</v>
      </c>
      <c r="M2413">
        <v>0</v>
      </c>
    </row>
    <row r="2414" spans="1:13" hidden="1" x14ac:dyDescent="0.25">
      <c r="A2414" t="str">
        <f t="shared" si="37"/>
        <v>d</v>
      </c>
      <c r="B2414">
        <v>75</v>
      </c>
      <c r="C2414" t="s">
        <v>15</v>
      </c>
      <c r="D2414">
        <v>2</v>
      </c>
      <c r="E2414" t="s">
        <v>7</v>
      </c>
      <c r="F2414">
        <v>153</v>
      </c>
      <c r="G2414">
        <v>13.982507628700001</v>
      </c>
      <c r="H2414">
        <v>152.75108401723199</v>
      </c>
      <c r="I2414">
        <v>30.478342014233899</v>
      </c>
      <c r="J2414">
        <v>214179.41604886501</v>
      </c>
      <c r="K2414">
        <v>4893.8776700300004</v>
      </c>
      <c r="L2414">
        <v>30.293422842545901</v>
      </c>
      <c r="M2414">
        <v>0.18491917168800001</v>
      </c>
    </row>
    <row r="2415" spans="1:13" hidden="1" x14ac:dyDescent="0.25">
      <c r="A2415" t="str">
        <f t="shared" si="37"/>
        <v>d</v>
      </c>
      <c r="B2415">
        <v>75</v>
      </c>
      <c r="C2415" t="s">
        <v>15</v>
      </c>
      <c r="D2415">
        <v>2</v>
      </c>
      <c r="E2415" t="s">
        <v>8</v>
      </c>
      <c r="F2415">
        <v>5</v>
      </c>
      <c r="G2415">
        <v>0</v>
      </c>
      <c r="H2415">
        <v>0</v>
      </c>
      <c r="I2415">
        <v>0.88954299660011604</v>
      </c>
      <c r="J2415">
        <v>0</v>
      </c>
      <c r="K2415">
        <v>0</v>
      </c>
      <c r="L2415">
        <v>0</v>
      </c>
      <c r="M2415">
        <v>0</v>
      </c>
    </row>
    <row r="2416" spans="1:13" hidden="1" x14ac:dyDescent="0.25">
      <c r="A2416" t="str">
        <f t="shared" si="37"/>
        <v>d</v>
      </c>
      <c r="B2416">
        <v>75</v>
      </c>
      <c r="C2416" t="s">
        <v>22</v>
      </c>
      <c r="D2416">
        <v>2</v>
      </c>
      <c r="E2416" t="s">
        <v>6</v>
      </c>
      <c r="F2416">
        <v>4</v>
      </c>
      <c r="G2416">
        <v>0</v>
      </c>
      <c r="H2416">
        <v>0</v>
      </c>
      <c r="I2416">
        <v>1.3424708447972999</v>
      </c>
      <c r="J2416">
        <v>0</v>
      </c>
      <c r="K2416">
        <v>0</v>
      </c>
      <c r="L2416">
        <v>0</v>
      </c>
      <c r="M2416">
        <v>0</v>
      </c>
    </row>
    <row r="2417" spans="1:13" hidden="1" x14ac:dyDescent="0.25">
      <c r="A2417" t="str">
        <f t="shared" si="37"/>
        <v>d</v>
      </c>
      <c r="B2417">
        <v>75</v>
      </c>
      <c r="C2417" t="s">
        <v>22</v>
      </c>
      <c r="D2417">
        <v>2</v>
      </c>
      <c r="E2417" t="s">
        <v>13</v>
      </c>
      <c r="F2417">
        <v>10</v>
      </c>
      <c r="G2417">
        <v>0</v>
      </c>
      <c r="H2417">
        <v>10.964266596707001</v>
      </c>
      <c r="I2417">
        <v>3.8565498759779899</v>
      </c>
      <c r="J2417">
        <v>20705.136079619999</v>
      </c>
      <c r="K2417">
        <v>0</v>
      </c>
      <c r="L2417">
        <v>3.8565498759779899</v>
      </c>
      <c r="M2417">
        <v>0</v>
      </c>
    </row>
    <row r="2418" spans="1:13" hidden="1" x14ac:dyDescent="0.25">
      <c r="A2418" t="str">
        <f t="shared" si="37"/>
        <v>d</v>
      </c>
      <c r="B2418">
        <v>75</v>
      </c>
      <c r="C2418" t="s">
        <v>22</v>
      </c>
      <c r="D2418">
        <v>2</v>
      </c>
      <c r="E2418" t="s">
        <v>7</v>
      </c>
      <c r="F2418">
        <v>976</v>
      </c>
      <c r="G2418">
        <v>3.9949668436499999</v>
      </c>
      <c r="H2418">
        <v>979.36060669632798</v>
      </c>
      <c r="I2418">
        <v>198.34819094239</v>
      </c>
      <c r="J2418">
        <v>1903374.06172014</v>
      </c>
      <c r="K2418">
        <v>1398.2383952800001</v>
      </c>
      <c r="L2418">
        <v>198.34101987438501</v>
      </c>
      <c r="M2418">
        <v>7.1710680049600004E-3</v>
      </c>
    </row>
    <row r="2419" spans="1:13" hidden="1" x14ac:dyDescent="0.25">
      <c r="A2419" t="str">
        <f t="shared" si="37"/>
        <v>d</v>
      </c>
      <c r="B2419">
        <v>75</v>
      </c>
      <c r="C2419" t="s">
        <v>22</v>
      </c>
      <c r="D2419">
        <v>2</v>
      </c>
      <c r="E2419" t="s">
        <v>8</v>
      </c>
      <c r="F2419">
        <v>4</v>
      </c>
      <c r="G2419">
        <v>6.9912110504599996</v>
      </c>
      <c r="H2419">
        <v>0.99874891475200001</v>
      </c>
      <c r="I2419">
        <v>17.4744498374458</v>
      </c>
      <c r="J2419">
        <v>2237.1975690499999</v>
      </c>
      <c r="K2419">
        <v>2446.9238676599998</v>
      </c>
      <c r="L2419">
        <v>0</v>
      </c>
      <c r="M2419">
        <v>0</v>
      </c>
    </row>
    <row r="2420" spans="1:13" hidden="1" x14ac:dyDescent="0.25">
      <c r="A2420" t="str">
        <f t="shared" si="37"/>
        <v>d</v>
      </c>
      <c r="B2420">
        <v>75</v>
      </c>
      <c r="C2420" t="s">
        <v>21</v>
      </c>
      <c r="D2420">
        <v>2</v>
      </c>
      <c r="E2420" t="s">
        <v>6</v>
      </c>
      <c r="F2420">
        <v>10</v>
      </c>
      <c r="G2420">
        <v>0</v>
      </c>
      <c r="H2420">
        <v>0</v>
      </c>
      <c r="I2420">
        <v>3.0507750769714899</v>
      </c>
      <c r="J2420">
        <v>0</v>
      </c>
      <c r="K2420">
        <v>0</v>
      </c>
      <c r="L2420">
        <v>0</v>
      </c>
      <c r="M2420">
        <v>0</v>
      </c>
    </row>
    <row r="2421" spans="1:13" hidden="1" x14ac:dyDescent="0.25">
      <c r="A2421" t="str">
        <f t="shared" si="37"/>
        <v>d</v>
      </c>
      <c r="B2421">
        <v>75</v>
      </c>
      <c r="C2421" t="s">
        <v>21</v>
      </c>
      <c r="D2421">
        <v>2</v>
      </c>
      <c r="E2421" t="s">
        <v>13</v>
      </c>
      <c r="F2421">
        <v>1</v>
      </c>
      <c r="G2421">
        <v>0</v>
      </c>
      <c r="H2421">
        <v>0.99873616669300003</v>
      </c>
      <c r="I2421">
        <v>0.36416740543999998</v>
      </c>
      <c r="J2421">
        <v>2809.44483691</v>
      </c>
      <c r="K2421">
        <v>0</v>
      </c>
      <c r="L2421">
        <v>0.36416740543999998</v>
      </c>
      <c r="M2421">
        <v>0</v>
      </c>
    </row>
    <row r="2422" spans="1:13" hidden="1" x14ac:dyDescent="0.25">
      <c r="A2422" t="str">
        <f t="shared" si="37"/>
        <v>d</v>
      </c>
      <c r="B2422">
        <v>75</v>
      </c>
      <c r="C2422" t="s">
        <v>21</v>
      </c>
      <c r="D2422">
        <v>2</v>
      </c>
      <c r="E2422" t="s">
        <v>7</v>
      </c>
      <c r="F2422">
        <v>659</v>
      </c>
      <c r="G2422">
        <v>2.9961394031099999</v>
      </c>
      <c r="H2422">
        <v>660.99277477620603</v>
      </c>
      <c r="I2422">
        <v>131.34019785214599</v>
      </c>
      <c r="J2422">
        <v>1324964.2239665401</v>
      </c>
      <c r="K2422">
        <v>1896.5562421699999</v>
      </c>
      <c r="L2422">
        <v>131.29523082332301</v>
      </c>
      <c r="M2422">
        <v>4.49670288234E-2</v>
      </c>
    </row>
    <row r="2423" spans="1:13" hidden="1" x14ac:dyDescent="0.25">
      <c r="A2423" t="str">
        <f t="shared" si="37"/>
        <v>d</v>
      </c>
      <c r="B2423">
        <v>75</v>
      </c>
      <c r="C2423" t="s">
        <v>21</v>
      </c>
      <c r="D2423">
        <v>2</v>
      </c>
      <c r="E2423" t="s">
        <v>8</v>
      </c>
      <c r="F2423">
        <v>13</v>
      </c>
      <c r="G2423">
        <v>0</v>
      </c>
      <c r="H2423">
        <v>0</v>
      </c>
      <c r="I2423">
        <v>21.0095885361123</v>
      </c>
      <c r="J2423">
        <v>0</v>
      </c>
      <c r="K2423">
        <v>0</v>
      </c>
      <c r="L2423">
        <v>0</v>
      </c>
      <c r="M2423">
        <v>0</v>
      </c>
    </row>
    <row r="2424" spans="1:13" hidden="1" x14ac:dyDescent="0.25">
      <c r="A2424" t="str">
        <f t="shared" si="37"/>
        <v>e</v>
      </c>
      <c r="B2424">
        <v>75</v>
      </c>
      <c r="C2424" t="s">
        <v>20</v>
      </c>
      <c r="D2424">
        <v>2</v>
      </c>
      <c r="E2424" t="s">
        <v>13</v>
      </c>
      <c r="F2424">
        <v>5</v>
      </c>
      <c r="G2424">
        <v>0</v>
      </c>
      <c r="H2424">
        <v>4.8763812933209998</v>
      </c>
      <c r="I2424">
        <v>2.5159439952190001</v>
      </c>
      <c r="J2424">
        <v>13184.262818990001</v>
      </c>
      <c r="K2424">
        <v>0</v>
      </c>
      <c r="L2424">
        <v>2.5159439952190001</v>
      </c>
      <c r="M2424">
        <v>0</v>
      </c>
    </row>
    <row r="2425" spans="1:13" hidden="1" x14ac:dyDescent="0.25">
      <c r="A2425" t="str">
        <f t="shared" si="37"/>
        <v>e</v>
      </c>
      <c r="B2425">
        <v>75</v>
      </c>
      <c r="C2425" t="s">
        <v>20</v>
      </c>
      <c r="D2425">
        <v>2</v>
      </c>
      <c r="E2425" t="s">
        <v>7</v>
      </c>
      <c r="F2425">
        <v>4</v>
      </c>
      <c r="G2425">
        <v>0</v>
      </c>
      <c r="H2425">
        <v>4.8998737511529997</v>
      </c>
      <c r="I2425">
        <v>0.91102186115999995</v>
      </c>
      <c r="J2425">
        <v>13104.164041399999</v>
      </c>
      <c r="K2425">
        <v>0</v>
      </c>
      <c r="L2425">
        <v>0.91102186115999995</v>
      </c>
      <c r="M2425">
        <v>0</v>
      </c>
    </row>
    <row r="2426" spans="1:13" hidden="1" x14ac:dyDescent="0.25">
      <c r="A2426" t="str">
        <f t="shared" si="37"/>
        <v>a</v>
      </c>
      <c r="B2426">
        <v>76</v>
      </c>
      <c r="C2426" t="s">
        <v>19</v>
      </c>
      <c r="D2426">
        <v>4</v>
      </c>
      <c r="E2426" t="s">
        <v>6</v>
      </c>
      <c r="F2426">
        <v>345</v>
      </c>
      <c r="G2426">
        <v>0</v>
      </c>
      <c r="H2426">
        <v>0</v>
      </c>
      <c r="I2426">
        <v>397.19449718374602</v>
      </c>
      <c r="J2426">
        <v>0</v>
      </c>
      <c r="K2426">
        <v>0</v>
      </c>
      <c r="L2426">
        <v>0</v>
      </c>
      <c r="M2426">
        <v>0</v>
      </c>
    </row>
    <row r="2427" spans="1:13" hidden="1" x14ac:dyDescent="0.25">
      <c r="A2427" t="str">
        <f t="shared" si="37"/>
        <v>a</v>
      </c>
      <c r="B2427">
        <v>76</v>
      </c>
      <c r="C2427" t="s">
        <v>19</v>
      </c>
      <c r="D2427">
        <v>4</v>
      </c>
      <c r="E2427" t="s">
        <v>13</v>
      </c>
      <c r="F2427">
        <v>1</v>
      </c>
      <c r="G2427">
        <v>0</v>
      </c>
      <c r="H2427">
        <v>0.99893996008499997</v>
      </c>
      <c r="I2427">
        <v>24.631538969699999</v>
      </c>
      <c r="J2427">
        <v>2389.4643845199998</v>
      </c>
      <c r="K2427">
        <v>0</v>
      </c>
      <c r="L2427">
        <v>24.631538969699999</v>
      </c>
      <c r="M2427">
        <v>0</v>
      </c>
    </row>
    <row r="2428" spans="1:13" hidden="1" x14ac:dyDescent="0.25">
      <c r="A2428" t="str">
        <f t="shared" si="37"/>
        <v>a</v>
      </c>
      <c r="B2428">
        <v>76</v>
      </c>
      <c r="C2428" t="s">
        <v>19</v>
      </c>
      <c r="D2428">
        <v>4</v>
      </c>
      <c r="E2428" t="s">
        <v>7</v>
      </c>
      <c r="F2428">
        <v>72</v>
      </c>
      <c r="G2428">
        <v>0</v>
      </c>
      <c r="H2428">
        <v>17.8631853633776</v>
      </c>
      <c r="I2428">
        <v>73.746945322975293</v>
      </c>
      <c r="J2428">
        <v>115668.04922829301</v>
      </c>
      <c r="K2428">
        <v>0</v>
      </c>
      <c r="L2428">
        <v>73.746945322975293</v>
      </c>
      <c r="M2428">
        <v>0</v>
      </c>
    </row>
    <row r="2429" spans="1:13" hidden="1" x14ac:dyDescent="0.25">
      <c r="A2429" t="str">
        <f t="shared" si="37"/>
        <v>a</v>
      </c>
      <c r="B2429">
        <v>76</v>
      </c>
      <c r="C2429" t="s">
        <v>19</v>
      </c>
      <c r="D2429">
        <v>4</v>
      </c>
      <c r="E2429" t="s">
        <v>8</v>
      </c>
      <c r="F2429">
        <v>3</v>
      </c>
      <c r="G2429">
        <v>0</v>
      </c>
      <c r="H2429">
        <v>0</v>
      </c>
      <c r="I2429">
        <v>3.9046370118421101</v>
      </c>
      <c r="J2429">
        <v>0</v>
      </c>
      <c r="K2429">
        <v>0</v>
      </c>
      <c r="L2429">
        <v>0</v>
      </c>
      <c r="M2429">
        <v>0</v>
      </c>
    </row>
    <row r="2430" spans="1:13" x14ac:dyDescent="0.25">
      <c r="B2430">
        <v>76</v>
      </c>
      <c r="D2430">
        <v>0</v>
      </c>
      <c r="E2430" t="s">
        <v>8</v>
      </c>
      <c r="F2430">
        <v>7</v>
      </c>
      <c r="G2430">
        <v>0</v>
      </c>
      <c r="H2430">
        <v>0</v>
      </c>
      <c r="I2430">
        <v>3.4578271721665699</v>
      </c>
      <c r="J2430">
        <v>0</v>
      </c>
      <c r="K2430">
        <v>0</v>
      </c>
      <c r="L2430">
        <v>0</v>
      </c>
      <c r="M2430">
        <v>0</v>
      </c>
    </row>
    <row r="2431" spans="1:13" hidden="1" x14ac:dyDescent="0.25">
      <c r="A2431" t="str">
        <f t="shared" si="37"/>
        <v>a</v>
      </c>
      <c r="B2431">
        <v>76</v>
      </c>
      <c r="C2431" t="s">
        <v>18</v>
      </c>
      <c r="D2431">
        <v>4</v>
      </c>
      <c r="E2431" t="s">
        <v>6</v>
      </c>
      <c r="F2431">
        <v>835</v>
      </c>
      <c r="G2431">
        <v>0</v>
      </c>
      <c r="H2431">
        <v>0</v>
      </c>
      <c r="I2431">
        <v>369.17104293944197</v>
      </c>
      <c r="J2431">
        <v>0</v>
      </c>
      <c r="K2431">
        <v>0</v>
      </c>
      <c r="L2431">
        <v>0</v>
      </c>
      <c r="M2431">
        <v>0</v>
      </c>
    </row>
    <row r="2432" spans="1:13" hidden="1" x14ac:dyDescent="0.25">
      <c r="A2432" t="str">
        <f t="shared" si="37"/>
        <v>a</v>
      </c>
      <c r="B2432">
        <v>76</v>
      </c>
      <c r="C2432" t="s">
        <v>18</v>
      </c>
      <c r="D2432">
        <v>4</v>
      </c>
      <c r="E2432" t="s">
        <v>13</v>
      </c>
      <c r="F2432">
        <v>5</v>
      </c>
      <c r="G2432">
        <v>0</v>
      </c>
      <c r="H2432">
        <v>0.98419821777727101</v>
      </c>
      <c r="I2432">
        <v>2.49698980441836</v>
      </c>
      <c r="J2432">
        <v>2752.8024151197601</v>
      </c>
      <c r="K2432">
        <v>0</v>
      </c>
      <c r="L2432">
        <v>2.49698980441836</v>
      </c>
      <c r="M2432">
        <v>0</v>
      </c>
    </row>
    <row r="2433" spans="1:13" hidden="1" x14ac:dyDescent="0.25">
      <c r="A2433" t="str">
        <f t="shared" si="37"/>
        <v>a</v>
      </c>
      <c r="B2433">
        <v>76</v>
      </c>
      <c r="C2433" t="s">
        <v>18</v>
      </c>
      <c r="D2433">
        <v>4</v>
      </c>
      <c r="E2433" t="s">
        <v>7</v>
      </c>
      <c r="F2433">
        <v>830</v>
      </c>
      <c r="G2433">
        <v>0</v>
      </c>
      <c r="H2433">
        <v>353.61228429059099</v>
      </c>
      <c r="I2433">
        <v>488.69321029144203</v>
      </c>
      <c r="J2433">
        <v>1644888.39579817</v>
      </c>
      <c r="K2433">
        <v>0</v>
      </c>
      <c r="L2433">
        <v>488.69321029144203</v>
      </c>
      <c r="M2433">
        <v>0</v>
      </c>
    </row>
    <row r="2434" spans="1:13" hidden="1" x14ac:dyDescent="0.25">
      <c r="A2434" t="str">
        <f t="shared" si="37"/>
        <v>a</v>
      </c>
      <c r="B2434">
        <v>76</v>
      </c>
      <c r="C2434" t="s">
        <v>18</v>
      </c>
      <c r="D2434">
        <v>4</v>
      </c>
      <c r="E2434" t="s">
        <v>8</v>
      </c>
      <c r="F2434">
        <v>25</v>
      </c>
      <c r="G2434">
        <v>0</v>
      </c>
      <c r="H2434">
        <v>0</v>
      </c>
      <c r="I2434">
        <v>3.3659361701563602</v>
      </c>
      <c r="J2434">
        <v>0</v>
      </c>
      <c r="K2434">
        <v>0</v>
      </c>
      <c r="L2434">
        <v>0</v>
      </c>
      <c r="M2434">
        <v>0</v>
      </c>
    </row>
    <row r="2435" spans="1:13" hidden="1" x14ac:dyDescent="0.25">
      <c r="A2435" t="str">
        <f t="shared" ref="A2435:A2452" si="38">LEFT(C2435,1)</f>
        <v>a</v>
      </c>
      <c r="B2435">
        <v>76</v>
      </c>
      <c r="C2435" t="s">
        <v>17</v>
      </c>
      <c r="D2435">
        <v>4</v>
      </c>
      <c r="E2435" t="s">
        <v>6</v>
      </c>
      <c r="F2435">
        <v>18</v>
      </c>
      <c r="G2435">
        <v>0</v>
      </c>
      <c r="H2435">
        <v>0</v>
      </c>
      <c r="I2435">
        <v>10.3859447241773</v>
      </c>
      <c r="J2435">
        <v>0</v>
      </c>
      <c r="K2435">
        <v>0</v>
      </c>
      <c r="L2435">
        <v>0</v>
      </c>
      <c r="M2435">
        <v>0</v>
      </c>
    </row>
    <row r="2436" spans="1:13" hidden="1" x14ac:dyDescent="0.25">
      <c r="A2436" t="str">
        <f t="shared" si="38"/>
        <v>a</v>
      </c>
      <c r="B2436">
        <v>76</v>
      </c>
      <c r="C2436" t="s">
        <v>17</v>
      </c>
      <c r="D2436">
        <v>4</v>
      </c>
      <c r="E2436" t="s">
        <v>7</v>
      </c>
      <c r="F2436">
        <v>16</v>
      </c>
      <c r="G2436">
        <v>0</v>
      </c>
      <c r="H2436">
        <v>9.5678978494244502E-4</v>
      </c>
      <c r="I2436">
        <v>0.12753314860685599</v>
      </c>
      <c r="J2436">
        <v>4.46181897324864</v>
      </c>
      <c r="K2436">
        <v>0</v>
      </c>
      <c r="L2436">
        <v>0.12753314860685599</v>
      </c>
      <c r="M2436">
        <v>0</v>
      </c>
    </row>
    <row r="2437" spans="1:13" hidden="1" x14ac:dyDescent="0.25">
      <c r="A2437" t="str">
        <f t="shared" si="38"/>
        <v>d</v>
      </c>
      <c r="B2437">
        <v>77</v>
      </c>
      <c r="C2437" t="s">
        <v>16</v>
      </c>
      <c r="D2437">
        <v>1</v>
      </c>
      <c r="E2437" t="s">
        <v>6</v>
      </c>
      <c r="F2437">
        <v>120</v>
      </c>
      <c r="G2437">
        <v>0</v>
      </c>
      <c r="H2437">
        <v>0</v>
      </c>
      <c r="I2437">
        <v>19.182965328350601</v>
      </c>
      <c r="J2437">
        <v>0</v>
      </c>
      <c r="K2437">
        <v>0</v>
      </c>
      <c r="L2437">
        <v>0</v>
      </c>
      <c r="M2437">
        <v>0</v>
      </c>
    </row>
    <row r="2438" spans="1:13" hidden="1" x14ac:dyDescent="0.25">
      <c r="A2438" t="str">
        <f t="shared" si="38"/>
        <v>d</v>
      </c>
      <c r="B2438">
        <v>77</v>
      </c>
      <c r="C2438" t="s">
        <v>16</v>
      </c>
      <c r="D2438">
        <v>1</v>
      </c>
      <c r="E2438" t="s">
        <v>13</v>
      </c>
      <c r="F2438">
        <v>53</v>
      </c>
      <c r="G2438">
        <v>21.966453107118198</v>
      </c>
      <c r="H2438">
        <v>21.5885820864025</v>
      </c>
      <c r="I2438">
        <v>28.268876811364699</v>
      </c>
      <c r="J2438">
        <v>34050.967906533202</v>
      </c>
      <c r="K2438">
        <v>18345.383530229199</v>
      </c>
      <c r="L2438">
        <v>14.227209293322799</v>
      </c>
      <c r="M2438">
        <v>14.041667518041899</v>
      </c>
    </row>
    <row r="2439" spans="1:13" hidden="1" x14ac:dyDescent="0.25">
      <c r="A2439" t="str">
        <f t="shared" si="38"/>
        <v>d</v>
      </c>
      <c r="B2439">
        <v>77</v>
      </c>
      <c r="C2439" t="s">
        <v>16</v>
      </c>
      <c r="D2439">
        <v>1</v>
      </c>
      <c r="E2439" t="s">
        <v>7</v>
      </c>
      <c r="F2439">
        <v>2576</v>
      </c>
      <c r="G2439">
        <v>80.095981738789703</v>
      </c>
      <c r="H2439">
        <v>2497.8396242108502</v>
      </c>
      <c r="I2439">
        <v>553.87719928503304</v>
      </c>
      <c r="J2439">
        <v>3616411.9364821701</v>
      </c>
      <c r="K2439">
        <v>50902.541825878099</v>
      </c>
      <c r="L2439">
        <v>541.88959979508002</v>
      </c>
      <c r="M2439">
        <v>11.987599489951901</v>
      </c>
    </row>
    <row r="2440" spans="1:13" hidden="1" x14ac:dyDescent="0.25">
      <c r="A2440" t="str">
        <f t="shared" si="38"/>
        <v>d</v>
      </c>
      <c r="B2440">
        <v>77</v>
      </c>
      <c r="C2440" t="s">
        <v>16</v>
      </c>
      <c r="D2440">
        <v>1</v>
      </c>
      <c r="E2440" t="s">
        <v>8</v>
      </c>
      <c r="F2440">
        <v>93</v>
      </c>
      <c r="G2440">
        <v>6.8980933049708701</v>
      </c>
      <c r="H2440">
        <v>1.6662117082873</v>
      </c>
      <c r="I2440">
        <v>64.977748051747298</v>
      </c>
      <c r="J2440">
        <v>3446.8972630577</v>
      </c>
      <c r="K2440">
        <v>2577.6773657430899</v>
      </c>
      <c r="L2440">
        <v>0</v>
      </c>
      <c r="M2440">
        <v>0</v>
      </c>
    </row>
    <row r="2441" spans="1:13" hidden="1" x14ac:dyDescent="0.25">
      <c r="A2441" t="str">
        <f t="shared" si="38"/>
        <v>d</v>
      </c>
      <c r="B2441">
        <v>77</v>
      </c>
      <c r="C2441" t="s">
        <v>15</v>
      </c>
      <c r="D2441">
        <v>1</v>
      </c>
      <c r="E2441" t="s">
        <v>6</v>
      </c>
      <c r="F2441">
        <v>3</v>
      </c>
      <c r="G2441">
        <v>0</v>
      </c>
      <c r="H2441">
        <v>0</v>
      </c>
      <c r="I2441">
        <v>0.35724667056999998</v>
      </c>
      <c r="J2441">
        <v>0</v>
      </c>
      <c r="K2441">
        <v>0</v>
      </c>
      <c r="L2441">
        <v>0</v>
      </c>
      <c r="M2441">
        <v>0</v>
      </c>
    </row>
    <row r="2442" spans="1:13" hidden="1" x14ac:dyDescent="0.25">
      <c r="A2442" t="str">
        <f t="shared" si="38"/>
        <v>d</v>
      </c>
      <c r="B2442">
        <v>77</v>
      </c>
      <c r="C2442" t="s">
        <v>15</v>
      </c>
      <c r="D2442">
        <v>1</v>
      </c>
      <c r="E2442" t="s">
        <v>13</v>
      </c>
      <c r="F2442">
        <v>4</v>
      </c>
      <c r="G2442" s="26">
        <v>6.1936990023052597E-6</v>
      </c>
      <c r="H2442">
        <v>0</v>
      </c>
      <c r="I2442">
        <v>4.60857502470619E-4</v>
      </c>
      <c r="J2442">
        <v>0</v>
      </c>
      <c r="K2442">
        <v>3.9338976902094803E-3</v>
      </c>
      <c r="L2442">
        <v>0</v>
      </c>
      <c r="M2442">
        <v>4.60857502470619E-4</v>
      </c>
    </row>
    <row r="2443" spans="1:13" hidden="1" x14ac:dyDescent="0.25">
      <c r="A2443" t="str">
        <f t="shared" si="38"/>
        <v>d</v>
      </c>
      <c r="B2443">
        <v>77</v>
      </c>
      <c r="C2443" t="s">
        <v>15</v>
      </c>
      <c r="D2443">
        <v>1</v>
      </c>
      <c r="E2443" t="s">
        <v>7</v>
      </c>
      <c r="F2443">
        <v>73</v>
      </c>
      <c r="G2443">
        <v>24.961336724500001</v>
      </c>
      <c r="H2443">
        <v>67.445078419018401</v>
      </c>
      <c r="I2443">
        <v>13.3991312617202</v>
      </c>
      <c r="J2443">
        <v>134391.223921417</v>
      </c>
      <c r="K2443">
        <v>13214.54168165</v>
      </c>
      <c r="L2443">
        <v>12.096242672260001</v>
      </c>
      <c r="M2443">
        <v>1.3028885894602</v>
      </c>
    </row>
    <row r="2444" spans="1:13" hidden="1" x14ac:dyDescent="0.25">
      <c r="A2444" t="str">
        <f t="shared" si="38"/>
        <v>d</v>
      </c>
      <c r="B2444">
        <v>77</v>
      </c>
      <c r="C2444" t="s">
        <v>15</v>
      </c>
      <c r="D2444">
        <v>1</v>
      </c>
      <c r="E2444" t="s">
        <v>8</v>
      </c>
      <c r="F2444">
        <v>5</v>
      </c>
      <c r="G2444">
        <v>0</v>
      </c>
      <c r="H2444">
        <v>0</v>
      </c>
      <c r="I2444">
        <v>1.7766461816800001E-4</v>
      </c>
      <c r="J2444">
        <v>0</v>
      </c>
      <c r="K2444">
        <v>0</v>
      </c>
      <c r="L2444">
        <v>0</v>
      </c>
      <c r="M2444">
        <v>0</v>
      </c>
    </row>
    <row r="2445" spans="1:13" hidden="1" x14ac:dyDescent="0.25">
      <c r="A2445" t="str">
        <f t="shared" si="38"/>
        <v>f</v>
      </c>
      <c r="B2445">
        <v>77</v>
      </c>
      <c r="C2445" t="s">
        <v>14</v>
      </c>
      <c r="D2445">
        <v>1</v>
      </c>
      <c r="E2445" t="s">
        <v>6</v>
      </c>
      <c r="F2445">
        <v>42</v>
      </c>
      <c r="G2445">
        <v>0</v>
      </c>
      <c r="H2445">
        <v>0</v>
      </c>
      <c r="I2445">
        <v>13.002103916230899</v>
      </c>
      <c r="J2445">
        <v>0</v>
      </c>
      <c r="K2445">
        <v>0</v>
      </c>
      <c r="L2445">
        <v>0</v>
      </c>
      <c r="M2445">
        <v>0</v>
      </c>
    </row>
    <row r="2446" spans="1:13" hidden="1" x14ac:dyDescent="0.25">
      <c r="A2446" t="str">
        <f t="shared" si="38"/>
        <v>f</v>
      </c>
      <c r="B2446">
        <v>77</v>
      </c>
      <c r="C2446" t="s">
        <v>14</v>
      </c>
      <c r="D2446">
        <v>1</v>
      </c>
      <c r="E2446" t="s">
        <v>13</v>
      </c>
      <c r="F2446">
        <v>17</v>
      </c>
      <c r="G2446">
        <v>17.832164748064901</v>
      </c>
      <c r="H2446">
        <v>3.9898647985640001</v>
      </c>
      <c r="I2446">
        <v>3.2517898888410399</v>
      </c>
      <c r="J2446">
        <v>7199.5660618499996</v>
      </c>
      <c r="K2446">
        <v>11629.1397898462</v>
      </c>
      <c r="L2446">
        <v>1.1327183811570001</v>
      </c>
      <c r="M2446">
        <v>2.1190715076840401</v>
      </c>
    </row>
    <row r="2447" spans="1:13" hidden="1" x14ac:dyDescent="0.25">
      <c r="A2447" t="str">
        <f t="shared" si="38"/>
        <v>f</v>
      </c>
      <c r="B2447">
        <v>77</v>
      </c>
      <c r="C2447" t="s">
        <v>14</v>
      </c>
      <c r="D2447">
        <v>1</v>
      </c>
      <c r="E2447" t="s">
        <v>7</v>
      </c>
      <c r="F2447">
        <v>269</v>
      </c>
      <c r="G2447">
        <v>7.9867615872286297</v>
      </c>
      <c r="H2447">
        <v>720.31684084237997</v>
      </c>
      <c r="I2447">
        <v>37.737581074523099</v>
      </c>
      <c r="J2447">
        <v>858719.65538152796</v>
      </c>
      <c r="K2447">
        <v>2987.0514877104401</v>
      </c>
      <c r="L2447">
        <v>36.040113032359599</v>
      </c>
      <c r="M2447">
        <v>1.69746804216351</v>
      </c>
    </row>
    <row r="2448" spans="1:13" hidden="1" x14ac:dyDescent="0.25">
      <c r="A2448" t="str">
        <f t="shared" si="38"/>
        <v>f</v>
      </c>
      <c r="B2448">
        <v>77</v>
      </c>
      <c r="C2448" t="s">
        <v>14</v>
      </c>
      <c r="D2448">
        <v>1</v>
      </c>
      <c r="E2448" t="s">
        <v>8</v>
      </c>
      <c r="F2448">
        <v>550</v>
      </c>
      <c r="G2448">
        <v>5.9580486745293699</v>
      </c>
      <c r="H2448">
        <v>0</v>
      </c>
      <c r="I2448">
        <v>15.1715744490006</v>
      </c>
      <c r="J2448">
        <v>0</v>
      </c>
      <c r="K2448">
        <v>2228.3102079445498</v>
      </c>
      <c r="L2448">
        <v>0</v>
      </c>
      <c r="M2448">
        <v>0</v>
      </c>
    </row>
    <row r="2449" spans="1:13" hidden="1" x14ac:dyDescent="0.25">
      <c r="A2449" t="str">
        <f t="shared" si="38"/>
        <v>g</v>
      </c>
      <c r="B2449">
        <v>77</v>
      </c>
      <c r="C2449" t="s">
        <v>12</v>
      </c>
      <c r="D2449">
        <v>1</v>
      </c>
      <c r="E2449" t="s">
        <v>6</v>
      </c>
      <c r="F2449">
        <v>39</v>
      </c>
      <c r="G2449">
        <v>0</v>
      </c>
      <c r="H2449">
        <v>0</v>
      </c>
      <c r="I2449">
        <v>94.609768112994601</v>
      </c>
      <c r="J2449">
        <v>0</v>
      </c>
      <c r="K2449">
        <v>0</v>
      </c>
      <c r="L2449">
        <v>0</v>
      </c>
      <c r="M2449">
        <v>0</v>
      </c>
    </row>
    <row r="2450" spans="1:13" hidden="1" x14ac:dyDescent="0.25">
      <c r="A2450" t="str">
        <f t="shared" si="38"/>
        <v>g</v>
      </c>
      <c r="B2450">
        <v>77</v>
      </c>
      <c r="C2450" t="s">
        <v>12</v>
      </c>
      <c r="D2450">
        <v>1</v>
      </c>
      <c r="E2450" t="s">
        <v>13</v>
      </c>
      <c r="F2450">
        <v>2</v>
      </c>
      <c r="G2450" s="26">
        <v>5.9428163114699999E-9</v>
      </c>
      <c r="H2450">
        <v>0.998349550935</v>
      </c>
      <c r="I2450">
        <v>0.32051602810604402</v>
      </c>
      <c r="J2450">
        <v>1186.0392665100001</v>
      </c>
      <c r="K2450" s="26">
        <v>2.2226133004900002E-6</v>
      </c>
      <c r="L2450">
        <v>0.32045659937900001</v>
      </c>
      <c r="M2450" s="26">
        <v>5.9428727044100001E-5</v>
      </c>
    </row>
    <row r="2451" spans="1:13" hidden="1" x14ac:dyDescent="0.25">
      <c r="A2451" t="str">
        <f t="shared" si="38"/>
        <v>g</v>
      </c>
      <c r="B2451">
        <v>77</v>
      </c>
      <c r="C2451" t="s">
        <v>12</v>
      </c>
      <c r="D2451">
        <v>1</v>
      </c>
      <c r="E2451" t="s">
        <v>7</v>
      </c>
      <c r="F2451">
        <v>14</v>
      </c>
      <c r="G2451" s="26">
        <v>5.3657164102833301E-6</v>
      </c>
      <c r="H2451">
        <v>5.9617740281386498</v>
      </c>
      <c r="I2451">
        <v>5.6870621466036297</v>
      </c>
      <c r="J2451">
        <v>15730.287215260099</v>
      </c>
      <c r="K2451">
        <v>3.3964984877148398E-3</v>
      </c>
      <c r="L2451">
        <v>5.6828250472307102</v>
      </c>
      <c r="M2451">
        <v>4.2370993729143897E-3</v>
      </c>
    </row>
    <row r="2452" spans="1:13" hidden="1" x14ac:dyDescent="0.25">
      <c r="A2452" t="str">
        <f t="shared" si="38"/>
        <v>g</v>
      </c>
      <c r="B2452">
        <v>77</v>
      </c>
      <c r="C2452" t="s">
        <v>12</v>
      </c>
      <c r="D2452">
        <v>1</v>
      </c>
      <c r="E2452" t="s">
        <v>8</v>
      </c>
      <c r="F2452">
        <v>1</v>
      </c>
      <c r="G2452">
        <v>0</v>
      </c>
      <c r="H2452">
        <v>0</v>
      </c>
      <c r="I2452">
        <v>0.19737655155600001</v>
      </c>
      <c r="J2452">
        <v>0</v>
      </c>
      <c r="K2452">
        <v>0</v>
      </c>
      <c r="L2452">
        <v>0</v>
      </c>
      <c r="M2452">
        <v>0</v>
      </c>
    </row>
  </sheetData>
  <autoFilter ref="A1:M2452" xr:uid="{E04947A4-5AD5-4E2A-89B5-9CABB8852654}">
    <filterColumn colId="3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B001-ACDA-418B-912C-7642DBCAEC08}">
  <dimension ref="A1:AD746"/>
  <sheetViews>
    <sheetView topLeftCell="A457" workbookViewId="0">
      <selection activeCell="A719" sqref="A719:A746"/>
    </sheetView>
  </sheetViews>
  <sheetFormatPr defaultRowHeight="15" x14ac:dyDescent="0.25"/>
  <sheetData>
    <row r="1" spans="1:30" x14ac:dyDescent="0.25">
      <c r="C1" t="s">
        <v>57</v>
      </c>
      <c r="D1" t="s">
        <v>59</v>
      </c>
      <c r="E1" t="s">
        <v>58</v>
      </c>
      <c r="F1" t="s">
        <v>133</v>
      </c>
      <c r="G1" t="s">
        <v>157</v>
      </c>
      <c r="H1" t="s">
        <v>55</v>
      </c>
      <c r="I1" t="s">
        <v>0</v>
      </c>
      <c r="J1" t="s">
        <v>156</v>
      </c>
      <c r="K1" t="s">
        <v>155</v>
      </c>
      <c r="L1" t="s">
        <v>132</v>
      </c>
      <c r="M1" t="s">
        <v>131</v>
      </c>
      <c r="N1" t="s">
        <v>130</v>
      </c>
      <c r="O1" t="s">
        <v>129</v>
      </c>
      <c r="P1" t="s">
        <v>128</v>
      </c>
      <c r="Q1" t="s">
        <v>127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126</v>
      </c>
      <c r="AC1" t="s">
        <v>125</v>
      </c>
      <c r="AD1" t="s">
        <v>124</v>
      </c>
    </row>
    <row r="2" spans="1:30" x14ac:dyDescent="0.25">
      <c r="A2" t="str">
        <f>LEFT(E2,1)</f>
        <v>a</v>
      </c>
      <c r="B2">
        <v>0</v>
      </c>
      <c r="C2">
        <v>0</v>
      </c>
      <c r="D2">
        <v>0</v>
      </c>
      <c r="E2" t="s">
        <v>19</v>
      </c>
      <c r="F2" t="s">
        <v>119</v>
      </c>
      <c r="G2">
        <v>1</v>
      </c>
      <c r="H2">
        <v>26</v>
      </c>
      <c r="I2">
        <v>30.3016349075397</v>
      </c>
      <c r="J2">
        <v>0</v>
      </c>
      <c r="K2">
        <v>15.5677878218667</v>
      </c>
      <c r="L2">
        <v>0</v>
      </c>
      <c r="M2">
        <v>0</v>
      </c>
      <c r="N2">
        <v>0</v>
      </c>
      <c r="O2">
        <v>0</v>
      </c>
      <c r="P2">
        <v>19</v>
      </c>
      <c r="Q2">
        <v>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19</v>
      </c>
      <c r="AB2">
        <v>0</v>
      </c>
      <c r="AC2">
        <v>0.6</v>
      </c>
      <c r="AD2">
        <v>0.6</v>
      </c>
    </row>
    <row r="3" spans="1:30" x14ac:dyDescent="0.25">
      <c r="A3" t="str">
        <f t="shared" ref="A3:A66" si="0">LEFT(E3,1)</f>
        <v>a</v>
      </c>
      <c r="B3">
        <v>1</v>
      </c>
      <c r="C3">
        <v>0</v>
      </c>
      <c r="D3">
        <v>0</v>
      </c>
      <c r="E3" t="s">
        <v>17</v>
      </c>
      <c r="F3" t="s">
        <v>117</v>
      </c>
      <c r="G3">
        <v>3</v>
      </c>
      <c r="H3">
        <v>1</v>
      </c>
      <c r="I3">
        <v>1.99739361503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 t="shared" si="0"/>
        <v>a</v>
      </c>
      <c r="B4">
        <v>2</v>
      </c>
      <c r="C4">
        <v>0</v>
      </c>
      <c r="D4">
        <v>0</v>
      </c>
      <c r="E4" t="s">
        <v>40</v>
      </c>
      <c r="F4" t="s">
        <v>116</v>
      </c>
      <c r="G4">
        <v>4</v>
      </c>
      <c r="H4">
        <v>3</v>
      </c>
      <c r="I4">
        <v>7.4590264105959001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si="0"/>
        <v>a</v>
      </c>
      <c r="B5">
        <v>3</v>
      </c>
      <c r="C5">
        <v>0</v>
      </c>
      <c r="D5">
        <v>0</v>
      </c>
      <c r="E5" t="s">
        <v>24</v>
      </c>
      <c r="F5" t="s">
        <v>115</v>
      </c>
      <c r="G5">
        <v>5</v>
      </c>
      <c r="H5">
        <v>3</v>
      </c>
      <c r="I5">
        <v>2.7344935038679998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c</v>
      </c>
      <c r="B6">
        <v>4</v>
      </c>
      <c r="C6">
        <v>0</v>
      </c>
      <c r="D6">
        <v>0</v>
      </c>
      <c r="E6" t="s">
        <v>33</v>
      </c>
      <c r="F6" t="s">
        <v>109</v>
      </c>
      <c r="G6">
        <v>11</v>
      </c>
      <c r="H6">
        <v>4</v>
      </c>
      <c r="I6">
        <v>0.68488589163586899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a</v>
      </c>
      <c r="B7">
        <v>5</v>
      </c>
      <c r="C7">
        <v>0</v>
      </c>
      <c r="D7">
        <v>1</v>
      </c>
      <c r="E7" t="s">
        <v>18</v>
      </c>
      <c r="F7" t="s">
        <v>118</v>
      </c>
      <c r="G7">
        <v>2</v>
      </c>
      <c r="H7">
        <v>267</v>
      </c>
      <c r="I7">
        <v>595.11088878085002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a</v>
      </c>
      <c r="B8">
        <v>6</v>
      </c>
      <c r="C8">
        <v>0</v>
      </c>
      <c r="D8">
        <v>1</v>
      </c>
      <c r="E8" t="s">
        <v>40</v>
      </c>
      <c r="F8" t="s">
        <v>116</v>
      </c>
      <c r="G8">
        <v>4</v>
      </c>
      <c r="H8">
        <v>128</v>
      </c>
      <c r="I8">
        <v>135.70117229509299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tr">
        <f t="shared" si="0"/>
        <v>b</v>
      </c>
      <c r="B9">
        <v>7</v>
      </c>
      <c r="C9">
        <v>0</v>
      </c>
      <c r="D9">
        <v>1</v>
      </c>
      <c r="E9" t="s">
        <v>23</v>
      </c>
      <c r="F9" t="s">
        <v>111</v>
      </c>
      <c r="G9">
        <v>9</v>
      </c>
      <c r="H9">
        <v>2</v>
      </c>
      <c r="I9">
        <v>1.9176287535627799E-2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tr">
        <f t="shared" si="0"/>
        <v>b</v>
      </c>
      <c r="B10">
        <v>8</v>
      </c>
      <c r="C10">
        <v>0</v>
      </c>
      <c r="D10">
        <v>5</v>
      </c>
      <c r="E10" t="s">
        <v>23</v>
      </c>
      <c r="F10" t="s">
        <v>111</v>
      </c>
      <c r="G10">
        <v>9</v>
      </c>
      <c r="H10">
        <v>2</v>
      </c>
      <c r="I10">
        <v>7.8462295235299999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tr">
        <f t="shared" si="0"/>
        <v>a</v>
      </c>
      <c r="B11">
        <v>9</v>
      </c>
      <c r="C11">
        <v>0</v>
      </c>
      <c r="D11">
        <v>7</v>
      </c>
      <c r="E11" t="s">
        <v>19</v>
      </c>
      <c r="F11" t="s">
        <v>119</v>
      </c>
      <c r="G11">
        <v>1</v>
      </c>
      <c r="H11">
        <v>1</v>
      </c>
      <c r="I11">
        <v>4.9639134296199997E-3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 t="shared" si="0"/>
        <v>a</v>
      </c>
      <c r="B12">
        <v>10</v>
      </c>
      <c r="C12">
        <v>0</v>
      </c>
      <c r="D12">
        <v>8</v>
      </c>
      <c r="E12" t="s">
        <v>40</v>
      </c>
      <c r="F12" t="s">
        <v>116</v>
      </c>
      <c r="G12">
        <v>4</v>
      </c>
      <c r="H12">
        <v>56</v>
      </c>
      <c r="I12">
        <v>18.148310426326301</v>
      </c>
      <c r="J12">
        <v>0</v>
      </c>
      <c r="K12">
        <v>14.410459743093099</v>
      </c>
      <c r="L12">
        <v>0</v>
      </c>
      <c r="M12">
        <v>0</v>
      </c>
      <c r="N12">
        <v>0</v>
      </c>
      <c r="O12">
        <v>0</v>
      </c>
      <c r="P12">
        <v>18</v>
      </c>
      <c r="Q12">
        <v>18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</v>
      </c>
      <c r="AD12">
        <v>1</v>
      </c>
    </row>
    <row r="13" spans="1:30" x14ac:dyDescent="0.25">
      <c r="A13" t="str">
        <f t="shared" si="0"/>
        <v>d</v>
      </c>
      <c r="B13">
        <v>11</v>
      </c>
      <c r="C13">
        <v>0</v>
      </c>
      <c r="D13">
        <v>13</v>
      </c>
      <c r="E13" t="s">
        <v>22</v>
      </c>
      <c r="F13" t="s">
        <v>102</v>
      </c>
      <c r="G13">
        <v>18</v>
      </c>
      <c r="H13">
        <v>1</v>
      </c>
      <c r="I13">
        <v>0.32480417585099902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0"/>
        <v>a</v>
      </c>
      <c r="B14">
        <v>12</v>
      </c>
      <c r="C14">
        <v>0</v>
      </c>
      <c r="D14">
        <v>14</v>
      </c>
      <c r="E14" t="s">
        <v>19</v>
      </c>
      <c r="F14" t="s">
        <v>119</v>
      </c>
      <c r="G14">
        <v>1</v>
      </c>
      <c r="H14">
        <v>67</v>
      </c>
      <c r="I14">
        <v>120.275607798035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0"/>
        <v>a</v>
      </c>
      <c r="B15">
        <v>13</v>
      </c>
      <c r="C15">
        <v>0</v>
      </c>
      <c r="D15">
        <v>14</v>
      </c>
      <c r="E15" t="s">
        <v>24</v>
      </c>
      <c r="F15" t="s">
        <v>115</v>
      </c>
      <c r="G15">
        <v>5</v>
      </c>
      <c r="H15">
        <v>17</v>
      </c>
      <c r="I15">
        <v>35.954754168878701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0"/>
        <v>b</v>
      </c>
      <c r="B16">
        <v>14</v>
      </c>
      <c r="C16">
        <v>0</v>
      </c>
      <c r="D16">
        <v>14</v>
      </c>
      <c r="E16" t="s">
        <v>23</v>
      </c>
      <c r="F16" t="s">
        <v>111</v>
      </c>
      <c r="G16">
        <v>9</v>
      </c>
      <c r="H16">
        <v>2</v>
      </c>
      <c r="I16">
        <v>2.254257872052E-3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tr">
        <f t="shared" si="0"/>
        <v>b</v>
      </c>
      <c r="B17">
        <v>15</v>
      </c>
      <c r="C17">
        <v>0</v>
      </c>
      <c r="D17">
        <v>14</v>
      </c>
      <c r="E17" t="s">
        <v>46</v>
      </c>
      <c r="F17" t="s">
        <v>110</v>
      </c>
      <c r="G17">
        <v>10</v>
      </c>
      <c r="H17">
        <v>1</v>
      </c>
      <c r="I17">
        <v>3.4815461150800001E-3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tr">
        <f t="shared" si="0"/>
        <v>b</v>
      </c>
      <c r="B18">
        <v>16</v>
      </c>
      <c r="C18">
        <v>0</v>
      </c>
      <c r="D18">
        <v>15</v>
      </c>
      <c r="E18" t="s">
        <v>39</v>
      </c>
      <c r="F18" t="s">
        <v>114</v>
      </c>
      <c r="G18">
        <v>6</v>
      </c>
      <c r="H18">
        <v>11</v>
      </c>
      <c r="I18">
        <v>0.35052734519808099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tr">
        <f t="shared" si="0"/>
        <v>c</v>
      </c>
      <c r="B19">
        <v>17</v>
      </c>
      <c r="C19">
        <v>0</v>
      </c>
      <c r="D19">
        <v>15</v>
      </c>
      <c r="E19" t="s">
        <v>33</v>
      </c>
      <c r="F19" t="s">
        <v>109</v>
      </c>
      <c r="G19">
        <v>11</v>
      </c>
      <c r="H19">
        <v>14</v>
      </c>
      <c r="I19">
        <v>29.367209938710801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 t="shared" si="0"/>
        <v>d</v>
      </c>
      <c r="B20">
        <v>18</v>
      </c>
      <c r="C20">
        <v>0</v>
      </c>
      <c r="D20">
        <v>19</v>
      </c>
      <c r="E20" t="s">
        <v>16</v>
      </c>
      <c r="F20" t="s">
        <v>104</v>
      </c>
      <c r="G20">
        <v>16</v>
      </c>
      <c r="H20">
        <v>6</v>
      </c>
      <c r="I20">
        <v>8.3844823146629999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si="0"/>
        <v>b</v>
      </c>
      <c r="B21">
        <v>19</v>
      </c>
      <c r="C21">
        <v>0</v>
      </c>
      <c r="D21">
        <v>20</v>
      </c>
      <c r="E21" t="s">
        <v>34</v>
      </c>
      <c r="F21" t="s">
        <v>112</v>
      </c>
      <c r="G21">
        <v>8</v>
      </c>
      <c r="H21">
        <v>1</v>
      </c>
      <c r="I21">
        <v>1.0215687083999999E-4</v>
      </c>
      <c r="J21">
        <v>0</v>
      </c>
      <c r="K21">
        <v>1.0215687083999999E-4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0"/>
        <v>a</v>
      </c>
      <c r="B22">
        <v>20</v>
      </c>
      <c r="C22">
        <v>0</v>
      </c>
      <c r="D22">
        <v>22</v>
      </c>
      <c r="E22" t="s">
        <v>19</v>
      </c>
      <c r="F22" t="s">
        <v>119</v>
      </c>
      <c r="G22">
        <v>1</v>
      </c>
      <c r="H22">
        <v>119</v>
      </c>
      <c r="I22">
        <v>250.96682434543999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0"/>
        <v>c</v>
      </c>
      <c r="B23">
        <v>21</v>
      </c>
      <c r="C23">
        <v>0</v>
      </c>
      <c r="D23">
        <v>26</v>
      </c>
      <c r="E23" t="s">
        <v>31</v>
      </c>
      <c r="F23" t="s">
        <v>107</v>
      </c>
      <c r="G23">
        <v>13</v>
      </c>
      <c r="H23">
        <v>3</v>
      </c>
      <c r="I23">
        <v>0.14887767775596999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0"/>
        <v>a</v>
      </c>
      <c r="B24">
        <v>22</v>
      </c>
      <c r="C24">
        <v>0</v>
      </c>
      <c r="D24">
        <v>28</v>
      </c>
      <c r="E24" t="s">
        <v>18</v>
      </c>
      <c r="F24" t="s">
        <v>118</v>
      </c>
      <c r="G24">
        <v>2</v>
      </c>
      <c r="H24">
        <v>12</v>
      </c>
      <c r="I24">
        <v>13.033733404995299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t="str">
        <f t="shared" si="0"/>
        <v>c</v>
      </c>
      <c r="B25">
        <v>23</v>
      </c>
      <c r="C25">
        <v>0</v>
      </c>
      <c r="D25">
        <v>31</v>
      </c>
      <c r="E25" t="s">
        <v>33</v>
      </c>
      <c r="F25" t="s">
        <v>109</v>
      </c>
      <c r="G25">
        <v>11</v>
      </c>
      <c r="H25">
        <v>2</v>
      </c>
      <c r="I25">
        <v>7.03396384883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t="str">
        <f t="shared" si="0"/>
        <v>c</v>
      </c>
      <c r="B26">
        <v>24</v>
      </c>
      <c r="C26">
        <v>0</v>
      </c>
      <c r="D26">
        <v>33</v>
      </c>
      <c r="E26" t="s">
        <v>31</v>
      </c>
      <c r="F26" t="s">
        <v>107</v>
      </c>
      <c r="G26">
        <v>13</v>
      </c>
      <c r="H26">
        <v>11</v>
      </c>
      <c r="I26">
        <v>7.4690769923336298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 t="str">
        <f t="shared" si="0"/>
        <v>d</v>
      </c>
      <c r="B27">
        <v>25</v>
      </c>
      <c r="C27">
        <v>0</v>
      </c>
      <c r="D27">
        <v>40</v>
      </c>
      <c r="E27" t="s">
        <v>16</v>
      </c>
      <c r="F27" t="s">
        <v>104</v>
      </c>
      <c r="G27">
        <v>16</v>
      </c>
      <c r="H27">
        <v>5</v>
      </c>
      <c r="I27">
        <v>5.3418945677538296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 t="shared" si="0"/>
        <v>c</v>
      </c>
      <c r="B28">
        <v>26</v>
      </c>
      <c r="C28">
        <v>0</v>
      </c>
      <c r="D28">
        <v>42</v>
      </c>
      <c r="E28" t="s">
        <v>30</v>
      </c>
      <c r="F28" t="s">
        <v>106</v>
      </c>
      <c r="G28">
        <v>14</v>
      </c>
      <c r="H28">
        <v>7</v>
      </c>
      <c r="I28">
        <v>12.134891501419901</v>
      </c>
      <c r="J28">
        <v>0</v>
      </c>
      <c r="K28">
        <v>1.2605247800099999</v>
      </c>
      <c r="L28">
        <v>0</v>
      </c>
      <c r="M28">
        <v>0</v>
      </c>
      <c r="N28">
        <v>0</v>
      </c>
      <c r="O28">
        <v>0</v>
      </c>
      <c r="P28">
        <v>4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0</v>
      </c>
      <c r="AC28">
        <v>0.3</v>
      </c>
      <c r="AD28">
        <v>0.3</v>
      </c>
    </row>
    <row r="29" spans="1:30" x14ac:dyDescent="0.25">
      <c r="A29" t="str">
        <f t="shared" si="0"/>
        <v>d</v>
      </c>
      <c r="B29">
        <v>27</v>
      </c>
      <c r="C29">
        <v>0</v>
      </c>
      <c r="D29">
        <v>42</v>
      </c>
      <c r="E29" t="s">
        <v>16</v>
      </c>
      <c r="F29" t="s">
        <v>104</v>
      </c>
      <c r="G29">
        <v>16</v>
      </c>
      <c r="H29">
        <v>9</v>
      </c>
      <c r="I29">
        <v>5.1241859886815604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0"/>
        <v>a</v>
      </c>
      <c r="B30">
        <v>28</v>
      </c>
      <c r="C30">
        <v>0</v>
      </c>
      <c r="D30">
        <v>43</v>
      </c>
      <c r="E30" t="s">
        <v>24</v>
      </c>
      <c r="F30" t="s">
        <v>115</v>
      </c>
      <c r="G30">
        <v>5</v>
      </c>
      <c r="H30">
        <v>1</v>
      </c>
      <c r="I30">
        <v>3.2172289789499899</v>
      </c>
      <c r="J30">
        <v>0</v>
      </c>
      <c r="K30">
        <v>3.2172289789499899</v>
      </c>
      <c r="L30">
        <v>0</v>
      </c>
      <c r="M30">
        <v>0</v>
      </c>
      <c r="N30">
        <v>0</v>
      </c>
      <c r="O30">
        <v>0</v>
      </c>
      <c r="P30">
        <v>4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1.2</v>
      </c>
      <c r="AD30">
        <v>1.2</v>
      </c>
    </row>
    <row r="31" spans="1:30" x14ac:dyDescent="0.25">
      <c r="A31" t="str">
        <f t="shared" si="0"/>
        <v>c</v>
      </c>
      <c r="B31">
        <v>29</v>
      </c>
      <c r="C31">
        <v>0</v>
      </c>
      <c r="D31">
        <v>43</v>
      </c>
      <c r="E31" t="s">
        <v>30</v>
      </c>
      <c r="F31" t="s">
        <v>106</v>
      </c>
      <c r="G31">
        <v>14</v>
      </c>
      <c r="H31">
        <v>3</v>
      </c>
      <c r="I31">
        <v>4.7421914669337202</v>
      </c>
      <c r="J31">
        <v>0</v>
      </c>
      <c r="K31">
        <v>4.7421914669337202</v>
      </c>
      <c r="L31">
        <v>0</v>
      </c>
      <c r="M31">
        <v>0</v>
      </c>
      <c r="N31">
        <v>0</v>
      </c>
      <c r="O31">
        <v>0</v>
      </c>
      <c r="P31">
        <v>16</v>
      </c>
      <c r="Q31">
        <v>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16</v>
      </c>
      <c r="AB31">
        <v>0</v>
      </c>
      <c r="AC31">
        <v>3.4</v>
      </c>
      <c r="AD31">
        <v>3.4</v>
      </c>
    </row>
    <row r="32" spans="1:30" x14ac:dyDescent="0.25">
      <c r="A32" t="str">
        <f t="shared" si="0"/>
        <v>a</v>
      </c>
      <c r="B32">
        <v>30</v>
      </c>
      <c r="C32">
        <v>0</v>
      </c>
      <c r="D32">
        <v>44</v>
      </c>
      <c r="E32" t="s">
        <v>19</v>
      </c>
      <c r="F32" t="s">
        <v>119</v>
      </c>
      <c r="G32">
        <v>1</v>
      </c>
      <c r="H32">
        <v>6</v>
      </c>
      <c r="I32">
        <v>4.9059265717574103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t="str">
        <f t="shared" si="0"/>
        <v>a</v>
      </c>
      <c r="B33">
        <v>31</v>
      </c>
      <c r="C33">
        <v>0</v>
      </c>
      <c r="D33">
        <v>44</v>
      </c>
      <c r="E33" t="s">
        <v>17</v>
      </c>
      <c r="F33" t="s">
        <v>117</v>
      </c>
      <c r="G33">
        <v>3</v>
      </c>
      <c r="H33">
        <v>7</v>
      </c>
      <c r="I33">
        <v>9.1320409045728095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tr">
        <f t="shared" si="0"/>
        <v>a</v>
      </c>
      <c r="B34">
        <v>32</v>
      </c>
      <c r="C34">
        <v>0</v>
      </c>
      <c r="D34">
        <v>45</v>
      </c>
      <c r="E34" t="s">
        <v>19</v>
      </c>
      <c r="F34" t="s">
        <v>119</v>
      </c>
      <c r="G34">
        <v>1</v>
      </c>
      <c r="H34">
        <v>3</v>
      </c>
      <c r="I34">
        <v>1.8397544084969999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tr">
        <f t="shared" si="0"/>
        <v>h</v>
      </c>
      <c r="B35">
        <v>33</v>
      </c>
      <c r="C35">
        <v>0</v>
      </c>
      <c r="D35">
        <v>45</v>
      </c>
      <c r="E35" t="s">
        <v>25</v>
      </c>
      <c r="F35" t="s">
        <v>86</v>
      </c>
      <c r="G35">
        <v>34</v>
      </c>
      <c r="H35">
        <v>2</v>
      </c>
      <c r="I35">
        <v>2.848280100922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 t="shared" si="0"/>
        <v>b</v>
      </c>
      <c r="B36">
        <v>34</v>
      </c>
      <c r="C36">
        <v>0</v>
      </c>
      <c r="D36">
        <v>46</v>
      </c>
      <c r="E36" t="s">
        <v>34</v>
      </c>
      <c r="F36" t="s">
        <v>112</v>
      </c>
      <c r="G36">
        <v>8</v>
      </c>
      <c r="H36">
        <v>24</v>
      </c>
      <c r="I36">
        <v>14.264170036310601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si="0"/>
        <v>b</v>
      </c>
      <c r="B37">
        <v>35</v>
      </c>
      <c r="C37">
        <v>0</v>
      </c>
      <c r="D37">
        <v>46</v>
      </c>
      <c r="E37" t="s">
        <v>23</v>
      </c>
      <c r="F37" t="s">
        <v>111</v>
      </c>
      <c r="G37">
        <v>9</v>
      </c>
      <c r="H37">
        <v>12</v>
      </c>
      <c r="I37">
        <v>5.8939626472356599</v>
      </c>
      <c r="J37">
        <v>0</v>
      </c>
      <c r="K37">
        <v>0.96670000895472996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0.3</v>
      </c>
      <c r="AD37">
        <v>0.3</v>
      </c>
    </row>
    <row r="38" spans="1:30" x14ac:dyDescent="0.25">
      <c r="A38" t="str">
        <f t="shared" si="0"/>
        <v>c</v>
      </c>
      <c r="B38">
        <v>36</v>
      </c>
      <c r="C38">
        <v>0</v>
      </c>
      <c r="D38">
        <v>46</v>
      </c>
      <c r="E38" t="s">
        <v>32</v>
      </c>
      <c r="F38" t="s">
        <v>108</v>
      </c>
      <c r="G38">
        <v>12</v>
      </c>
      <c r="H38">
        <v>38</v>
      </c>
      <c r="I38">
        <v>18.933707073665001</v>
      </c>
      <c r="J38">
        <v>0</v>
      </c>
      <c r="K38">
        <v>0.11872227848945099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0"/>
        <v>d</v>
      </c>
      <c r="B39">
        <v>37</v>
      </c>
      <c r="C39">
        <v>0</v>
      </c>
      <c r="D39">
        <v>46</v>
      </c>
      <c r="E39" t="s">
        <v>16</v>
      </c>
      <c r="F39" t="s">
        <v>104</v>
      </c>
      <c r="G39">
        <v>16</v>
      </c>
      <c r="H39">
        <v>2</v>
      </c>
      <c r="I39">
        <v>0.66907859264453995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0"/>
        <v>a</v>
      </c>
      <c r="B40">
        <v>38</v>
      </c>
      <c r="C40">
        <v>0</v>
      </c>
      <c r="D40">
        <v>47</v>
      </c>
      <c r="E40" t="s">
        <v>19</v>
      </c>
      <c r="F40" t="s">
        <v>119</v>
      </c>
      <c r="G40">
        <v>1</v>
      </c>
      <c r="H40">
        <v>3</v>
      </c>
      <c r="I40">
        <v>0.14988710228339999</v>
      </c>
      <c r="J40">
        <v>0</v>
      </c>
      <c r="K40">
        <v>0.14988710228339999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t="str">
        <f t="shared" si="0"/>
        <v>d</v>
      </c>
      <c r="B41">
        <v>39</v>
      </c>
      <c r="C41">
        <v>0</v>
      </c>
      <c r="D41">
        <v>48</v>
      </c>
      <c r="E41" t="s">
        <v>15</v>
      </c>
      <c r="F41" t="s">
        <v>103</v>
      </c>
      <c r="G41">
        <v>17</v>
      </c>
      <c r="H41">
        <v>32</v>
      </c>
      <c r="I41">
        <v>5.8852000962072601</v>
      </c>
      <c r="J41">
        <v>0</v>
      </c>
      <c r="K41">
        <v>3.9946640125919401</v>
      </c>
      <c r="L41">
        <v>0</v>
      </c>
      <c r="M41">
        <v>0</v>
      </c>
      <c r="N41">
        <v>0</v>
      </c>
      <c r="O41">
        <v>0</v>
      </c>
      <c r="P41">
        <v>23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23</v>
      </c>
      <c r="AB41">
        <v>0</v>
      </c>
      <c r="AC41">
        <v>3.9</v>
      </c>
      <c r="AD41">
        <v>3.9</v>
      </c>
    </row>
    <row r="42" spans="1:30" x14ac:dyDescent="0.25">
      <c r="A42" t="str">
        <f t="shared" si="0"/>
        <v>e</v>
      </c>
      <c r="B42">
        <v>40</v>
      </c>
      <c r="C42">
        <v>0</v>
      </c>
      <c r="D42">
        <v>48</v>
      </c>
      <c r="E42" t="s">
        <v>43</v>
      </c>
      <c r="F42" t="s">
        <v>98</v>
      </c>
      <c r="G42">
        <v>22</v>
      </c>
      <c r="H42">
        <v>16</v>
      </c>
      <c r="I42">
        <v>0.21283761576176399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 t="str">
        <f t="shared" si="0"/>
        <v>a</v>
      </c>
      <c r="B43">
        <v>41</v>
      </c>
      <c r="C43">
        <v>0</v>
      </c>
      <c r="D43">
        <v>52</v>
      </c>
      <c r="E43" t="s">
        <v>19</v>
      </c>
      <c r="F43" t="s">
        <v>119</v>
      </c>
      <c r="G43">
        <v>1</v>
      </c>
      <c r="H43">
        <v>2</v>
      </c>
      <c r="I43">
        <v>0.22734515955906201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6">
        <v>1.1824285887675701E-5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 t="shared" si="0"/>
        <v>a</v>
      </c>
      <c r="B44">
        <v>42</v>
      </c>
      <c r="C44">
        <v>0</v>
      </c>
      <c r="D44">
        <v>55</v>
      </c>
      <c r="E44" t="s">
        <v>19</v>
      </c>
      <c r="F44" t="s">
        <v>119</v>
      </c>
      <c r="G44">
        <v>1</v>
      </c>
      <c r="H44">
        <v>11</v>
      </c>
      <c r="I44">
        <v>19.606282797829898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si="0"/>
        <v>a</v>
      </c>
      <c r="B45">
        <v>43</v>
      </c>
      <c r="C45">
        <v>0</v>
      </c>
      <c r="D45">
        <v>55</v>
      </c>
      <c r="E45" t="s">
        <v>18</v>
      </c>
      <c r="F45" t="s">
        <v>118</v>
      </c>
      <c r="G45">
        <v>2</v>
      </c>
      <c r="H45">
        <v>2</v>
      </c>
      <c r="I45">
        <v>8.5864673320129992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0"/>
        <v>c</v>
      </c>
      <c r="B46">
        <v>44</v>
      </c>
      <c r="C46">
        <v>0</v>
      </c>
      <c r="D46">
        <v>55</v>
      </c>
      <c r="E46" t="s">
        <v>33</v>
      </c>
      <c r="F46" t="s">
        <v>109</v>
      </c>
      <c r="G46">
        <v>11</v>
      </c>
      <c r="H46">
        <v>2</v>
      </c>
      <c r="I46">
        <v>2.3232458452500002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0"/>
        <v>c</v>
      </c>
      <c r="B47">
        <v>45</v>
      </c>
      <c r="C47">
        <v>0</v>
      </c>
      <c r="D47">
        <v>55</v>
      </c>
      <c r="E47" t="s">
        <v>32</v>
      </c>
      <c r="F47" t="s">
        <v>108</v>
      </c>
      <c r="G47">
        <v>12</v>
      </c>
      <c r="H47">
        <v>2</v>
      </c>
      <c r="I47">
        <v>2.3225658867010002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0"/>
        <v>d</v>
      </c>
      <c r="B48">
        <v>46</v>
      </c>
      <c r="C48">
        <v>0</v>
      </c>
      <c r="D48">
        <v>55</v>
      </c>
      <c r="E48" t="s">
        <v>16</v>
      </c>
      <c r="F48" t="s">
        <v>104</v>
      </c>
      <c r="G48">
        <v>16</v>
      </c>
      <c r="H48">
        <v>1</v>
      </c>
      <c r="I48">
        <v>9.29886928911999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tr">
        <f t="shared" si="0"/>
        <v>e</v>
      </c>
      <c r="B49">
        <v>47</v>
      </c>
      <c r="C49">
        <v>0</v>
      </c>
      <c r="D49">
        <v>56</v>
      </c>
      <c r="E49" t="s">
        <v>43</v>
      </c>
      <c r="F49" t="s">
        <v>98</v>
      </c>
      <c r="G49">
        <v>22</v>
      </c>
      <c r="H49">
        <v>12</v>
      </c>
      <c r="I49">
        <v>0.92570259798696797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tr">
        <f t="shared" si="0"/>
        <v>a</v>
      </c>
      <c r="B50">
        <v>48</v>
      </c>
      <c r="C50">
        <v>0</v>
      </c>
      <c r="D50">
        <v>60</v>
      </c>
      <c r="E50" t="s">
        <v>17</v>
      </c>
      <c r="F50" t="s">
        <v>117</v>
      </c>
      <c r="G50">
        <v>3</v>
      </c>
      <c r="H50">
        <v>2</v>
      </c>
      <c r="I50">
        <v>0.69702767635730001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 t="str">
        <f t="shared" si="0"/>
        <v>c</v>
      </c>
      <c r="B51">
        <v>49</v>
      </c>
      <c r="C51">
        <v>0</v>
      </c>
      <c r="D51">
        <v>62</v>
      </c>
      <c r="E51" t="s">
        <v>32</v>
      </c>
      <c r="F51" t="s">
        <v>108</v>
      </c>
      <c r="G51">
        <v>12</v>
      </c>
      <c r="H51">
        <v>68</v>
      </c>
      <c r="I51">
        <v>28.9113575083638</v>
      </c>
      <c r="J51">
        <v>0</v>
      </c>
      <c r="K51">
        <v>4.0554938069650603</v>
      </c>
      <c r="L51">
        <v>0</v>
      </c>
      <c r="M51">
        <v>0</v>
      </c>
      <c r="N51">
        <v>0</v>
      </c>
      <c r="O51">
        <v>0</v>
      </c>
      <c r="P51">
        <v>13</v>
      </c>
      <c r="Q51">
        <v>13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13</v>
      </c>
      <c r="AB51">
        <v>0</v>
      </c>
      <c r="AC51">
        <v>0.4</v>
      </c>
      <c r="AD51">
        <v>0.4</v>
      </c>
    </row>
    <row r="52" spans="1:30" x14ac:dyDescent="0.25">
      <c r="A52" t="str">
        <f t="shared" si="0"/>
        <v>a</v>
      </c>
      <c r="B52">
        <v>50</v>
      </c>
      <c r="C52">
        <v>0</v>
      </c>
      <c r="D52">
        <v>67</v>
      </c>
      <c r="E52" t="s">
        <v>40</v>
      </c>
      <c r="F52" t="s">
        <v>116</v>
      </c>
      <c r="G52">
        <v>4</v>
      </c>
      <c r="H52">
        <v>89</v>
      </c>
      <c r="I52">
        <v>96.819627344929401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si="0"/>
        <v>a</v>
      </c>
      <c r="B53">
        <v>51</v>
      </c>
      <c r="C53">
        <v>0</v>
      </c>
      <c r="D53">
        <v>76</v>
      </c>
      <c r="E53" t="s">
        <v>18</v>
      </c>
      <c r="F53" t="s">
        <v>118</v>
      </c>
      <c r="G53">
        <v>2</v>
      </c>
      <c r="H53">
        <v>7</v>
      </c>
      <c r="I53">
        <v>3.4578271721665699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0"/>
        <v>a</v>
      </c>
      <c r="B54">
        <v>52</v>
      </c>
      <c r="C54">
        <v>1</v>
      </c>
      <c r="D54">
        <v>0</v>
      </c>
      <c r="E54" t="s">
        <v>19</v>
      </c>
      <c r="F54" t="s">
        <v>119</v>
      </c>
      <c r="G54">
        <v>1</v>
      </c>
      <c r="H54">
        <v>1</v>
      </c>
      <c r="I54">
        <v>0.10828677763199999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0"/>
        <v>a</v>
      </c>
      <c r="B55">
        <v>53</v>
      </c>
      <c r="C55">
        <v>1</v>
      </c>
      <c r="D55">
        <v>0</v>
      </c>
      <c r="E55" t="s">
        <v>17</v>
      </c>
      <c r="F55" t="s">
        <v>117</v>
      </c>
      <c r="G55">
        <v>3</v>
      </c>
      <c r="H55">
        <v>4</v>
      </c>
      <c r="I55">
        <v>2.5234950522149999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1.9306436971761E-3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0"/>
        <v>a</v>
      </c>
      <c r="B56">
        <v>54</v>
      </c>
      <c r="C56">
        <v>1</v>
      </c>
      <c r="D56">
        <v>0</v>
      </c>
      <c r="E56" t="s">
        <v>40</v>
      </c>
      <c r="F56" t="s">
        <v>116</v>
      </c>
      <c r="G56">
        <v>4</v>
      </c>
      <c r="H56">
        <v>83</v>
      </c>
      <c r="I56">
        <v>35.538379339987699</v>
      </c>
      <c r="J56">
        <v>0</v>
      </c>
      <c r="K56">
        <v>9.9030702886410893</v>
      </c>
      <c r="L56">
        <v>0</v>
      </c>
      <c r="M56">
        <v>0</v>
      </c>
      <c r="N56">
        <v>0</v>
      </c>
      <c r="O56">
        <v>0</v>
      </c>
      <c r="P56">
        <v>12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0.142935234176117</v>
      </c>
      <c r="X56">
        <v>5.9336275600813698E-2</v>
      </c>
      <c r="Y56">
        <v>0</v>
      </c>
      <c r="Z56">
        <v>0</v>
      </c>
      <c r="AA56">
        <v>12</v>
      </c>
      <c r="AB56">
        <v>0</v>
      </c>
      <c r="AC56">
        <v>0.3</v>
      </c>
      <c r="AD56">
        <v>0.3</v>
      </c>
    </row>
    <row r="57" spans="1:30" x14ac:dyDescent="0.25">
      <c r="A57" t="str">
        <f t="shared" si="0"/>
        <v>b</v>
      </c>
      <c r="B57">
        <v>55</v>
      </c>
      <c r="C57">
        <v>1</v>
      </c>
      <c r="D57">
        <v>0</v>
      </c>
      <c r="E57" t="s">
        <v>36</v>
      </c>
      <c r="F57" t="s">
        <v>113</v>
      </c>
      <c r="G57">
        <v>7</v>
      </c>
      <c r="H57">
        <v>7</v>
      </c>
      <c r="I57">
        <v>5.11570079463125</v>
      </c>
      <c r="J57">
        <v>0</v>
      </c>
      <c r="K57">
        <v>4.32562904088305</v>
      </c>
      <c r="L57">
        <v>0</v>
      </c>
      <c r="M57">
        <v>0</v>
      </c>
      <c r="N57">
        <v>0</v>
      </c>
      <c r="O57">
        <v>0</v>
      </c>
      <c r="P57">
        <v>9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5.5923195818006598E-4</v>
      </c>
      <c r="Y57">
        <v>0</v>
      </c>
      <c r="Z57">
        <v>0</v>
      </c>
      <c r="AA57">
        <v>9</v>
      </c>
      <c r="AB57">
        <v>0</v>
      </c>
      <c r="AC57">
        <v>1.8</v>
      </c>
      <c r="AD57">
        <v>1.8</v>
      </c>
    </row>
    <row r="58" spans="1:30" x14ac:dyDescent="0.25">
      <c r="A58" t="str">
        <f t="shared" si="0"/>
        <v>c</v>
      </c>
      <c r="B58">
        <v>56</v>
      </c>
      <c r="C58">
        <v>1</v>
      </c>
      <c r="D58">
        <v>0</v>
      </c>
      <c r="E58" t="s">
        <v>33</v>
      </c>
      <c r="F58" t="s">
        <v>109</v>
      </c>
      <c r="G58">
        <v>11</v>
      </c>
      <c r="H58">
        <v>1425</v>
      </c>
      <c r="I58">
        <v>2950.8709504267399</v>
      </c>
      <c r="J58">
        <v>68.575289407935799</v>
      </c>
      <c r="K58">
        <v>831.11046559241197</v>
      </c>
      <c r="L58">
        <v>408</v>
      </c>
      <c r="M58">
        <v>376</v>
      </c>
      <c r="N58">
        <v>-32</v>
      </c>
      <c r="O58">
        <v>163</v>
      </c>
      <c r="P58">
        <v>3213</v>
      </c>
      <c r="Q58">
        <v>3050</v>
      </c>
      <c r="R58">
        <v>253.879879509592</v>
      </c>
      <c r="S58">
        <v>122.99200590927001</v>
      </c>
      <c r="T58">
        <v>31.872614612566998</v>
      </c>
      <c r="U58">
        <v>0</v>
      </c>
      <c r="V58">
        <v>0</v>
      </c>
      <c r="W58">
        <v>92.487349561433803</v>
      </c>
      <c r="X58">
        <v>63.1284731111366</v>
      </c>
      <c r="Y58">
        <v>7.8137217590008596</v>
      </c>
      <c r="Z58">
        <v>233</v>
      </c>
      <c r="AA58">
        <v>2825</v>
      </c>
      <c r="AB58">
        <v>0.2</v>
      </c>
      <c r="AC58">
        <v>1.2</v>
      </c>
      <c r="AD58">
        <v>1</v>
      </c>
    </row>
    <row r="59" spans="1:30" x14ac:dyDescent="0.25">
      <c r="A59" t="str">
        <f t="shared" si="0"/>
        <v>c</v>
      </c>
      <c r="B59">
        <v>57</v>
      </c>
      <c r="C59">
        <v>1</v>
      </c>
      <c r="D59">
        <v>0</v>
      </c>
      <c r="E59" t="s">
        <v>32</v>
      </c>
      <c r="F59" t="s">
        <v>108</v>
      </c>
      <c r="G59">
        <v>12</v>
      </c>
      <c r="H59">
        <v>600</v>
      </c>
      <c r="I59">
        <v>884.82873818012695</v>
      </c>
      <c r="J59">
        <v>32.281525633823698</v>
      </c>
      <c r="K59">
        <v>334.36459918043897</v>
      </c>
      <c r="L59">
        <v>64</v>
      </c>
      <c r="M59">
        <v>60</v>
      </c>
      <c r="N59">
        <v>-4</v>
      </c>
      <c r="O59">
        <v>210</v>
      </c>
      <c r="P59">
        <v>1448</v>
      </c>
      <c r="Q59">
        <v>1238</v>
      </c>
      <c r="R59">
        <v>57.905075897863497</v>
      </c>
      <c r="S59">
        <v>2.99429918729088</v>
      </c>
      <c r="T59">
        <v>3.97909962925891</v>
      </c>
      <c r="U59">
        <v>0</v>
      </c>
      <c r="V59">
        <v>0</v>
      </c>
      <c r="W59">
        <v>18.9246853791633</v>
      </c>
      <c r="X59">
        <v>184.555570467569</v>
      </c>
      <c r="Y59">
        <v>6.6518891708617298</v>
      </c>
      <c r="Z59">
        <v>109</v>
      </c>
      <c r="AA59">
        <v>1136</v>
      </c>
      <c r="AB59">
        <v>0.3</v>
      </c>
      <c r="AC59">
        <v>1.7</v>
      </c>
      <c r="AD59">
        <v>1.4</v>
      </c>
    </row>
    <row r="60" spans="1:30" x14ac:dyDescent="0.25">
      <c r="A60" t="str">
        <f t="shared" si="0"/>
        <v>c</v>
      </c>
      <c r="B60">
        <v>58</v>
      </c>
      <c r="C60">
        <v>1</v>
      </c>
      <c r="D60">
        <v>0</v>
      </c>
      <c r="E60" t="s">
        <v>31</v>
      </c>
      <c r="F60" t="s">
        <v>107</v>
      </c>
      <c r="G60">
        <v>13</v>
      </c>
      <c r="H60">
        <v>25</v>
      </c>
      <c r="I60">
        <v>39.201424210672698</v>
      </c>
      <c r="J60">
        <v>3.3305952490083998E-3</v>
      </c>
      <c r="K60">
        <v>6.2606433746249497</v>
      </c>
      <c r="L60">
        <v>36</v>
      </c>
      <c r="M60">
        <v>36</v>
      </c>
      <c r="N60">
        <v>0</v>
      </c>
      <c r="O60">
        <v>3</v>
      </c>
      <c r="P60">
        <v>24</v>
      </c>
      <c r="Q60">
        <v>21</v>
      </c>
      <c r="R60">
        <v>36.689900708899998</v>
      </c>
      <c r="S60">
        <v>0</v>
      </c>
      <c r="T60" s="26">
        <v>5.9966322448199897E-7</v>
      </c>
      <c r="U60">
        <v>0</v>
      </c>
      <c r="V60">
        <v>0</v>
      </c>
      <c r="W60">
        <v>3.34518584991199</v>
      </c>
      <c r="X60" s="26">
        <v>6.3947656901963597E-8</v>
      </c>
      <c r="Y60" s="26">
        <v>7.4680852294861893E-5</v>
      </c>
      <c r="Z60">
        <v>0</v>
      </c>
      <c r="AA60">
        <v>21</v>
      </c>
      <c r="AB60">
        <v>1</v>
      </c>
      <c r="AC60">
        <v>1.5</v>
      </c>
      <c r="AD60">
        <v>0.5</v>
      </c>
    </row>
    <row r="61" spans="1:30" x14ac:dyDescent="0.25">
      <c r="A61" t="str">
        <f t="shared" si="0"/>
        <v>h</v>
      </c>
      <c r="B61">
        <v>59</v>
      </c>
      <c r="C61">
        <v>1</v>
      </c>
      <c r="D61">
        <v>0</v>
      </c>
      <c r="E61" t="s">
        <v>25</v>
      </c>
      <c r="F61" t="s">
        <v>86</v>
      </c>
      <c r="G61">
        <v>34</v>
      </c>
      <c r="H61">
        <v>32</v>
      </c>
      <c r="I61">
        <v>3.40377359075468</v>
      </c>
      <c r="J61">
        <v>1.7186427933464601E-2</v>
      </c>
      <c r="K61">
        <v>1.90530461256E-2</v>
      </c>
      <c r="L61">
        <v>0</v>
      </c>
      <c r="M61">
        <v>0</v>
      </c>
      <c r="N61">
        <v>0</v>
      </c>
      <c r="O61">
        <v>42</v>
      </c>
      <c r="P61">
        <v>42</v>
      </c>
      <c r="Q61">
        <v>0</v>
      </c>
      <c r="R61">
        <v>0</v>
      </c>
      <c r="S61">
        <v>0</v>
      </c>
      <c r="T61">
        <v>3.1581561291799901E-3</v>
      </c>
      <c r="U61">
        <v>0</v>
      </c>
      <c r="V61">
        <v>0</v>
      </c>
      <c r="W61">
        <v>0</v>
      </c>
      <c r="X61">
        <v>42.837700905222199</v>
      </c>
      <c r="Y61" s="26">
        <v>7.9672868429134301E-5</v>
      </c>
      <c r="Z61">
        <v>0</v>
      </c>
      <c r="AA61">
        <v>0</v>
      </c>
      <c r="AB61">
        <v>12.3</v>
      </c>
      <c r="AC61">
        <v>12.3</v>
      </c>
      <c r="AD61">
        <v>0</v>
      </c>
    </row>
    <row r="62" spans="1:30" x14ac:dyDescent="0.25">
      <c r="A62" t="str">
        <f t="shared" si="0"/>
        <v>a</v>
      </c>
      <c r="B62">
        <v>60</v>
      </c>
      <c r="C62">
        <v>1</v>
      </c>
      <c r="D62">
        <v>5</v>
      </c>
      <c r="E62" t="s">
        <v>40</v>
      </c>
      <c r="F62" t="s">
        <v>116</v>
      </c>
      <c r="G62">
        <v>4</v>
      </c>
      <c r="H62">
        <v>54</v>
      </c>
      <c r="I62">
        <v>29.720442545481401</v>
      </c>
      <c r="J62">
        <v>1.27961733447462E-2</v>
      </c>
      <c r="K62">
        <v>2.0340770788532998</v>
      </c>
      <c r="L62">
        <v>3</v>
      </c>
      <c r="M62">
        <v>3</v>
      </c>
      <c r="N62">
        <v>0</v>
      </c>
      <c r="O62">
        <v>29</v>
      </c>
      <c r="P62">
        <v>31</v>
      </c>
      <c r="Q62">
        <v>2</v>
      </c>
      <c r="R62">
        <v>0</v>
      </c>
      <c r="S62">
        <v>3.9718263053776801</v>
      </c>
      <c r="T62">
        <v>0</v>
      </c>
      <c r="U62">
        <v>0</v>
      </c>
      <c r="V62">
        <v>0</v>
      </c>
      <c r="W62">
        <v>0</v>
      </c>
      <c r="X62">
        <v>29.6538448679017</v>
      </c>
      <c r="Y62">
        <v>1.05325841505014E-4</v>
      </c>
      <c r="Z62">
        <v>0</v>
      </c>
      <c r="AA62">
        <v>2</v>
      </c>
      <c r="AB62">
        <v>1.1000000000000001</v>
      </c>
      <c r="AC62">
        <v>1.1000000000000001</v>
      </c>
      <c r="AD62">
        <v>0</v>
      </c>
    </row>
    <row r="63" spans="1:30" x14ac:dyDescent="0.25">
      <c r="A63" t="str">
        <f t="shared" si="0"/>
        <v>b</v>
      </c>
      <c r="B63">
        <v>61</v>
      </c>
      <c r="C63">
        <v>1</v>
      </c>
      <c r="D63">
        <v>5</v>
      </c>
      <c r="E63" t="s">
        <v>23</v>
      </c>
      <c r="F63" t="s">
        <v>111</v>
      </c>
      <c r="G63">
        <v>9</v>
      </c>
      <c r="H63">
        <v>1638</v>
      </c>
      <c r="I63">
        <v>1768.7679087361901</v>
      </c>
      <c r="J63">
        <v>5.9079031597749498</v>
      </c>
      <c r="K63">
        <v>219.36858595282499</v>
      </c>
      <c r="L63">
        <v>59</v>
      </c>
      <c r="M63">
        <v>59</v>
      </c>
      <c r="N63">
        <v>0</v>
      </c>
      <c r="O63">
        <v>1026</v>
      </c>
      <c r="P63">
        <v>1503</v>
      </c>
      <c r="Q63">
        <v>477</v>
      </c>
      <c r="R63">
        <v>16.419349819260901</v>
      </c>
      <c r="S63">
        <v>42.931620215899997</v>
      </c>
      <c r="T63">
        <v>0</v>
      </c>
      <c r="U63">
        <v>0</v>
      </c>
      <c r="V63">
        <v>0</v>
      </c>
      <c r="W63">
        <v>21.7272755509292</v>
      </c>
      <c r="X63">
        <v>1003.72322779499</v>
      </c>
      <c r="Y63">
        <v>0.98146987663302698</v>
      </c>
      <c r="Z63">
        <v>12</v>
      </c>
      <c r="AA63">
        <v>466</v>
      </c>
      <c r="AB63">
        <v>0.6</v>
      </c>
      <c r="AC63">
        <v>0.9</v>
      </c>
      <c r="AD63">
        <v>0.3</v>
      </c>
    </row>
    <row r="64" spans="1:30" x14ac:dyDescent="0.25">
      <c r="A64" t="str">
        <f t="shared" si="0"/>
        <v>c</v>
      </c>
      <c r="B64">
        <v>62</v>
      </c>
      <c r="C64">
        <v>1</v>
      </c>
      <c r="D64">
        <v>5</v>
      </c>
      <c r="E64" t="s">
        <v>31</v>
      </c>
      <c r="F64" t="s">
        <v>107</v>
      </c>
      <c r="G64">
        <v>13</v>
      </c>
      <c r="H64">
        <v>12790</v>
      </c>
      <c r="I64">
        <v>3858.4152644770002</v>
      </c>
      <c r="J64">
        <v>115.840708305223</v>
      </c>
      <c r="K64">
        <v>392.10368410331898</v>
      </c>
      <c r="L64">
        <v>1799</v>
      </c>
      <c r="M64">
        <v>1692</v>
      </c>
      <c r="N64">
        <v>-107</v>
      </c>
      <c r="O64">
        <v>11026</v>
      </c>
      <c r="P64">
        <v>12632</v>
      </c>
      <c r="Q64">
        <v>1606</v>
      </c>
      <c r="R64">
        <v>660.16526749591901</v>
      </c>
      <c r="S64">
        <v>1032.5752266878601</v>
      </c>
      <c r="T64">
        <v>106.69699189607501</v>
      </c>
      <c r="U64">
        <v>0</v>
      </c>
      <c r="V64">
        <v>0</v>
      </c>
      <c r="W64">
        <v>26.141249653374501</v>
      </c>
      <c r="X64">
        <v>10880.3791928221</v>
      </c>
      <c r="Y64">
        <v>119.572905156121</v>
      </c>
      <c r="Z64">
        <v>393</v>
      </c>
      <c r="AA64">
        <v>1333</v>
      </c>
      <c r="AB64">
        <v>3.3</v>
      </c>
      <c r="AC64">
        <v>3.7</v>
      </c>
      <c r="AD64">
        <v>0.4</v>
      </c>
    </row>
    <row r="65" spans="1:30" x14ac:dyDescent="0.25">
      <c r="A65" t="str">
        <f t="shared" si="0"/>
        <v>c</v>
      </c>
      <c r="B65">
        <v>63</v>
      </c>
      <c r="C65">
        <v>1</v>
      </c>
      <c r="D65">
        <v>5</v>
      </c>
      <c r="E65" t="s">
        <v>30</v>
      </c>
      <c r="F65" t="s">
        <v>106</v>
      </c>
      <c r="G65">
        <v>14</v>
      </c>
      <c r="H65">
        <v>169</v>
      </c>
      <c r="I65">
        <v>30.809523507945201</v>
      </c>
      <c r="J65">
        <v>1.11796840869684</v>
      </c>
      <c r="K65">
        <v>2.043215344747E-2</v>
      </c>
      <c r="L65">
        <v>0</v>
      </c>
      <c r="M65">
        <v>0</v>
      </c>
      <c r="N65">
        <v>0</v>
      </c>
      <c r="O65">
        <v>139</v>
      </c>
      <c r="P65">
        <v>137</v>
      </c>
      <c r="Q65">
        <v>-2</v>
      </c>
      <c r="R65">
        <v>0.35325332705099999</v>
      </c>
      <c r="S65">
        <v>9.6872933582609996E-2</v>
      </c>
      <c r="T65">
        <v>1.9024630861539201E-4</v>
      </c>
      <c r="U65">
        <v>0</v>
      </c>
      <c r="V65">
        <v>0</v>
      </c>
      <c r="W65">
        <v>0</v>
      </c>
      <c r="X65">
        <v>134.688750698294</v>
      </c>
      <c r="Y65">
        <v>4.9918453393917401</v>
      </c>
      <c r="Z65">
        <v>3</v>
      </c>
      <c r="AA65">
        <v>0</v>
      </c>
      <c r="AB65">
        <v>4.5</v>
      </c>
      <c r="AC65">
        <v>4.4000000000000004</v>
      </c>
      <c r="AD65">
        <v>-0.1</v>
      </c>
    </row>
    <row r="66" spans="1:30" x14ac:dyDescent="0.25">
      <c r="A66" t="str">
        <f t="shared" si="0"/>
        <v>g</v>
      </c>
      <c r="B66">
        <v>64</v>
      </c>
      <c r="C66">
        <v>1</v>
      </c>
      <c r="D66">
        <v>5</v>
      </c>
      <c r="E66" t="s">
        <v>12</v>
      </c>
      <c r="F66" t="s">
        <v>89</v>
      </c>
      <c r="G66">
        <v>31</v>
      </c>
      <c r="H66">
        <v>529</v>
      </c>
      <c r="I66">
        <v>89.7336654675739</v>
      </c>
      <c r="J66">
        <v>12.9290102607905</v>
      </c>
      <c r="K66">
        <v>17.066903121466101</v>
      </c>
      <c r="L66">
        <v>3553</v>
      </c>
      <c r="M66">
        <v>4454</v>
      </c>
      <c r="N66">
        <v>901</v>
      </c>
      <c r="O66">
        <v>190</v>
      </c>
      <c r="P66">
        <v>731</v>
      </c>
      <c r="Q66">
        <v>541</v>
      </c>
      <c r="R66">
        <v>196.68472737810001</v>
      </c>
      <c r="S66">
        <v>3056.2231148648302</v>
      </c>
      <c r="T66">
        <v>300.62984992097</v>
      </c>
      <c r="U66">
        <v>518</v>
      </c>
      <c r="V66">
        <v>684</v>
      </c>
      <c r="W66">
        <v>13.610080499610801</v>
      </c>
      <c r="X66">
        <v>158.25241909106299</v>
      </c>
      <c r="Y66">
        <v>18.735466860952599</v>
      </c>
      <c r="Z66">
        <v>241</v>
      </c>
      <c r="AA66">
        <v>319</v>
      </c>
      <c r="AB66">
        <v>41.7</v>
      </c>
      <c r="AC66">
        <v>57.8</v>
      </c>
      <c r="AD66">
        <v>16.100000000000001</v>
      </c>
    </row>
    <row r="67" spans="1:30" x14ac:dyDescent="0.25">
      <c r="A67" t="str">
        <f t="shared" ref="A67:A130" si="1">LEFT(E67,1)</f>
        <v>h</v>
      </c>
      <c r="B67">
        <v>65</v>
      </c>
      <c r="C67">
        <v>1</v>
      </c>
      <c r="D67">
        <v>5</v>
      </c>
      <c r="E67" t="s">
        <v>25</v>
      </c>
      <c r="F67" t="s">
        <v>86</v>
      </c>
      <c r="G67">
        <v>34</v>
      </c>
      <c r="H67">
        <v>1517</v>
      </c>
      <c r="I67">
        <v>256.67072220793801</v>
      </c>
      <c r="J67">
        <v>47.3629252470583</v>
      </c>
      <c r="K67">
        <v>13.0506355158441</v>
      </c>
      <c r="L67">
        <v>589</v>
      </c>
      <c r="M67">
        <v>1081</v>
      </c>
      <c r="N67">
        <v>492</v>
      </c>
      <c r="O67">
        <v>1847</v>
      </c>
      <c r="P67">
        <v>2115</v>
      </c>
      <c r="Q67">
        <v>268</v>
      </c>
      <c r="R67">
        <v>6.9886739176141699</v>
      </c>
      <c r="S67">
        <v>526.00204115298595</v>
      </c>
      <c r="T67">
        <v>56.274894414876599</v>
      </c>
      <c r="U67">
        <v>431</v>
      </c>
      <c r="V67">
        <v>118</v>
      </c>
      <c r="W67">
        <v>71.790954680080006</v>
      </c>
      <c r="X67">
        <v>1577.1651510675599</v>
      </c>
      <c r="Y67">
        <v>198.20845101960501</v>
      </c>
      <c r="Z67">
        <v>366</v>
      </c>
      <c r="AA67">
        <v>101</v>
      </c>
      <c r="AB67">
        <v>9.5</v>
      </c>
      <c r="AC67">
        <v>12.5</v>
      </c>
      <c r="AD67">
        <v>3</v>
      </c>
    </row>
    <row r="68" spans="1:30" x14ac:dyDescent="0.25">
      <c r="A68" t="str">
        <f t="shared" si="1"/>
        <v>h</v>
      </c>
      <c r="B68">
        <v>66</v>
      </c>
      <c r="C68">
        <v>1</v>
      </c>
      <c r="D68">
        <v>5</v>
      </c>
      <c r="E68" t="s">
        <v>41</v>
      </c>
      <c r="F68" t="s">
        <v>85</v>
      </c>
      <c r="G68">
        <v>35</v>
      </c>
      <c r="H68">
        <v>712</v>
      </c>
      <c r="I68">
        <v>138.78103712532501</v>
      </c>
      <c r="J68">
        <v>9.1868163980422999</v>
      </c>
      <c r="K68">
        <v>6.3205915090423801</v>
      </c>
      <c r="L68">
        <v>908</v>
      </c>
      <c r="M68">
        <v>1498</v>
      </c>
      <c r="N68">
        <v>590</v>
      </c>
      <c r="O68">
        <v>1230</v>
      </c>
      <c r="P68">
        <v>1491</v>
      </c>
      <c r="Q68">
        <v>261</v>
      </c>
      <c r="R68">
        <v>337.40604051859299</v>
      </c>
      <c r="S68">
        <v>540.27261582224799</v>
      </c>
      <c r="T68">
        <v>30.657234948134501</v>
      </c>
      <c r="U68">
        <v>368</v>
      </c>
      <c r="V68">
        <v>253</v>
      </c>
      <c r="W68">
        <v>78.718064455192902</v>
      </c>
      <c r="X68">
        <v>1123.7535150373601</v>
      </c>
      <c r="Y68">
        <v>27.606431737814301</v>
      </c>
      <c r="Z68">
        <v>171</v>
      </c>
      <c r="AA68">
        <v>118</v>
      </c>
      <c r="AB68">
        <v>15.4</v>
      </c>
      <c r="AC68">
        <v>21.5</v>
      </c>
      <c r="AD68">
        <v>6.1</v>
      </c>
    </row>
    <row r="69" spans="1:30" x14ac:dyDescent="0.25">
      <c r="A69" t="str">
        <f t="shared" si="1"/>
        <v>c</v>
      </c>
      <c r="B69">
        <v>67</v>
      </c>
      <c r="C69">
        <v>1</v>
      </c>
      <c r="D69">
        <v>9</v>
      </c>
      <c r="E69" t="s">
        <v>33</v>
      </c>
      <c r="F69" t="s">
        <v>109</v>
      </c>
      <c r="G69">
        <v>11</v>
      </c>
      <c r="H69">
        <v>17</v>
      </c>
      <c r="I69">
        <v>6.57915555386304</v>
      </c>
      <c r="J69">
        <v>0.72358446704099999</v>
      </c>
      <c r="K69">
        <v>4.85392312911E-3</v>
      </c>
      <c r="L69">
        <v>0</v>
      </c>
      <c r="M69">
        <v>0</v>
      </c>
      <c r="N69">
        <v>0</v>
      </c>
      <c r="O69">
        <v>7</v>
      </c>
      <c r="P69">
        <v>8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6.1245071697256197</v>
      </c>
      <c r="Y69">
        <v>0.96376210222969905</v>
      </c>
      <c r="Z69">
        <v>2</v>
      </c>
      <c r="AA69">
        <v>0</v>
      </c>
      <c r="AB69">
        <v>1.1000000000000001</v>
      </c>
      <c r="AC69">
        <v>1.2</v>
      </c>
      <c r="AD69">
        <v>0.1</v>
      </c>
    </row>
    <row r="70" spans="1:30" x14ac:dyDescent="0.25">
      <c r="A70" t="str">
        <f t="shared" si="1"/>
        <v>c</v>
      </c>
      <c r="B70">
        <v>68</v>
      </c>
      <c r="C70">
        <v>1</v>
      </c>
      <c r="D70">
        <v>9</v>
      </c>
      <c r="E70" t="s">
        <v>32</v>
      </c>
      <c r="F70" t="s">
        <v>108</v>
      </c>
      <c r="G70">
        <v>12</v>
      </c>
      <c r="H70">
        <v>1633</v>
      </c>
      <c r="I70">
        <v>412.30091285049599</v>
      </c>
      <c r="J70">
        <v>18.388608478571101</v>
      </c>
      <c r="K70">
        <v>29.848287770585198</v>
      </c>
      <c r="L70">
        <v>21</v>
      </c>
      <c r="M70">
        <v>21</v>
      </c>
      <c r="N70">
        <v>0</v>
      </c>
      <c r="O70">
        <v>1315</v>
      </c>
      <c r="P70">
        <v>1438</v>
      </c>
      <c r="Q70">
        <v>123</v>
      </c>
      <c r="R70">
        <v>3.8448332686476998E-4</v>
      </c>
      <c r="S70">
        <v>21.296881153505399</v>
      </c>
      <c r="T70">
        <v>2.12404865174637E-2</v>
      </c>
      <c r="U70">
        <v>0</v>
      </c>
      <c r="V70">
        <v>0</v>
      </c>
      <c r="W70">
        <v>0</v>
      </c>
      <c r="X70">
        <v>1275.07949495447</v>
      </c>
      <c r="Y70">
        <v>40.023596411550002</v>
      </c>
      <c r="Z70">
        <v>62</v>
      </c>
      <c r="AA70">
        <v>101</v>
      </c>
      <c r="AB70">
        <v>3.2</v>
      </c>
      <c r="AC70">
        <v>3.5</v>
      </c>
      <c r="AD70">
        <v>0.3</v>
      </c>
    </row>
    <row r="71" spans="1:30" x14ac:dyDescent="0.25">
      <c r="A71" t="str">
        <f t="shared" si="1"/>
        <v>c</v>
      </c>
      <c r="B71">
        <v>69</v>
      </c>
      <c r="C71">
        <v>1</v>
      </c>
      <c r="D71">
        <v>9</v>
      </c>
      <c r="E71" t="s">
        <v>31</v>
      </c>
      <c r="F71" t="s">
        <v>107</v>
      </c>
      <c r="G71">
        <v>13</v>
      </c>
      <c r="H71">
        <v>2542</v>
      </c>
      <c r="I71">
        <v>589.11482006902202</v>
      </c>
      <c r="J71">
        <v>24.609106303299999</v>
      </c>
      <c r="K71">
        <v>26.388863276922301</v>
      </c>
      <c r="L71">
        <v>263</v>
      </c>
      <c r="M71">
        <v>263</v>
      </c>
      <c r="N71">
        <v>0</v>
      </c>
      <c r="O71">
        <v>2103</v>
      </c>
      <c r="P71">
        <v>2227</v>
      </c>
      <c r="Q71">
        <v>124</v>
      </c>
      <c r="R71">
        <v>1.29250524680786E-3</v>
      </c>
      <c r="S71">
        <v>263.07923279246199</v>
      </c>
      <c r="T71">
        <v>3.4126420502360102E-2</v>
      </c>
      <c r="U71">
        <v>0</v>
      </c>
      <c r="V71">
        <v>0</v>
      </c>
      <c r="W71">
        <v>1.0032843018943001</v>
      </c>
      <c r="X71">
        <v>2054.7929872690402</v>
      </c>
      <c r="Y71">
        <v>47.882617571068202</v>
      </c>
      <c r="Z71">
        <v>83</v>
      </c>
      <c r="AA71">
        <v>89</v>
      </c>
      <c r="AB71">
        <v>4</v>
      </c>
      <c r="AC71">
        <v>4.2</v>
      </c>
      <c r="AD71">
        <v>0.2</v>
      </c>
    </row>
    <row r="72" spans="1:30" x14ac:dyDescent="0.25">
      <c r="A72" t="str">
        <f t="shared" si="1"/>
        <v>c</v>
      </c>
      <c r="B72">
        <v>70</v>
      </c>
      <c r="C72">
        <v>1</v>
      </c>
      <c r="D72">
        <v>9</v>
      </c>
      <c r="E72" t="s">
        <v>30</v>
      </c>
      <c r="F72" t="s">
        <v>106</v>
      </c>
      <c r="G72">
        <v>14</v>
      </c>
      <c r="H72">
        <v>102</v>
      </c>
      <c r="I72">
        <v>22.770572627436</v>
      </c>
      <c r="J72">
        <v>0.15616076433491</v>
      </c>
      <c r="K72">
        <v>1.7398297922124999</v>
      </c>
      <c r="L72">
        <v>0</v>
      </c>
      <c r="M72">
        <v>0</v>
      </c>
      <c r="N72">
        <v>0</v>
      </c>
      <c r="O72">
        <v>78</v>
      </c>
      <c r="P72">
        <v>82</v>
      </c>
      <c r="Q72">
        <v>4</v>
      </c>
      <c r="R72">
        <v>0</v>
      </c>
      <c r="S72">
        <v>0</v>
      </c>
      <c r="T72">
        <v>6.6340345408800001E-3</v>
      </c>
      <c r="U72">
        <v>0</v>
      </c>
      <c r="V72">
        <v>0</v>
      </c>
      <c r="W72">
        <v>1.30379888317E-4</v>
      </c>
      <c r="X72">
        <v>77.225957135939893</v>
      </c>
      <c r="Y72">
        <v>0.86310266966100002</v>
      </c>
      <c r="Z72">
        <v>0</v>
      </c>
      <c r="AA72">
        <v>5</v>
      </c>
      <c r="AB72">
        <v>3.4</v>
      </c>
      <c r="AC72">
        <v>3.6</v>
      </c>
      <c r="AD72">
        <v>0.2</v>
      </c>
    </row>
    <row r="73" spans="1:30" x14ac:dyDescent="0.25">
      <c r="A73" t="str">
        <f t="shared" si="1"/>
        <v>f</v>
      </c>
      <c r="B73">
        <v>71</v>
      </c>
      <c r="C73">
        <v>1</v>
      </c>
      <c r="D73">
        <v>9</v>
      </c>
      <c r="E73" t="s">
        <v>37</v>
      </c>
      <c r="F73" t="s">
        <v>94</v>
      </c>
      <c r="G73">
        <v>26</v>
      </c>
      <c r="H73">
        <v>2082</v>
      </c>
      <c r="I73">
        <v>177.211865546003</v>
      </c>
      <c r="J73">
        <v>7.0699526219774196</v>
      </c>
      <c r="K73">
        <v>10.6551462559546</v>
      </c>
      <c r="L73">
        <v>107</v>
      </c>
      <c r="M73">
        <v>211</v>
      </c>
      <c r="N73">
        <v>104</v>
      </c>
      <c r="O73">
        <v>1275</v>
      </c>
      <c r="P73">
        <v>1400</v>
      </c>
      <c r="Q73">
        <v>125</v>
      </c>
      <c r="R73">
        <v>8.8063565448537506</v>
      </c>
      <c r="S73">
        <v>41.248841380788797</v>
      </c>
      <c r="T73">
        <v>57.447658199712698</v>
      </c>
      <c r="U73">
        <v>64</v>
      </c>
      <c r="V73">
        <v>97</v>
      </c>
      <c r="W73">
        <v>60.116676980209398</v>
      </c>
      <c r="X73">
        <v>1204.39317120904</v>
      </c>
      <c r="Y73">
        <v>10.6241370402482</v>
      </c>
      <c r="Z73">
        <v>54</v>
      </c>
      <c r="AA73">
        <v>82</v>
      </c>
      <c r="AB73">
        <v>7.8</v>
      </c>
      <c r="AC73">
        <v>9.1</v>
      </c>
      <c r="AD73">
        <v>1.3</v>
      </c>
    </row>
    <row r="74" spans="1:30" x14ac:dyDescent="0.25">
      <c r="A74" t="str">
        <f t="shared" si="1"/>
        <v>g</v>
      </c>
      <c r="B74">
        <v>72</v>
      </c>
      <c r="C74">
        <v>1</v>
      </c>
      <c r="D74">
        <v>9</v>
      </c>
      <c r="E74" t="s">
        <v>12</v>
      </c>
      <c r="F74" t="s">
        <v>89</v>
      </c>
      <c r="G74">
        <v>31</v>
      </c>
      <c r="H74">
        <v>54</v>
      </c>
      <c r="I74">
        <v>119.65012062033399</v>
      </c>
      <c r="J74">
        <v>0</v>
      </c>
      <c r="K74">
        <v>119.56735130688701</v>
      </c>
      <c r="L74">
        <v>0</v>
      </c>
      <c r="M74">
        <v>4794</v>
      </c>
      <c r="N74">
        <v>4794</v>
      </c>
      <c r="O74">
        <v>0</v>
      </c>
      <c r="P74">
        <v>2237</v>
      </c>
      <c r="Q74">
        <v>2237</v>
      </c>
      <c r="R74">
        <v>0</v>
      </c>
      <c r="S74">
        <v>3.3695474255699998E-4</v>
      </c>
      <c r="T74">
        <v>0</v>
      </c>
      <c r="U74">
        <v>0</v>
      </c>
      <c r="V74">
        <v>4794</v>
      </c>
      <c r="W74">
        <v>0</v>
      </c>
      <c r="X74">
        <v>0</v>
      </c>
      <c r="Y74">
        <v>0</v>
      </c>
      <c r="Z74">
        <v>0</v>
      </c>
      <c r="AA74">
        <v>2237</v>
      </c>
      <c r="AB74">
        <v>0</v>
      </c>
      <c r="AC74">
        <v>58.8</v>
      </c>
      <c r="AD74">
        <v>58.8</v>
      </c>
    </row>
    <row r="75" spans="1:30" x14ac:dyDescent="0.25">
      <c r="A75" t="str">
        <f t="shared" si="1"/>
        <v>g</v>
      </c>
      <c r="B75">
        <v>73</v>
      </c>
      <c r="C75">
        <v>1</v>
      </c>
      <c r="D75">
        <v>10</v>
      </c>
      <c r="E75" t="s">
        <v>26</v>
      </c>
      <c r="F75" t="s">
        <v>88</v>
      </c>
      <c r="G75">
        <v>32</v>
      </c>
      <c r="H75">
        <v>512</v>
      </c>
      <c r="I75">
        <v>256.80845023867499</v>
      </c>
      <c r="J75">
        <v>58.721851748797803</v>
      </c>
      <c r="K75">
        <v>102.32108109415</v>
      </c>
      <c r="L75">
        <v>2563</v>
      </c>
      <c r="M75">
        <v>35690</v>
      </c>
      <c r="N75">
        <v>33127</v>
      </c>
      <c r="O75">
        <v>541</v>
      </c>
      <c r="P75">
        <v>6247</v>
      </c>
      <c r="Q75">
        <v>5706</v>
      </c>
      <c r="R75">
        <v>218.365346946599</v>
      </c>
      <c r="S75">
        <v>1067.3356116698999</v>
      </c>
      <c r="T75">
        <v>1278.0499109478601</v>
      </c>
      <c r="U75">
        <v>12545</v>
      </c>
      <c r="V75">
        <v>21860</v>
      </c>
      <c r="W75">
        <v>4.9908418217699397</v>
      </c>
      <c r="X75">
        <v>509.61323357853098</v>
      </c>
      <c r="Y75">
        <v>26.8543313581586</v>
      </c>
      <c r="Z75">
        <v>2090</v>
      </c>
      <c r="AA75">
        <v>3643</v>
      </c>
      <c r="AB75">
        <v>12.1</v>
      </c>
      <c r="AC75">
        <v>163.30000000000001</v>
      </c>
      <c r="AD75">
        <v>151.19999999999999</v>
      </c>
    </row>
    <row r="76" spans="1:30" x14ac:dyDescent="0.25">
      <c r="A76" t="str">
        <f t="shared" si="1"/>
        <v>h</v>
      </c>
      <c r="B76">
        <v>74</v>
      </c>
      <c r="C76">
        <v>1</v>
      </c>
      <c r="D76">
        <v>10</v>
      </c>
      <c r="E76" t="s">
        <v>41</v>
      </c>
      <c r="F76" t="s">
        <v>85</v>
      </c>
      <c r="G76">
        <v>35</v>
      </c>
      <c r="H76">
        <v>7331</v>
      </c>
      <c r="I76">
        <v>1872.11963347511</v>
      </c>
      <c r="J76">
        <v>189.35603367731099</v>
      </c>
      <c r="K76">
        <v>189.01840369058101</v>
      </c>
      <c r="L76">
        <v>1701</v>
      </c>
      <c r="M76">
        <v>16808</v>
      </c>
      <c r="N76">
        <v>15107</v>
      </c>
      <c r="O76">
        <v>8424</v>
      </c>
      <c r="P76">
        <v>14739</v>
      </c>
      <c r="Q76">
        <v>6315</v>
      </c>
      <c r="R76">
        <v>862.62195911055903</v>
      </c>
      <c r="S76">
        <v>772.63599251949995</v>
      </c>
      <c r="T76">
        <v>65.868814445252994</v>
      </c>
      <c r="U76">
        <v>7593</v>
      </c>
      <c r="V76">
        <v>7580</v>
      </c>
      <c r="W76">
        <v>129.24683715902799</v>
      </c>
      <c r="X76">
        <v>7530.22434049813</v>
      </c>
      <c r="Y76">
        <v>764.585866143825</v>
      </c>
      <c r="Z76">
        <v>3543</v>
      </c>
      <c r="AA76">
        <v>3537</v>
      </c>
      <c r="AB76">
        <v>5.4</v>
      </c>
      <c r="AC76">
        <v>16.899999999999999</v>
      </c>
      <c r="AD76">
        <v>11.5</v>
      </c>
    </row>
    <row r="77" spans="1:30" x14ac:dyDescent="0.25">
      <c r="A77" t="str">
        <f t="shared" si="1"/>
        <v>a</v>
      </c>
      <c r="B77">
        <v>75</v>
      </c>
      <c r="C77">
        <v>1</v>
      </c>
      <c r="D77">
        <v>11</v>
      </c>
      <c r="E77" t="s">
        <v>17</v>
      </c>
      <c r="F77" t="s">
        <v>117</v>
      </c>
      <c r="G77">
        <v>3</v>
      </c>
      <c r="H77">
        <v>241</v>
      </c>
      <c r="I77">
        <v>309.856236935244</v>
      </c>
      <c r="J77">
        <v>0.61405836902967004</v>
      </c>
      <c r="K77">
        <v>161.45823450566999</v>
      </c>
      <c r="L77">
        <v>119</v>
      </c>
      <c r="M77">
        <v>119</v>
      </c>
      <c r="N77">
        <v>0</v>
      </c>
      <c r="O77">
        <v>76</v>
      </c>
      <c r="P77">
        <v>280</v>
      </c>
      <c r="Q77">
        <v>204</v>
      </c>
      <c r="R77">
        <v>0.117894406811</v>
      </c>
      <c r="S77">
        <v>119.77432598748101</v>
      </c>
      <c r="T77">
        <v>0</v>
      </c>
      <c r="U77">
        <v>0</v>
      </c>
      <c r="V77">
        <v>0</v>
      </c>
      <c r="W77">
        <v>0</v>
      </c>
      <c r="X77">
        <v>75.671746406666003</v>
      </c>
      <c r="Y77">
        <v>0.43294754840766497</v>
      </c>
      <c r="Z77">
        <v>0</v>
      </c>
      <c r="AA77">
        <v>205</v>
      </c>
      <c r="AB77">
        <v>0.6</v>
      </c>
      <c r="AC77">
        <v>1.3</v>
      </c>
      <c r="AD77">
        <v>0.7</v>
      </c>
    </row>
    <row r="78" spans="1:30" x14ac:dyDescent="0.25">
      <c r="A78" t="str">
        <f t="shared" si="1"/>
        <v>b</v>
      </c>
      <c r="B78">
        <v>76</v>
      </c>
      <c r="C78">
        <v>1</v>
      </c>
      <c r="D78">
        <v>11</v>
      </c>
      <c r="E78" t="s">
        <v>36</v>
      </c>
      <c r="F78" t="s">
        <v>113</v>
      </c>
      <c r="G78">
        <v>7</v>
      </c>
      <c r="H78">
        <v>1312</v>
      </c>
      <c r="I78">
        <v>935.39858440499802</v>
      </c>
      <c r="J78">
        <v>58.083486295807099</v>
      </c>
      <c r="K78">
        <v>353.437078186588</v>
      </c>
      <c r="L78">
        <v>48</v>
      </c>
      <c r="M78">
        <v>39</v>
      </c>
      <c r="N78">
        <v>-9</v>
      </c>
      <c r="O78">
        <v>952</v>
      </c>
      <c r="P78">
        <v>1815</v>
      </c>
      <c r="Q78">
        <v>863</v>
      </c>
      <c r="R78">
        <v>28.783960029503401</v>
      </c>
      <c r="S78">
        <v>10.9721142942507</v>
      </c>
      <c r="T78">
        <v>8.9802499456465501</v>
      </c>
      <c r="U78">
        <v>0</v>
      </c>
      <c r="V78">
        <v>0</v>
      </c>
      <c r="W78" s="26">
        <v>1.41646724467E-6</v>
      </c>
      <c r="X78">
        <v>941.82316741650504</v>
      </c>
      <c r="Y78">
        <v>10.9641061699313</v>
      </c>
      <c r="Z78">
        <v>123</v>
      </c>
      <c r="AA78">
        <v>751</v>
      </c>
      <c r="AB78">
        <v>1.1000000000000001</v>
      </c>
      <c r="AC78">
        <v>2</v>
      </c>
      <c r="AD78">
        <v>0.9</v>
      </c>
    </row>
    <row r="79" spans="1:30" x14ac:dyDescent="0.25">
      <c r="A79" t="str">
        <f t="shared" si="1"/>
        <v>b</v>
      </c>
      <c r="B79">
        <v>77</v>
      </c>
      <c r="C79">
        <v>1</v>
      </c>
      <c r="D79">
        <v>11</v>
      </c>
      <c r="E79" t="s">
        <v>34</v>
      </c>
      <c r="F79" t="s">
        <v>112</v>
      </c>
      <c r="G79">
        <v>8</v>
      </c>
      <c r="H79">
        <v>21</v>
      </c>
      <c r="I79">
        <v>55.777518349826899</v>
      </c>
      <c r="J79">
        <v>0</v>
      </c>
      <c r="K79">
        <v>55.519999649526902</v>
      </c>
      <c r="L79">
        <v>0</v>
      </c>
      <c r="M79">
        <v>0</v>
      </c>
      <c r="N79">
        <v>0</v>
      </c>
      <c r="O79">
        <v>0</v>
      </c>
      <c r="P79">
        <v>117</v>
      </c>
      <c r="Q79">
        <v>117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0.99813601558300002</v>
      </c>
      <c r="Y79">
        <v>0</v>
      </c>
      <c r="Z79">
        <v>0</v>
      </c>
      <c r="AA79">
        <v>117</v>
      </c>
      <c r="AB79">
        <v>0</v>
      </c>
      <c r="AC79">
        <v>2.1</v>
      </c>
      <c r="AD79">
        <v>2.1</v>
      </c>
    </row>
    <row r="80" spans="1:30" x14ac:dyDescent="0.25">
      <c r="A80" t="str">
        <f t="shared" si="1"/>
        <v>c</v>
      </c>
      <c r="B80">
        <v>78</v>
      </c>
      <c r="C80">
        <v>1</v>
      </c>
      <c r="D80">
        <v>11</v>
      </c>
      <c r="E80" t="s">
        <v>33</v>
      </c>
      <c r="F80" t="s">
        <v>109</v>
      </c>
      <c r="G80">
        <v>11</v>
      </c>
      <c r="H80">
        <v>3105</v>
      </c>
      <c r="I80">
        <v>868.92783818759301</v>
      </c>
      <c r="J80">
        <v>17.456720787026502</v>
      </c>
      <c r="K80">
        <v>117.322191629298</v>
      </c>
      <c r="L80">
        <v>33</v>
      </c>
      <c r="M80">
        <v>30</v>
      </c>
      <c r="N80">
        <v>-3</v>
      </c>
      <c r="O80">
        <v>2641</v>
      </c>
      <c r="P80">
        <v>3079</v>
      </c>
      <c r="Q80">
        <v>438</v>
      </c>
      <c r="R80">
        <v>14.9723592878888</v>
      </c>
      <c r="S80">
        <v>15.967903659176599</v>
      </c>
      <c r="T80">
        <v>2.99452915636979</v>
      </c>
      <c r="U80">
        <v>0</v>
      </c>
      <c r="V80">
        <v>0</v>
      </c>
      <c r="W80">
        <v>1.996328105918</v>
      </c>
      <c r="X80">
        <v>2620.93514885587</v>
      </c>
      <c r="Y80">
        <v>18.253093697107101</v>
      </c>
      <c r="Z80">
        <v>59</v>
      </c>
      <c r="AA80">
        <v>398</v>
      </c>
      <c r="AB80">
        <v>3.1</v>
      </c>
      <c r="AC80">
        <v>3.6</v>
      </c>
      <c r="AD80">
        <v>0.5</v>
      </c>
    </row>
    <row r="81" spans="1:30" x14ac:dyDescent="0.25">
      <c r="A81" t="str">
        <f t="shared" si="1"/>
        <v>c</v>
      </c>
      <c r="B81">
        <v>79</v>
      </c>
      <c r="C81">
        <v>1</v>
      </c>
      <c r="D81">
        <v>11</v>
      </c>
      <c r="E81" t="s">
        <v>32</v>
      </c>
      <c r="F81" t="s">
        <v>108</v>
      </c>
      <c r="G81">
        <v>12</v>
      </c>
      <c r="H81">
        <v>68</v>
      </c>
      <c r="I81">
        <v>25.4315367040989</v>
      </c>
      <c r="J81">
        <v>0</v>
      </c>
      <c r="K81">
        <v>1.0023784006739601E-3</v>
      </c>
      <c r="L81">
        <v>20</v>
      </c>
      <c r="M81">
        <v>20</v>
      </c>
      <c r="N81">
        <v>0</v>
      </c>
      <c r="O81">
        <v>55</v>
      </c>
      <c r="P81">
        <v>55</v>
      </c>
      <c r="Q81">
        <v>0</v>
      </c>
      <c r="R81">
        <v>20.9429452907711</v>
      </c>
      <c r="S81">
        <v>0</v>
      </c>
      <c r="T81">
        <v>0</v>
      </c>
      <c r="U81">
        <v>0</v>
      </c>
      <c r="V81">
        <v>0</v>
      </c>
      <c r="W81">
        <v>0</v>
      </c>
      <c r="X81">
        <v>55.553942147073698</v>
      </c>
      <c r="Y81">
        <v>0</v>
      </c>
      <c r="Z81">
        <v>0</v>
      </c>
      <c r="AA81">
        <v>0</v>
      </c>
      <c r="AB81">
        <v>2.9</v>
      </c>
      <c r="AC81">
        <v>2.9</v>
      </c>
      <c r="AD81">
        <v>0</v>
      </c>
    </row>
    <row r="82" spans="1:30" x14ac:dyDescent="0.25">
      <c r="A82" t="str">
        <f t="shared" si="1"/>
        <v>d</v>
      </c>
      <c r="B82">
        <v>80</v>
      </c>
      <c r="C82">
        <v>1</v>
      </c>
      <c r="D82">
        <v>11</v>
      </c>
      <c r="E82" t="s">
        <v>16</v>
      </c>
      <c r="F82" t="s">
        <v>104</v>
      </c>
      <c r="G82">
        <v>16</v>
      </c>
      <c r="H82">
        <v>1677</v>
      </c>
      <c r="I82">
        <v>405.42026893543903</v>
      </c>
      <c r="J82">
        <v>11.434914397078</v>
      </c>
      <c r="K82">
        <v>13.1827159104174</v>
      </c>
      <c r="L82">
        <v>33</v>
      </c>
      <c r="M82">
        <v>31</v>
      </c>
      <c r="N82">
        <v>-2</v>
      </c>
      <c r="O82">
        <v>1601</v>
      </c>
      <c r="P82">
        <v>1732</v>
      </c>
      <c r="Q82">
        <v>131</v>
      </c>
      <c r="R82">
        <v>15.970019248770001</v>
      </c>
      <c r="S82">
        <v>15.970368554598</v>
      </c>
      <c r="T82">
        <v>1.1449925816049999</v>
      </c>
      <c r="U82">
        <v>0</v>
      </c>
      <c r="V82">
        <v>0</v>
      </c>
      <c r="W82">
        <v>0</v>
      </c>
      <c r="X82">
        <v>1586.5524688769599</v>
      </c>
      <c r="Y82">
        <v>14.972302788925999</v>
      </c>
      <c r="Z82">
        <v>68</v>
      </c>
      <c r="AA82">
        <v>78</v>
      </c>
      <c r="AB82">
        <v>4</v>
      </c>
      <c r="AC82">
        <v>4.3</v>
      </c>
      <c r="AD82">
        <v>0.3</v>
      </c>
    </row>
    <row r="83" spans="1:30" x14ac:dyDescent="0.25">
      <c r="A83" t="str">
        <f t="shared" si="1"/>
        <v>f</v>
      </c>
      <c r="B83">
        <v>81</v>
      </c>
      <c r="C83">
        <v>1</v>
      </c>
      <c r="D83">
        <v>11</v>
      </c>
      <c r="E83" t="s">
        <v>37</v>
      </c>
      <c r="F83" t="s">
        <v>94</v>
      </c>
      <c r="G83">
        <v>26</v>
      </c>
      <c r="H83">
        <v>251</v>
      </c>
      <c r="I83">
        <v>35.489957350646002</v>
      </c>
      <c r="J83">
        <v>0.84273082506444796</v>
      </c>
      <c r="K83">
        <v>0.63648661527913797</v>
      </c>
      <c r="L83">
        <v>1</v>
      </c>
      <c r="M83">
        <v>12</v>
      </c>
      <c r="N83">
        <v>11</v>
      </c>
      <c r="O83">
        <v>303</v>
      </c>
      <c r="P83">
        <v>313</v>
      </c>
      <c r="Q83">
        <v>10</v>
      </c>
      <c r="R83">
        <v>0</v>
      </c>
      <c r="S83">
        <v>0</v>
      </c>
      <c r="T83">
        <v>1.0603147389000001</v>
      </c>
      <c r="U83">
        <v>7</v>
      </c>
      <c r="V83">
        <v>5</v>
      </c>
      <c r="W83" s="26">
        <v>7.4509732250499998E-7</v>
      </c>
      <c r="X83">
        <v>303.39111904985901</v>
      </c>
      <c r="Y83" s="26">
        <v>8.3549470756199996E-7</v>
      </c>
      <c r="Z83">
        <v>6</v>
      </c>
      <c r="AA83">
        <v>4</v>
      </c>
      <c r="AB83">
        <v>8.6</v>
      </c>
      <c r="AC83">
        <v>9.1999999999999993</v>
      </c>
      <c r="AD83">
        <v>0.6</v>
      </c>
    </row>
    <row r="84" spans="1:30" x14ac:dyDescent="0.25">
      <c r="A84" t="str">
        <f t="shared" si="1"/>
        <v>c</v>
      </c>
      <c r="B84">
        <v>82</v>
      </c>
      <c r="C84">
        <v>1</v>
      </c>
      <c r="D84">
        <v>19</v>
      </c>
      <c r="E84" t="s">
        <v>33</v>
      </c>
      <c r="F84" t="s">
        <v>109</v>
      </c>
      <c r="G84">
        <v>11</v>
      </c>
      <c r="H84">
        <v>2030</v>
      </c>
      <c r="I84">
        <v>1191.5078385440299</v>
      </c>
      <c r="J84">
        <v>1.6813291557300001</v>
      </c>
      <c r="K84">
        <v>433.527958897237</v>
      </c>
      <c r="L84">
        <v>91</v>
      </c>
      <c r="M84">
        <v>91</v>
      </c>
      <c r="N84">
        <v>0</v>
      </c>
      <c r="O84">
        <v>1396</v>
      </c>
      <c r="P84">
        <v>2872</v>
      </c>
      <c r="Q84">
        <v>1476</v>
      </c>
      <c r="R84">
        <v>2.01160124985776</v>
      </c>
      <c r="S84">
        <v>89.041512856475805</v>
      </c>
      <c r="T84">
        <v>0</v>
      </c>
      <c r="U84">
        <v>0</v>
      </c>
      <c r="V84">
        <v>0</v>
      </c>
      <c r="W84">
        <v>1.5916578452822701</v>
      </c>
      <c r="X84">
        <v>1392.9264933184299</v>
      </c>
      <c r="Y84">
        <v>1.996605859043</v>
      </c>
      <c r="Z84">
        <v>5</v>
      </c>
      <c r="AA84">
        <v>1473</v>
      </c>
      <c r="AB84">
        <v>1.2</v>
      </c>
      <c r="AC84">
        <v>2.5</v>
      </c>
      <c r="AD84">
        <v>1.3</v>
      </c>
    </row>
    <row r="85" spans="1:30" x14ac:dyDescent="0.25">
      <c r="A85" t="str">
        <f t="shared" si="1"/>
        <v>d</v>
      </c>
      <c r="B85">
        <v>83</v>
      </c>
      <c r="C85">
        <v>1</v>
      </c>
      <c r="D85">
        <v>19</v>
      </c>
      <c r="E85" t="s">
        <v>16</v>
      </c>
      <c r="F85" t="s">
        <v>104</v>
      </c>
      <c r="G85">
        <v>16</v>
      </c>
      <c r="H85">
        <v>4617</v>
      </c>
      <c r="I85">
        <v>1664.9295056569499</v>
      </c>
      <c r="J85">
        <v>68.985993401748701</v>
      </c>
      <c r="K85">
        <v>388.98925792345898</v>
      </c>
      <c r="L85">
        <v>813</v>
      </c>
      <c r="M85">
        <v>788</v>
      </c>
      <c r="N85">
        <v>-25</v>
      </c>
      <c r="O85">
        <v>3347</v>
      </c>
      <c r="P85">
        <v>5987</v>
      </c>
      <c r="Q85">
        <v>2640</v>
      </c>
      <c r="R85">
        <v>193.71818393245101</v>
      </c>
      <c r="S85">
        <v>594.86774448856102</v>
      </c>
      <c r="T85">
        <v>24.8874892982051</v>
      </c>
      <c r="U85">
        <v>0</v>
      </c>
      <c r="V85">
        <v>0</v>
      </c>
      <c r="W85">
        <v>27.4111504747327</v>
      </c>
      <c r="X85">
        <v>3235.7689613778098</v>
      </c>
      <c r="Y85">
        <v>84.028695511464406</v>
      </c>
      <c r="Z85">
        <v>410</v>
      </c>
      <c r="AA85">
        <v>2314</v>
      </c>
      <c r="AB85">
        <v>2.5</v>
      </c>
      <c r="AC85">
        <v>4.0999999999999996</v>
      </c>
      <c r="AD85">
        <v>1.6</v>
      </c>
    </row>
    <row r="86" spans="1:30" x14ac:dyDescent="0.25">
      <c r="A86" t="str">
        <f t="shared" si="1"/>
        <v>d</v>
      </c>
      <c r="B86">
        <v>84</v>
      </c>
      <c r="C86">
        <v>1</v>
      </c>
      <c r="D86">
        <v>19</v>
      </c>
      <c r="E86" t="s">
        <v>15</v>
      </c>
      <c r="F86" t="s">
        <v>103</v>
      </c>
      <c r="G86">
        <v>17</v>
      </c>
      <c r="H86">
        <v>182</v>
      </c>
      <c r="I86">
        <v>20.521513505612099</v>
      </c>
      <c r="J86">
        <v>0.33778532401136802</v>
      </c>
      <c r="K86">
        <v>0.11423376655275</v>
      </c>
      <c r="L86">
        <v>0</v>
      </c>
      <c r="M86">
        <v>0</v>
      </c>
      <c r="N86">
        <v>0</v>
      </c>
      <c r="O86">
        <v>100</v>
      </c>
      <c r="P86">
        <v>101</v>
      </c>
      <c r="Q86">
        <v>1</v>
      </c>
      <c r="R86">
        <v>3.0312120291046702E-3</v>
      </c>
      <c r="S86">
        <v>0.16370457137734201</v>
      </c>
      <c r="T86">
        <v>0</v>
      </c>
      <c r="U86">
        <v>0</v>
      </c>
      <c r="V86">
        <v>0</v>
      </c>
      <c r="W86">
        <v>0</v>
      </c>
      <c r="X86">
        <v>99.2868947404164</v>
      </c>
      <c r="Y86">
        <v>0.99804669175049698</v>
      </c>
      <c r="Z86">
        <v>2</v>
      </c>
      <c r="AA86">
        <v>0</v>
      </c>
      <c r="AB86">
        <v>4.9000000000000004</v>
      </c>
      <c r="AC86">
        <v>4.9000000000000004</v>
      </c>
      <c r="AD86">
        <v>0</v>
      </c>
    </row>
    <row r="87" spans="1:30" x14ac:dyDescent="0.25">
      <c r="A87" t="str">
        <f t="shared" si="1"/>
        <v>g</v>
      </c>
      <c r="B87">
        <v>85</v>
      </c>
      <c r="C87">
        <v>1</v>
      </c>
      <c r="D87">
        <v>19</v>
      </c>
      <c r="E87" t="s">
        <v>38</v>
      </c>
      <c r="F87" t="s">
        <v>90</v>
      </c>
      <c r="G87">
        <v>30</v>
      </c>
      <c r="H87">
        <v>477</v>
      </c>
      <c r="I87">
        <v>138.610161052759</v>
      </c>
      <c r="J87">
        <v>10.9758515656291</v>
      </c>
      <c r="K87">
        <v>67.342190038184896</v>
      </c>
      <c r="L87">
        <v>431</v>
      </c>
      <c r="M87">
        <v>1142</v>
      </c>
      <c r="N87">
        <v>711</v>
      </c>
      <c r="O87">
        <v>306</v>
      </c>
      <c r="P87">
        <v>912</v>
      </c>
      <c r="Q87">
        <v>606</v>
      </c>
      <c r="R87">
        <v>7.9540030448700003</v>
      </c>
      <c r="S87">
        <v>421.148452862326</v>
      </c>
      <c r="T87">
        <v>2.0466437410481801</v>
      </c>
      <c r="U87">
        <v>100</v>
      </c>
      <c r="V87">
        <v>613</v>
      </c>
      <c r="W87">
        <v>5.9485975352225902</v>
      </c>
      <c r="X87">
        <v>300.17265413318398</v>
      </c>
      <c r="Y87">
        <v>0.18476620647199901</v>
      </c>
      <c r="Z87">
        <v>85</v>
      </c>
      <c r="AA87">
        <v>521</v>
      </c>
      <c r="AB87">
        <v>5.3</v>
      </c>
      <c r="AC87">
        <v>14.8</v>
      </c>
      <c r="AD87">
        <v>9.5</v>
      </c>
    </row>
    <row r="88" spans="1:30" x14ac:dyDescent="0.25">
      <c r="A88" t="str">
        <f t="shared" si="1"/>
        <v>g</v>
      </c>
      <c r="B88">
        <v>86</v>
      </c>
      <c r="C88">
        <v>1</v>
      </c>
      <c r="D88">
        <v>19</v>
      </c>
      <c r="E88" t="s">
        <v>26</v>
      </c>
      <c r="F88" t="s">
        <v>88</v>
      </c>
      <c r="G88">
        <v>32</v>
      </c>
      <c r="H88">
        <v>172</v>
      </c>
      <c r="I88">
        <v>279.473668081271</v>
      </c>
      <c r="J88">
        <v>0</v>
      </c>
      <c r="K88">
        <v>196.260422157965</v>
      </c>
      <c r="L88">
        <v>1062</v>
      </c>
      <c r="M88">
        <v>42992</v>
      </c>
      <c r="N88">
        <v>41930</v>
      </c>
      <c r="O88">
        <v>25</v>
      </c>
      <c r="P88">
        <v>7013</v>
      </c>
      <c r="Q88">
        <v>6988</v>
      </c>
      <c r="R88">
        <v>2.03919862264E-4</v>
      </c>
      <c r="S88">
        <v>1062.7752250000899</v>
      </c>
      <c r="T88">
        <v>0</v>
      </c>
      <c r="U88">
        <v>0</v>
      </c>
      <c r="V88">
        <v>41930</v>
      </c>
      <c r="W88">
        <v>0</v>
      </c>
      <c r="X88">
        <v>25.075013279473499</v>
      </c>
      <c r="Y88">
        <v>0</v>
      </c>
      <c r="Z88">
        <v>0</v>
      </c>
      <c r="AA88">
        <v>6988</v>
      </c>
      <c r="AB88">
        <v>3.9</v>
      </c>
      <c r="AC88">
        <v>178.9</v>
      </c>
      <c r="AD88">
        <v>175</v>
      </c>
    </row>
    <row r="89" spans="1:30" x14ac:dyDescent="0.25">
      <c r="A89" t="str">
        <f t="shared" si="1"/>
        <v>a</v>
      </c>
      <c r="B89">
        <v>87</v>
      </c>
      <c r="C89">
        <v>1</v>
      </c>
      <c r="D89">
        <v>21</v>
      </c>
      <c r="E89" t="s">
        <v>17</v>
      </c>
      <c r="F89" t="s">
        <v>117</v>
      </c>
      <c r="G89">
        <v>3</v>
      </c>
      <c r="H89">
        <v>28</v>
      </c>
      <c r="I89">
        <v>35.3556434808078</v>
      </c>
      <c r="J89">
        <v>3.92011370590604</v>
      </c>
      <c r="K89">
        <v>21.922226922702599</v>
      </c>
      <c r="L89">
        <v>2</v>
      </c>
      <c r="M89">
        <v>0</v>
      </c>
      <c r="N89">
        <v>-2</v>
      </c>
      <c r="O89">
        <v>7</v>
      </c>
      <c r="P89">
        <v>37</v>
      </c>
      <c r="Q89">
        <v>30</v>
      </c>
      <c r="R89">
        <v>0</v>
      </c>
      <c r="S89">
        <v>0</v>
      </c>
      <c r="T89">
        <v>2.6209793988999999</v>
      </c>
      <c r="U89">
        <v>0</v>
      </c>
      <c r="V89">
        <v>0</v>
      </c>
      <c r="W89">
        <v>0</v>
      </c>
      <c r="X89">
        <v>6.6496832246394204</v>
      </c>
      <c r="Y89">
        <v>0.47207995716628298</v>
      </c>
      <c r="Z89">
        <v>4</v>
      </c>
      <c r="AA89">
        <v>27</v>
      </c>
      <c r="AB89">
        <v>0.3</v>
      </c>
      <c r="AC89">
        <v>1</v>
      </c>
      <c r="AD89">
        <v>0.7</v>
      </c>
    </row>
    <row r="90" spans="1:30" x14ac:dyDescent="0.25">
      <c r="A90" t="str">
        <f t="shared" si="1"/>
        <v>a</v>
      </c>
      <c r="B90">
        <v>88</v>
      </c>
      <c r="C90">
        <v>1</v>
      </c>
      <c r="D90">
        <v>21</v>
      </c>
      <c r="E90" t="s">
        <v>40</v>
      </c>
      <c r="F90" t="s">
        <v>116</v>
      </c>
      <c r="G90">
        <v>4</v>
      </c>
      <c r="H90">
        <v>984</v>
      </c>
      <c r="I90">
        <v>162.24826033988501</v>
      </c>
      <c r="J90">
        <v>4.0956782816431998</v>
      </c>
      <c r="K90">
        <v>19.854547996550501</v>
      </c>
      <c r="L90">
        <v>409</v>
      </c>
      <c r="M90">
        <v>409</v>
      </c>
      <c r="N90">
        <v>0</v>
      </c>
      <c r="O90">
        <v>188</v>
      </c>
      <c r="P90">
        <v>217</v>
      </c>
      <c r="Q90">
        <v>29</v>
      </c>
      <c r="R90">
        <v>348.37950420241299</v>
      </c>
      <c r="S90">
        <v>61.433648295299903</v>
      </c>
      <c r="T90">
        <v>0</v>
      </c>
      <c r="U90">
        <v>0</v>
      </c>
      <c r="V90">
        <v>0</v>
      </c>
      <c r="W90">
        <v>10.283484534299699</v>
      </c>
      <c r="X90">
        <v>177.076994598346</v>
      </c>
      <c r="Y90">
        <v>1.53932255550987</v>
      </c>
      <c r="Z90">
        <v>5</v>
      </c>
      <c r="AA90">
        <v>25</v>
      </c>
      <c r="AB90">
        <v>3.7</v>
      </c>
      <c r="AC90">
        <v>3.9</v>
      </c>
      <c r="AD90">
        <v>0.2</v>
      </c>
    </row>
    <row r="91" spans="1:30" x14ac:dyDescent="0.25">
      <c r="A91" t="str">
        <f t="shared" si="1"/>
        <v>c</v>
      </c>
      <c r="B91">
        <v>89</v>
      </c>
      <c r="C91">
        <v>1</v>
      </c>
      <c r="D91">
        <v>21</v>
      </c>
      <c r="E91" t="s">
        <v>32</v>
      </c>
      <c r="F91" t="s">
        <v>108</v>
      </c>
      <c r="G91">
        <v>12</v>
      </c>
      <c r="H91">
        <v>1719</v>
      </c>
      <c r="I91">
        <v>621.61532489240096</v>
      </c>
      <c r="J91">
        <v>27.876193293495401</v>
      </c>
      <c r="K91">
        <v>92.526458930879201</v>
      </c>
      <c r="L91">
        <v>199</v>
      </c>
      <c r="M91">
        <v>174</v>
      </c>
      <c r="N91">
        <v>-25</v>
      </c>
      <c r="O91">
        <v>1307</v>
      </c>
      <c r="P91">
        <v>1705</v>
      </c>
      <c r="Q91">
        <v>398</v>
      </c>
      <c r="R91">
        <v>14.9735206402</v>
      </c>
      <c r="S91">
        <v>159.929880989899</v>
      </c>
      <c r="T91">
        <v>24.6828184074541</v>
      </c>
      <c r="U91">
        <v>0</v>
      </c>
      <c r="V91">
        <v>0</v>
      </c>
      <c r="W91">
        <v>3.0419965607155999</v>
      </c>
      <c r="X91">
        <v>1294.59570236742</v>
      </c>
      <c r="Y91">
        <v>9.4147731007430693</v>
      </c>
      <c r="Z91">
        <v>94</v>
      </c>
      <c r="AA91">
        <v>314</v>
      </c>
      <c r="AB91">
        <v>2.4</v>
      </c>
      <c r="AC91">
        <v>3</v>
      </c>
      <c r="AD91">
        <v>0.6</v>
      </c>
    </row>
    <row r="92" spans="1:30" x14ac:dyDescent="0.25">
      <c r="A92" t="str">
        <f t="shared" si="1"/>
        <v>c</v>
      </c>
      <c r="B92">
        <v>90</v>
      </c>
      <c r="C92">
        <v>1</v>
      </c>
      <c r="D92">
        <v>21</v>
      </c>
      <c r="E92" t="s">
        <v>31</v>
      </c>
      <c r="F92" t="s">
        <v>107</v>
      </c>
      <c r="G92">
        <v>13</v>
      </c>
      <c r="H92">
        <v>187</v>
      </c>
      <c r="I92">
        <v>47.1370160313623</v>
      </c>
      <c r="J92">
        <v>0</v>
      </c>
      <c r="K92">
        <v>2.42134887452058</v>
      </c>
      <c r="L92">
        <v>0</v>
      </c>
      <c r="M92">
        <v>0</v>
      </c>
      <c r="N92">
        <v>0</v>
      </c>
      <c r="O92">
        <v>133</v>
      </c>
      <c r="P92">
        <v>141</v>
      </c>
      <c r="Q92">
        <v>8</v>
      </c>
      <c r="R92">
        <v>0</v>
      </c>
      <c r="S92">
        <v>0</v>
      </c>
      <c r="T92">
        <v>0</v>
      </c>
      <c r="U92">
        <v>0</v>
      </c>
      <c r="V92">
        <v>0</v>
      </c>
      <c r="W92">
        <v>0.998224768609</v>
      </c>
      <c r="X92">
        <v>132.736185519808</v>
      </c>
      <c r="Y92">
        <v>0</v>
      </c>
      <c r="Z92">
        <v>0</v>
      </c>
      <c r="AA92">
        <v>8</v>
      </c>
      <c r="AB92">
        <v>2.8</v>
      </c>
      <c r="AC92">
        <v>3</v>
      </c>
      <c r="AD92">
        <v>0.2</v>
      </c>
    </row>
    <row r="93" spans="1:30" x14ac:dyDescent="0.25">
      <c r="A93" t="str">
        <f t="shared" si="1"/>
        <v>f</v>
      </c>
      <c r="B93">
        <v>91</v>
      </c>
      <c r="C93">
        <v>1</v>
      </c>
      <c r="D93">
        <v>21</v>
      </c>
      <c r="E93" t="s">
        <v>37</v>
      </c>
      <c r="F93" t="s">
        <v>94</v>
      </c>
      <c r="G93">
        <v>26</v>
      </c>
      <c r="H93">
        <v>94</v>
      </c>
      <c r="I93">
        <v>24.369067438599501</v>
      </c>
      <c r="J93">
        <v>0</v>
      </c>
      <c r="K93">
        <v>2.8613379959163899E-2</v>
      </c>
      <c r="L93">
        <v>17</v>
      </c>
      <c r="M93">
        <v>17</v>
      </c>
      <c r="N93">
        <v>0</v>
      </c>
      <c r="O93">
        <v>171</v>
      </c>
      <c r="P93">
        <v>171</v>
      </c>
      <c r="Q93">
        <v>0</v>
      </c>
      <c r="R93">
        <v>0</v>
      </c>
      <c r="S93">
        <v>17.89395714039</v>
      </c>
      <c r="T93">
        <v>0</v>
      </c>
      <c r="U93">
        <v>0</v>
      </c>
      <c r="V93">
        <v>0</v>
      </c>
      <c r="W93">
        <v>0</v>
      </c>
      <c r="X93">
        <v>171.61505729576101</v>
      </c>
      <c r="Y93">
        <v>0</v>
      </c>
      <c r="Z93">
        <v>0</v>
      </c>
      <c r="AA93">
        <v>0</v>
      </c>
      <c r="AB93">
        <v>7.7</v>
      </c>
      <c r="AC93">
        <v>7.7</v>
      </c>
      <c r="AD93">
        <v>0</v>
      </c>
    </row>
    <row r="94" spans="1:30" x14ac:dyDescent="0.25">
      <c r="A94" t="str">
        <f t="shared" si="1"/>
        <v>b</v>
      </c>
      <c r="B94">
        <v>92</v>
      </c>
      <c r="C94">
        <v>1</v>
      </c>
      <c r="D94">
        <v>28</v>
      </c>
      <c r="E94" t="s">
        <v>39</v>
      </c>
      <c r="F94" t="s">
        <v>114</v>
      </c>
      <c r="G94">
        <v>6</v>
      </c>
      <c r="H94">
        <v>4</v>
      </c>
      <c r="I94">
        <v>0.195297246465331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"/>
        <v>c</v>
      </c>
      <c r="B95">
        <v>93</v>
      </c>
      <c r="C95">
        <v>1</v>
      </c>
      <c r="D95">
        <v>28</v>
      </c>
      <c r="E95" t="s">
        <v>32</v>
      </c>
      <c r="F95" t="s">
        <v>108</v>
      </c>
      <c r="G95">
        <v>12</v>
      </c>
      <c r="H95">
        <v>2</v>
      </c>
      <c r="I95">
        <v>2.126329433607E-4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"/>
        <v>a</v>
      </c>
      <c r="B96">
        <v>94</v>
      </c>
      <c r="C96">
        <v>1</v>
      </c>
      <c r="D96">
        <v>29</v>
      </c>
      <c r="E96" t="s">
        <v>18</v>
      </c>
      <c r="F96" t="s">
        <v>118</v>
      </c>
      <c r="G96">
        <v>2</v>
      </c>
      <c r="H96">
        <v>40</v>
      </c>
      <c r="I96">
        <v>32.710788868339499</v>
      </c>
      <c r="J96">
        <v>9.98590211628E-4</v>
      </c>
      <c r="K96">
        <v>5.8256533678211602</v>
      </c>
      <c r="L96">
        <v>0</v>
      </c>
      <c r="M96">
        <v>0</v>
      </c>
      <c r="N96">
        <v>0</v>
      </c>
      <c r="O96">
        <v>14</v>
      </c>
      <c r="P96">
        <v>21</v>
      </c>
      <c r="Q96">
        <v>7</v>
      </c>
      <c r="R96">
        <v>0</v>
      </c>
      <c r="S96" s="26">
        <v>5.1053243609400001E-5</v>
      </c>
      <c r="T96">
        <v>0</v>
      </c>
      <c r="U96">
        <v>0</v>
      </c>
      <c r="V96">
        <v>0</v>
      </c>
      <c r="W96">
        <v>0</v>
      </c>
      <c r="X96">
        <v>14.7637645476626</v>
      </c>
      <c r="Y96" s="26">
        <v>8.1346194658000004E-7</v>
      </c>
      <c r="Z96">
        <v>0</v>
      </c>
      <c r="AA96">
        <v>7</v>
      </c>
      <c r="AB96">
        <v>0.4</v>
      </c>
      <c r="AC96">
        <v>0.6</v>
      </c>
      <c r="AD96">
        <v>0.2</v>
      </c>
    </row>
    <row r="97" spans="1:30" x14ac:dyDescent="0.25">
      <c r="A97" t="str">
        <f t="shared" si="1"/>
        <v>a</v>
      </c>
      <c r="B97">
        <v>95</v>
      </c>
      <c r="C97">
        <v>1</v>
      </c>
      <c r="D97">
        <v>29</v>
      </c>
      <c r="E97" t="s">
        <v>17</v>
      </c>
      <c r="F97" t="s">
        <v>117</v>
      </c>
      <c r="G97">
        <v>3</v>
      </c>
      <c r="H97">
        <v>422</v>
      </c>
      <c r="I97">
        <v>358.67398656869199</v>
      </c>
      <c r="J97">
        <v>12.467410792847399</v>
      </c>
      <c r="K97">
        <v>109.777655248641</v>
      </c>
      <c r="L97">
        <v>432</v>
      </c>
      <c r="M97">
        <v>415</v>
      </c>
      <c r="N97">
        <v>-17</v>
      </c>
      <c r="O97">
        <v>123</v>
      </c>
      <c r="P97">
        <v>277</v>
      </c>
      <c r="Q97">
        <v>154</v>
      </c>
      <c r="R97">
        <v>340.175185165431</v>
      </c>
      <c r="S97">
        <v>75.133140658345695</v>
      </c>
      <c r="T97">
        <v>17.509849678788001</v>
      </c>
      <c r="U97">
        <v>0</v>
      </c>
      <c r="V97">
        <v>0</v>
      </c>
      <c r="W97">
        <v>0</v>
      </c>
      <c r="X97">
        <v>123.37340649435301</v>
      </c>
      <c r="Y97">
        <v>0.103366848962108</v>
      </c>
      <c r="Z97">
        <v>15</v>
      </c>
      <c r="AA97">
        <v>139</v>
      </c>
      <c r="AB97">
        <v>1.5</v>
      </c>
      <c r="AC97">
        <v>1.9</v>
      </c>
      <c r="AD97">
        <v>0.4</v>
      </c>
    </row>
    <row r="98" spans="1:30" x14ac:dyDescent="0.25">
      <c r="A98" t="str">
        <f t="shared" si="1"/>
        <v>a</v>
      </c>
      <c r="B98">
        <v>96</v>
      </c>
      <c r="C98">
        <v>1</v>
      </c>
      <c r="D98">
        <v>29</v>
      </c>
      <c r="E98" t="s">
        <v>40</v>
      </c>
      <c r="F98" t="s">
        <v>116</v>
      </c>
      <c r="G98">
        <v>4</v>
      </c>
      <c r="H98">
        <v>190</v>
      </c>
      <c r="I98">
        <v>156.90719270229101</v>
      </c>
      <c r="J98">
        <v>4.4133742753806198</v>
      </c>
      <c r="K98">
        <v>104.989770049515</v>
      </c>
      <c r="L98">
        <v>0</v>
      </c>
      <c r="M98">
        <v>0</v>
      </c>
      <c r="N98">
        <v>0</v>
      </c>
      <c r="O98">
        <v>24</v>
      </c>
      <c r="P98">
        <v>160</v>
      </c>
      <c r="Q98">
        <v>136</v>
      </c>
      <c r="R98">
        <v>0</v>
      </c>
      <c r="S98">
        <v>4.2042721853554503E-2</v>
      </c>
      <c r="T98">
        <v>0.25590778443200002</v>
      </c>
      <c r="U98">
        <v>0</v>
      </c>
      <c r="V98">
        <v>0</v>
      </c>
      <c r="W98">
        <v>0</v>
      </c>
      <c r="X98">
        <v>22.895017090339898</v>
      </c>
      <c r="Y98">
        <v>1.9920946609483099</v>
      </c>
      <c r="Z98">
        <v>5</v>
      </c>
      <c r="AA98">
        <v>133</v>
      </c>
      <c r="AB98">
        <v>0.2</v>
      </c>
      <c r="AC98">
        <v>1</v>
      </c>
      <c r="AD98">
        <v>0.8</v>
      </c>
    </row>
    <row r="99" spans="1:30" x14ac:dyDescent="0.25">
      <c r="A99" t="str">
        <f t="shared" si="1"/>
        <v>b</v>
      </c>
      <c r="B99">
        <v>97</v>
      </c>
      <c r="C99">
        <v>1</v>
      </c>
      <c r="D99">
        <v>29</v>
      </c>
      <c r="E99" t="s">
        <v>39</v>
      </c>
      <c r="F99" t="s">
        <v>114</v>
      </c>
      <c r="G99">
        <v>6</v>
      </c>
      <c r="H99">
        <v>31</v>
      </c>
      <c r="I99">
        <v>21.346585474338902</v>
      </c>
      <c r="J99">
        <v>0</v>
      </c>
      <c r="K99">
        <v>10.567199687516601</v>
      </c>
      <c r="L99">
        <v>3</v>
      </c>
      <c r="M99">
        <v>3</v>
      </c>
      <c r="N99">
        <v>0</v>
      </c>
      <c r="O99">
        <v>7</v>
      </c>
      <c r="P99">
        <v>29</v>
      </c>
      <c r="Q99">
        <v>22</v>
      </c>
      <c r="R99">
        <v>3.4653256454400001</v>
      </c>
      <c r="S99" s="26">
        <v>4.2005263689699901E-10</v>
      </c>
      <c r="T99">
        <v>0</v>
      </c>
      <c r="U99">
        <v>0</v>
      </c>
      <c r="V99">
        <v>0</v>
      </c>
      <c r="W99">
        <v>0</v>
      </c>
      <c r="X99">
        <v>7.5624055058128103</v>
      </c>
      <c r="Y99">
        <v>0</v>
      </c>
      <c r="Z99">
        <v>0</v>
      </c>
      <c r="AA99">
        <v>22</v>
      </c>
      <c r="AB99">
        <v>0.5</v>
      </c>
      <c r="AC99">
        <v>1.5</v>
      </c>
      <c r="AD99">
        <v>1</v>
      </c>
    </row>
    <row r="100" spans="1:30" x14ac:dyDescent="0.25">
      <c r="A100" t="str">
        <f t="shared" si="1"/>
        <v>b</v>
      </c>
      <c r="B100">
        <v>98</v>
      </c>
      <c r="C100">
        <v>1</v>
      </c>
      <c r="D100">
        <v>29</v>
      </c>
      <c r="E100" t="s">
        <v>36</v>
      </c>
      <c r="F100" t="s">
        <v>113</v>
      </c>
      <c r="G100">
        <v>7</v>
      </c>
      <c r="H100">
        <v>3514</v>
      </c>
      <c r="I100">
        <v>1714.05523186238</v>
      </c>
      <c r="J100">
        <v>8.8241982644593993</v>
      </c>
      <c r="K100">
        <v>408.29905842966599</v>
      </c>
      <c r="L100">
        <v>242</v>
      </c>
      <c r="M100">
        <v>236</v>
      </c>
      <c r="N100">
        <v>-6</v>
      </c>
      <c r="O100">
        <v>2475</v>
      </c>
      <c r="P100">
        <v>3357</v>
      </c>
      <c r="Q100">
        <v>882</v>
      </c>
      <c r="R100">
        <v>169.700419128265</v>
      </c>
      <c r="S100">
        <v>67.272224716714504</v>
      </c>
      <c r="T100">
        <v>5.9969892033271401</v>
      </c>
      <c r="U100">
        <v>0</v>
      </c>
      <c r="V100">
        <v>0</v>
      </c>
      <c r="W100">
        <v>14.9658269628895</v>
      </c>
      <c r="X100">
        <v>2457.6441016850799</v>
      </c>
      <c r="Y100">
        <v>2.7679176012031599</v>
      </c>
      <c r="Z100">
        <v>18</v>
      </c>
      <c r="AA100">
        <v>867</v>
      </c>
      <c r="AB100">
        <v>1.6</v>
      </c>
      <c r="AC100">
        <v>2.1</v>
      </c>
      <c r="AD100">
        <v>0.5</v>
      </c>
    </row>
    <row r="101" spans="1:30" x14ac:dyDescent="0.25">
      <c r="A101" t="str">
        <f t="shared" si="1"/>
        <v>b</v>
      </c>
      <c r="B101">
        <v>99</v>
      </c>
      <c r="C101">
        <v>1</v>
      </c>
      <c r="D101">
        <v>29</v>
      </c>
      <c r="E101" t="s">
        <v>34</v>
      </c>
      <c r="F101" t="s">
        <v>112</v>
      </c>
      <c r="G101">
        <v>8</v>
      </c>
      <c r="H101">
        <v>156</v>
      </c>
      <c r="I101">
        <v>83.221670836850393</v>
      </c>
      <c r="J101">
        <v>2.4488696707347701</v>
      </c>
      <c r="K101">
        <v>16.309683763807101</v>
      </c>
      <c r="L101">
        <v>46</v>
      </c>
      <c r="M101">
        <v>45</v>
      </c>
      <c r="N101">
        <v>-1</v>
      </c>
      <c r="O101">
        <v>102</v>
      </c>
      <c r="P101">
        <v>141</v>
      </c>
      <c r="Q101">
        <v>39</v>
      </c>
      <c r="R101" s="26">
        <v>3.7515970654259899E-5</v>
      </c>
      <c r="S101">
        <v>45.841354599581898</v>
      </c>
      <c r="T101">
        <v>0.98148226098776903</v>
      </c>
      <c r="U101">
        <v>0</v>
      </c>
      <c r="V101">
        <v>0</v>
      </c>
      <c r="W101">
        <v>0</v>
      </c>
      <c r="X101">
        <v>102.39801280854699</v>
      </c>
      <c r="Y101" s="26">
        <v>7.4957417973599998E-7</v>
      </c>
      <c r="Z101">
        <v>5</v>
      </c>
      <c r="AA101">
        <v>34</v>
      </c>
      <c r="AB101">
        <v>1.8</v>
      </c>
      <c r="AC101">
        <v>2.2000000000000002</v>
      </c>
      <c r="AD101">
        <v>0.4</v>
      </c>
    </row>
    <row r="102" spans="1:30" x14ac:dyDescent="0.25">
      <c r="A102" t="str">
        <f t="shared" si="1"/>
        <v>c</v>
      </c>
      <c r="B102">
        <v>100</v>
      </c>
      <c r="C102">
        <v>1</v>
      </c>
      <c r="D102">
        <v>29</v>
      </c>
      <c r="E102" t="s">
        <v>33</v>
      </c>
      <c r="F102" t="s">
        <v>109</v>
      </c>
      <c r="G102">
        <v>11</v>
      </c>
      <c r="H102">
        <v>293</v>
      </c>
      <c r="I102">
        <v>257.40599570327203</v>
      </c>
      <c r="J102">
        <v>6.4928445172457199</v>
      </c>
      <c r="K102">
        <v>138.07218165385501</v>
      </c>
      <c r="L102">
        <v>20</v>
      </c>
      <c r="M102">
        <v>20</v>
      </c>
      <c r="N102">
        <v>0</v>
      </c>
      <c r="O102">
        <v>81</v>
      </c>
      <c r="P102">
        <v>570</v>
      </c>
      <c r="Q102">
        <v>489</v>
      </c>
      <c r="R102" s="26">
        <v>6.1179291240499899E-7</v>
      </c>
      <c r="S102">
        <v>20.241340937248399</v>
      </c>
      <c r="T102" s="26">
        <v>5.0635172705529998E-5</v>
      </c>
      <c r="U102">
        <v>0</v>
      </c>
      <c r="V102">
        <v>0</v>
      </c>
      <c r="W102">
        <v>0</v>
      </c>
      <c r="X102">
        <v>79.312904162907998</v>
      </c>
      <c r="Y102">
        <v>2.4260534487349998</v>
      </c>
      <c r="Z102">
        <v>22</v>
      </c>
      <c r="AA102">
        <v>469</v>
      </c>
      <c r="AB102">
        <v>0.4</v>
      </c>
      <c r="AC102">
        <v>2.2999999999999998</v>
      </c>
      <c r="AD102">
        <v>1.9</v>
      </c>
    </row>
    <row r="103" spans="1:30" x14ac:dyDescent="0.25">
      <c r="A103" t="str">
        <f t="shared" si="1"/>
        <v>c</v>
      </c>
      <c r="B103">
        <v>101</v>
      </c>
      <c r="C103">
        <v>1</v>
      </c>
      <c r="D103">
        <v>29</v>
      </c>
      <c r="E103" t="s">
        <v>32</v>
      </c>
      <c r="F103" t="s">
        <v>108</v>
      </c>
      <c r="G103">
        <v>12</v>
      </c>
      <c r="H103">
        <v>704</v>
      </c>
      <c r="I103">
        <v>248.691166502963</v>
      </c>
      <c r="J103">
        <v>12.8728376097054</v>
      </c>
      <c r="K103">
        <v>88.919824225008696</v>
      </c>
      <c r="L103">
        <v>2</v>
      </c>
      <c r="M103">
        <v>0</v>
      </c>
      <c r="N103">
        <v>-2</v>
      </c>
      <c r="O103">
        <v>367</v>
      </c>
      <c r="P103">
        <v>707</v>
      </c>
      <c r="Q103">
        <v>340</v>
      </c>
      <c r="R103">
        <v>0</v>
      </c>
      <c r="S103">
        <v>2.9621902531490399E-2</v>
      </c>
      <c r="T103">
        <v>2.9596141366842201</v>
      </c>
      <c r="U103">
        <v>0</v>
      </c>
      <c r="V103">
        <v>0</v>
      </c>
      <c r="W103" s="26">
        <v>6.5870799516500005E-10</v>
      </c>
      <c r="X103">
        <v>362.74338947525899</v>
      </c>
      <c r="Y103">
        <v>4.8905524982015196</v>
      </c>
      <c r="Z103">
        <v>43</v>
      </c>
      <c r="AA103">
        <v>302</v>
      </c>
      <c r="AB103">
        <v>1.5</v>
      </c>
      <c r="AC103">
        <v>2.8</v>
      </c>
      <c r="AD103">
        <v>1.3</v>
      </c>
    </row>
    <row r="104" spans="1:30" x14ac:dyDescent="0.25">
      <c r="A104" t="str">
        <f t="shared" si="1"/>
        <v>d</v>
      </c>
      <c r="B104">
        <v>102</v>
      </c>
      <c r="C104">
        <v>1</v>
      </c>
      <c r="D104">
        <v>29</v>
      </c>
      <c r="E104" t="s">
        <v>16</v>
      </c>
      <c r="F104" t="s">
        <v>104</v>
      </c>
      <c r="G104">
        <v>16</v>
      </c>
      <c r="H104">
        <v>4960</v>
      </c>
      <c r="I104">
        <v>1281.45341113624</v>
      </c>
      <c r="J104">
        <v>62.258615732418598</v>
      </c>
      <c r="K104">
        <v>92.055871830863893</v>
      </c>
      <c r="L104">
        <v>1194</v>
      </c>
      <c r="M104">
        <v>1166</v>
      </c>
      <c r="N104">
        <v>-28</v>
      </c>
      <c r="O104">
        <v>3948</v>
      </c>
      <c r="P104">
        <v>4784</v>
      </c>
      <c r="Q104">
        <v>836</v>
      </c>
      <c r="R104">
        <v>1049.6395999926699</v>
      </c>
      <c r="S104">
        <v>116.76790566292</v>
      </c>
      <c r="T104">
        <v>27.930821747056999</v>
      </c>
      <c r="U104">
        <v>0</v>
      </c>
      <c r="V104">
        <v>0</v>
      </c>
      <c r="W104">
        <v>4.9440822032809999</v>
      </c>
      <c r="X104">
        <v>3862.7333885572798</v>
      </c>
      <c r="Y104">
        <v>80.944946954647904</v>
      </c>
      <c r="Z104">
        <v>370</v>
      </c>
      <c r="AA104">
        <v>547</v>
      </c>
      <c r="AB104">
        <v>4</v>
      </c>
      <c r="AC104">
        <v>4.5999999999999996</v>
      </c>
      <c r="AD104">
        <v>0.6</v>
      </c>
    </row>
    <row r="105" spans="1:30" x14ac:dyDescent="0.25">
      <c r="A105" t="str">
        <f t="shared" si="1"/>
        <v>f</v>
      </c>
      <c r="B105">
        <v>103</v>
      </c>
      <c r="C105">
        <v>1</v>
      </c>
      <c r="D105">
        <v>29</v>
      </c>
      <c r="E105" t="s">
        <v>14</v>
      </c>
      <c r="F105" t="s">
        <v>93</v>
      </c>
      <c r="G105">
        <v>27</v>
      </c>
      <c r="H105">
        <v>50</v>
      </c>
      <c r="I105">
        <v>21.1688267161426</v>
      </c>
      <c r="J105">
        <v>7.0211357995979995E-2</v>
      </c>
      <c r="K105">
        <v>0.46589167880789301</v>
      </c>
      <c r="L105">
        <v>2</v>
      </c>
      <c r="M105">
        <v>22</v>
      </c>
      <c r="N105">
        <v>20</v>
      </c>
      <c r="O105">
        <v>268</v>
      </c>
      <c r="P105">
        <v>277</v>
      </c>
      <c r="Q105">
        <v>9</v>
      </c>
      <c r="R105">
        <v>1.04274637281E-4</v>
      </c>
      <c r="S105">
        <v>2.7931865524747002</v>
      </c>
      <c r="T105">
        <v>1.6541911425820999E-2</v>
      </c>
      <c r="U105">
        <v>2</v>
      </c>
      <c r="V105">
        <v>18</v>
      </c>
      <c r="W105">
        <v>0</v>
      </c>
      <c r="X105">
        <v>268.00448458176101</v>
      </c>
      <c r="Y105">
        <v>0</v>
      </c>
      <c r="Z105">
        <v>1</v>
      </c>
      <c r="AA105">
        <v>8</v>
      </c>
      <c r="AB105">
        <v>12.8</v>
      </c>
      <c r="AC105">
        <v>14.1</v>
      </c>
      <c r="AD105">
        <v>1.3</v>
      </c>
    </row>
    <row r="106" spans="1:30" x14ac:dyDescent="0.25">
      <c r="A106" t="str">
        <f t="shared" si="1"/>
        <v>h</v>
      </c>
      <c r="B106">
        <v>104</v>
      </c>
      <c r="C106">
        <v>1</v>
      </c>
      <c r="D106">
        <v>29</v>
      </c>
      <c r="E106" t="s">
        <v>41</v>
      </c>
      <c r="F106" t="s">
        <v>85</v>
      </c>
      <c r="G106">
        <v>35</v>
      </c>
      <c r="H106">
        <v>601</v>
      </c>
      <c r="I106">
        <v>163.82804700301199</v>
      </c>
      <c r="J106">
        <v>46.2082156916969</v>
      </c>
      <c r="K106">
        <v>5.1590837060225798</v>
      </c>
      <c r="L106">
        <v>460</v>
      </c>
      <c r="M106">
        <v>2514</v>
      </c>
      <c r="N106">
        <v>2054</v>
      </c>
      <c r="O106">
        <v>579</v>
      </c>
      <c r="P106">
        <v>1379</v>
      </c>
      <c r="Q106">
        <v>800</v>
      </c>
      <c r="R106">
        <v>440.22205450797401</v>
      </c>
      <c r="S106">
        <v>14.973616315572199</v>
      </c>
      <c r="T106">
        <v>4.9931547074696896</v>
      </c>
      <c r="U106">
        <v>1853</v>
      </c>
      <c r="V106">
        <v>206</v>
      </c>
      <c r="W106">
        <v>0</v>
      </c>
      <c r="X106">
        <v>419.79980168602202</v>
      </c>
      <c r="Y106">
        <v>159.22691072894401</v>
      </c>
      <c r="Z106">
        <v>864</v>
      </c>
      <c r="AA106">
        <v>96</v>
      </c>
      <c r="AB106">
        <v>6.3</v>
      </c>
      <c r="AC106">
        <v>23.8</v>
      </c>
      <c r="AD106">
        <v>17.5</v>
      </c>
    </row>
    <row r="107" spans="1:30" x14ac:dyDescent="0.25">
      <c r="A107" t="str">
        <f t="shared" si="1"/>
        <v>c</v>
      </c>
      <c r="B107">
        <v>105</v>
      </c>
      <c r="C107">
        <v>1</v>
      </c>
      <c r="D107">
        <v>31</v>
      </c>
      <c r="E107" t="s">
        <v>33</v>
      </c>
      <c r="F107" t="s">
        <v>109</v>
      </c>
      <c r="G107">
        <v>11</v>
      </c>
      <c r="H107">
        <v>4471</v>
      </c>
      <c r="I107">
        <v>2632.44823851098</v>
      </c>
      <c r="J107">
        <v>111.854466141629</v>
      </c>
      <c r="K107">
        <v>1194.5930459568001</v>
      </c>
      <c r="L107">
        <v>794</v>
      </c>
      <c r="M107">
        <v>696</v>
      </c>
      <c r="N107">
        <v>-98</v>
      </c>
      <c r="O107">
        <v>2590</v>
      </c>
      <c r="P107">
        <v>6997</v>
      </c>
      <c r="Q107">
        <v>4407</v>
      </c>
      <c r="R107">
        <v>432.10228215534897</v>
      </c>
      <c r="S107">
        <v>264.12111541410502</v>
      </c>
      <c r="T107">
        <v>98.408736576083101</v>
      </c>
      <c r="U107">
        <v>0</v>
      </c>
      <c r="V107">
        <v>0</v>
      </c>
      <c r="W107">
        <v>6.1132033665342203</v>
      </c>
      <c r="X107">
        <v>2549.9369393296702</v>
      </c>
      <c r="Y107">
        <v>34.529124242373499</v>
      </c>
      <c r="Z107">
        <v>380</v>
      </c>
      <c r="AA107">
        <v>4061</v>
      </c>
      <c r="AB107">
        <v>1.3</v>
      </c>
      <c r="AC107">
        <v>2.9</v>
      </c>
      <c r="AD107">
        <v>1.6</v>
      </c>
    </row>
    <row r="108" spans="1:30" x14ac:dyDescent="0.25">
      <c r="A108" t="str">
        <f t="shared" si="1"/>
        <v>c</v>
      </c>
      <c r="B108">
        <v>106</v>
      </c>
      <c r="C108">
        <v>1</v>
      </c>
      <c r="D108">
        <v>31</v>
      </c>
      <c r="E108" t="s">
        <v>32</v>
      </c>
      <c r="F108" t="s">
        <v>108</v>
      </c>
      <c r="G108">
        <v>12</v>
      </c>
      <c r="H108">
        <v>7</v>
      </c>
      <c r="I108">
        <v>0.92878222793866205</v>
      </c>
      <c r="J108">
        <v>0</v>
      </c>
      <c r="K108">
        <v>0</v>
      </c>
      <c r="L108">
        <v>29</v>
      </c>
      <c r="M108">
        <v>29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29.425317178306301</v>
      </c>
      <c r="T108">
        <v>0</v>
      </c>
      <c r="U108">
        <v>0</v>
      </c>
      <c r="V108">
        <v>0</v>
      </c>
      <c r="W108">
        <v>0</v>
      </c>
      <c r="X108">
        <v>1.75452581392302E-3</v>
      </c>
      <c r="Y108">
        <v>0</v>
      </c>
      <c r="Z108">
        <v>0</v>
      </c>
      <c r="AA108">
        <v>0</v>
      </c>
      <c r="AB108">
        <v>31.2</v>
      </c>
      <c r="AC108">
        <v>31.2</v>
      </c>
      <c r="AD108">
        <v>0</v>
      </c>
    </row>
    <row r="109" spans="1:30" x14ac:dyDescent="0.25">
      <c r="A109" t="str">
        <f t="shared" si="1"/>
        <v>c</v>
      </c>
      <c r="B109">
        <v>107</v>
      </c>
      <c r="C109">
        <v>1</v>
      </c>
      <c r="D109">
        <v>31</v>
      </c>
      <c r="E109" t="s">
        <v>30</v>
      </c>
      <c r="F109" t="s">
        <v>106</v>
      </c>
      <c r="G109">
        <v>14</v>
      </c>
      <c r="H109">
        <v>63</v>
      </c>
      <c r="I109">
        <v>39.4587550455947</v>
      </c>
      <c r="J109">
        <v>1.6482088667206201</v>
      </c>
      <c r="K109">
        <v>1.4263322175486199</v>
      </c>
      <c r="L109">
        <v>1474</v>
      </c>
      <c r="M109">
        <v>1438</v>
      </c>
      <c r="N109">
        <v>-36</v>
      </c>
      <c r="O109">
        <v>0</v>
      </c>
      <c r="P109">
        <v>9</v>
      </c>
      <c r="Q109">
        <v>9</v>
      </c>
      <c r="R109">
        <v>0</v>
      </c>
      <c r="S109">
        <v>1438.38809110903</v>
      </c>
      <c r="T109">
        <v>35.770708653078998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5</v>
      </c>
      <c r="AA109">
        <v>4</v>
      </c>
      <c r="AB109">
        <v>37.4</v>
      </c>
      <c r="AC109">
        <v>36.700000000000003</v>
      </c>
      <c r="AD109">
        <v>-0.7</v>
      </c>
    </row>
    <row r="110" spans="1:30" x14ac:dyDescent="0.25">
      <c r="A110" t="str">
        <f t="shared" si="1"/>
        <v>f</v>
      </c>
      <c r="B110">
        <v>108</v>
      </c>
      <c r="C110">
        <v>1</v>
      </c>
      <c r="D110">
        <v>31</v>
      </c>
      <c r="E110" t="s">
        <v>37</v>
      </c>
      <c r="F110" t="s">
        <v>94</v>
      </c>
      <c r="G110">
        <v>26</v>
      </c>
      <c r="H110">
        <v>635</v>
      </c>
      <c r="I110">
        <v>134.941172904723</v>
      </c>
      <c r="J110">
        <v>1.9417632189363701</v>
      </c>
      <c r="K110">
        <v>39.5262309846131</v>
      </c>
      <c r="L110">
        <v>6</v>
      </c>
      <c r="M110">
        <v>377</v>
      </c>
      <c r="N110">
        <v>371</v>
      </c>
      <c r="O110">
        <v>1048</v>
      </c>
      <c r="P110">
        <v>1365</v>
      </c>
      <c r="Q110">
        <v>317</v>
      </c>
      <c r="R110">
        <v>3.1197446966889998E-4</v>
      </c>
      <c r="S110">
        <v>6.2873400646739297E-2</v>
      </c>
      <c r="T110">
        <v>6.5127591275218899</v>
      </c>
      <c r="U110">
        <v>17</v>
      </c>
      <c r="V110">
        <v>360</v>
      </c>
      <c r="W110">
        <v>4.9288003266259999</v>
      </c>
      <c r="X110">
        <v>1039.7478215557401</v>
      </c>
      <c r="Y110">
        <v>3.9551113135334499</v>
      </c>
      <c r="Z110">
        <v>15</v>
      </c>
      <c r="AA110">
        <v>306</v>
      </c>
      <c r="AB110">
        <v>7.8</v>
      </c>
      <c r="AC110">
        <v>12.9</v>
      </c>
      <c r="AD110">
        <v>5.0999999999999996</v>
      </c>
    </row>
    <row r="111" spans="1:30" x14ac:dyDescent="0.25">
      <c r="A111" t="str">
        <f t="shared" si="1"/>
        <v>f</v>
      </c>
      <c r="B111">
        <v>109</v>
      </c>
      <c r="C111">
        <v>1</v>
      </c>
      <c r="D111">
        <v>31</v>
      </c>
      <c r="E111" t="s">
        <v>14</v>
      </c>
      <c r="F111" t="s">
        <v>93</v>
      </c>
      <c r="G111">
        <v>27</v>
      </c>
      <c r="H111">
        <v>417</v>
      </c>
      <c r="I111">
        <v>115.97362714294</v>
      </c>
      <c r="J111">
        <v>1.8108789453788701</v>
      </c>
      <c r="K111">
        <v>22.149143951498601</v>
      </c>
      <c r="L111">
        <v>16</v>
      </c>
      <c r="M111">
        <v>974</v>
      </c>
      <c r="N111">
        <v>958</v>
      </c>
      <c r="O111">
        <v>1632</v>
      </c>
      <c r="P111">
        <v>2071</v>
      </c>
      <c r="Q111">
        <v>439</v>
      </c>
      <c r="R111">
        <v>6.4415260102604302E-2</v>
      </c>
      <c r="S111">
        <v>14.925927133018099</v>
      </c>
      <c r="T111">
        <v>1.5119187296165699</v>
      </c>
      <c r="U111">
        <v>72</v>
      </c>
      <c r="V111">
        <v>888</v>
      </c>
      <c r="W111">
        <v>0</v>
      </c>
      <c r="X111">
        <v>1624.5405828683399</v>
      </c>
      <c r="Y111">
        <v>7.7803237237718799</v>
      </c>
      <c r="Z111">
        <v>33</v>
      </c>
      <c r="AA111">
        <v>414</v>
      </c>
      <c r="AB111">
        <v>14.2</v>
      </c>
      <c r="AC111">
        <v>26.3</v>
      </c>
      <c r="AD111">
        <v>12.1</v>
      </c>
    </row>
    <row r="112" spans="1:30" x14ac:dyDescent="0.25">
      <c r="A112" t="str">
        <f t="shared" si="1"/>
        <v>g</v>
      </c>
      <c r="B112">
        <v>110</v>
      </c>
      <c r="C112">
        <v>1</v>
      </c>
      <c r="D112">
        <v>31</v>
      </c>
      <c r="E112" t="s">
        <v>38</v>
      </c>
      <c r="F112" t="s">
        <v>90</v>
      </c>
      <c r="G112">
        <v>30</v>
      </c>
      <c r="H112">
        <v>316</v>
      </c>
      <c r="I112">
        <v>259.337621485157</v>
      </c>
      <c r="J112">
        <v>35.132601730036598</v>
      </c>
      <c r="K112">
        <v>106.557723659438</v>
      </c>
      <c r="L112">
        <v>2048</v>
      </c>
      <c r="M112">
        <v>2788</v>
      </c>
      <c r="N112">
        <v>740</v>
      </c>
      <c r="O112">
        <v>616</v>
      </c>
      <c r="P112">
        <v>1711</v>
      </c>
      <c r="Q112">
        <v>1095</v>
      </c>
      <c r="R112">
        <v>178.29560433033299</v>
      </c>
      <c r="S112">
        <v>1319.8158418627399</v>
      </c>
      <c r="T112">
        <v>550.86111721513498</v>
      </c>
      <c r="U112">
        <v>320</v>
      </c>
      <c r="V112">
        <v>970</v>
      </c>
      <c r="W112">
        <v>7.9850821753699996</v>
      </c>
      <c r="X112">
        <v>606.07089507424496</v>
      </c>
      <c r="Y112">
        <v>2.0050498077428101</v>
      </c>
      <c r="Z112">
        <v>272</v>
      </c>
      <c r="AA112">
        <v>825</v>
      </c>
      <c r="AB112">
        <v>10.3</v>
      </c>
      <c r="AC112">
        <v>17.3</v>
      </c>
      <c r="AD112">
        <v>7</v>
      </c>
    </row>
    <row r="113" spans="1:30" x14ac:dyDescent="0.25">
      <c r="A113" t="str">
        <f t="shared" si="1"/>
        <v>g</v>
      </c>
      <c r="B113">
        <v>111</v>
      </c>
      <c r="C113">
        <v>1</v>
      </c>
      <c r="D113">
        <v>31</v>
      </c>
      <c r="E113" t="s">
        <v>12</v>
      </c>
      <c r="F113" t="s">
        <v>89</v>
      </c>
      <c r="G113">
        <v>31</v>
      </c>
      <c r="H113">
        <v>63</v>
      </c>
      <c r="I113">
        <v>37.926598995509103</v>
      </c>
      <c r="J113">
        <v>1.0206478066699999E-2</v>
      </c>
      <c r="K113">
        <v>34.353454394477197</v>
      </c>
      <c r="L113">
        <v>0</v>
      </c>
      <c r="M113">
        <v>1377</v>
      </c>
      <c r="N113">
        <v>1377</v>
      </c>
      <c r="O113">
        <v>0</v>
      </c>
      <c r="P113">
        <v>642</v>
      </c>
      <c r="Q113">
        <v>642</v>
      </c>
      <c r="R113">
        <v>0</v>
      </c>
      <c r="S113">
        <v>0</v>
      </c>
      <c r="T113">
        <v>0</v>
      </c>
      <c r="U113">
        <v>0</v>
      </c>
      <c r="V113">
        <v>1377</v>
      </c>
      <c r="W113">
        <v>0</v>
      </c>
      <c r="X113">
        <v>4.5918182804559997E-3</v>
      </c>
      <c r="Y113">
        <v>3.0056108890199999E-4</v>
      </c>
      <c r="Z113">
        <v>0</v>
      </c>
      <c r="AA113">
        <v>642</v>
      </c>
      <c r="AB113">
        <v>0</v>
      </c>
      <c r="AC113">
        <v>53.2</v>
      </c>
      <c r="AD113">
        <v>53.2</v>
      </c>
    </row>
    <row r="114" spans="1:30" x14ac:dyDescent="0.25">
      <c r="A114" t="str">
        <f t="shared" si="1"/>
        <v>g</v>
      </c>
      <c r="B114">
        <v>112</v>
      </c>
      <c r="C114">
        <v>1</v>
      </c>
      <c r="D114">
        <v>31</v>
      </c>
      <c r="E114" t="s">
        <v>26</v>
      </c>
      <c r="F114" t="s">
        <v>88</v>
      </c>
      <c r="G114">
        <v>32</v>
      </c>
      <c r="H114">
        <v>1500</v>
      </c>
      <c r="I114">
        <v>691.26093080091402</v>
      </c>
      <c r="J114">
        <v>204.52557464488299</v>
      </c>
      <c r="K114">
        <v>141.77665549879799</v>
      </c>
      <c r="L114">
        <v>12490</v>
      </c>
      <c r="M114">
        <v>82933</v>
      </c>
      <c r="N114">
        <v>70443</v>
      </c>
      <c r="O114">
        <v>2312</v>
      </c>
      <c r="P114">
        <v>14570</v>
      </c>
      <c r="Q114">
        <v>12258</v>
      </c>
      <c r="R114">
        <v>2801.5996368088299</v>
      </c>
      <c r="S114">
        <v>6146.4139265755102</v>
      </c>
      <c r="T114">
        <v>3542.5790293856999</v>
      </c>
      <c r="U114">
        <v>43696</v>
      </c>
      <c r="V114">
        <v>30289</v>
      </c>
      <c r="W114">
        <v>1.0097087668589</v>
      </c>
      <c r="X114">
        <v>2239.3417924031</v>
      </c>
      <c r="Y114">
        <v>72.586986741653206</v>
      </c>
      <c r="Z114">
        <v>7282</v>
      </c>
      <c r="AA114">
        <v>5048</v>
      </c>
      <c r="AB114">
        <v>21.4</v>
      </c>
      <c r="AC114">
        <v>141.1</v>
      </c>
      <c r="AD114">
        <v>119.7</v>
      </c>
    </row>
    <row r="115" spans="1:30" x14ac:dyDescent="0.25">
      <c r="A115" t="str">
        <f t="shared" si="1"/>
        <v>h</v>
      </c>
      <c r="B115">
        <v>113</v>
      </c>
      <c r="C115">
        <v>1</v>
      </c>
      <c r="D115">
        <v>31</v>
      </c>
      <c r="E115" t="s">
        <v>25</v>
      </c>
      <c r="F115" t="s">
        <v>86</v>
      </c>
      <c r="G115">
        <v>34</v>
      </c>
      <c r="H115">
        <v>115</v>
      </c>
      <c r="I115">
        <v>65.995645597753096</v>
      </c>
      <c r="J115">
        <v>15.3345312848896</v>
      </c>
      <c r="K115">
        <v>24.9436286208364</v>
      </c>
      <c r="L115">
        <v>1</v>
      </c>
      <c r="M115">
        <v>366</v>
      </c>
      <c r="N115">
        <v>365</v>
      </c>
      <c r="O115">
        <v>34</v>
      </c>
      <c r="P115">
        <v>340</v>
      </c>
      <c r="Q115">
        <v>306</v>
      </c>
      <c r="R115">
        <v>0.104490451539899</v>
      </c>
      <c r="S115">
        <v>2.6838763045900001E-2</v>
      </c>
      <c r="T115">
        <v>0.87379297663599997</v>
      </c>
      <c r="U115">
        <v>139</v>
      </c>
      <c r="V115">
        <v>227</v>
      </c>
      <c r="W115">
        <v>0</v>
      </c>
      <c r="X115">
        <v>29.906008668150498</v>
      </c>
      <c r="Y115">
        <v>4.9911720527703896</v>
      </c>
      <c r="Z115">
        <v>118</v>
      </c>
      <c r="AA115">
        <v>193</v>
      </c>
      <c r="AB115">
        <v>0.5</v>
      </c>
      <c r="AC115">
        <v>10.7</v>
      </c>
      <c r="AD115">
        <v>10.199999999999999</v>
      </c>
    </row>
    <row r="116" spans="1:30" x14ac:dyDescent="0.25">
      <c r="A116" t="str">
        <f t="shared" si="1"/>
        <v>c</v>
      </c>
      <c r="B116">
        <v>114</v>
      </c>
      <c r="C116">
        <v>1</v>
      </c>
      <c r="D116">
        <v>41</v>
      </c>
      <c r="E116" t="s">
        <v>32</v>
      </c>
      <c r="F116" t="s">
        <v>108</v>
      </c>
      <c r="G116">
        <v>12</v>
      </c>
      <c r="H116">
        <v>349</v>
      </c>
      <c r="I116">
        <v>85.849105049227404</v>
      </c>
      <c r="J116">
        <v>2.6476785601497199</v>
      </c>
      <c r="K116">
        <v>2.7253953920825298</v>
      </c>
      <c r="L116">
        <v>45</v>
      </c>
      <c r="M116">
        <v>45</v>
      </c>
      <c r="N116">
        <v>0</v>
      </c>
      <c r="O116">
        <v>302</v>
      </c>
      <c r="P116">
        <v>318</v>
      </c>
      <c r="Q116">
        <v>16</v>
      </c>
      <c r="R116">
        <v>0</v>
      </c>
      <c r="S116">
        <v>45.929199391501498</v>
      </c>
      <c r="T116">
        <v>0</v>
      </c>
      <c r="U116">
        <v>0</v>
      </c>
      <c r="V116">
        <v>0</v>
      </c>
      <c r="W116">
        <v>0</v>
      </c>
      <c r="X116">
        <v>300.21062194076097</v>
      </c>
      <c r="Y116">
        <v>1.9969398815694099</v>
      </c>
      <c r="Z116">
        <v>9</v>
      </c>
      <c r="AA116">
        <v>9</v>
      </c>
      <c r="AB116">
        <v>4</v>
      </c>
      <c r="AC116">
        <v>4.2</v>
      </c>
      <c r="AD116">
        <v>0.2</v>
      </c>
    </row>
    <row r="117" spans="1:30" x14ac:dyDescent="0.25">
      <c r="A117" t="str">
        <f t="shared" si="1"/>
        <v>c</v>
      </c>
      <c r="B117">
        <v>115</v>
      </c>
      <c r="C117">
        <v>1</v>
      </c>
      <c r="D117">
        <v>41</v>
      </c>
      <c r="E117" t="s">
        <v>31</v>
      </c>
      <c r="F117" t="s">
        <v>107</v>
      </c>
      <c r="G117">
        <v>13</v>
      </c>
      <c r="H117">
        <v>813</v>
      </c>
      <c r="I117">
        <v>379.57795285338898</v>
      </c>
      <c r="J117">
        <v>0.61713327294601705</v>
      </c>
      <c r="K117">
        <v>21.091001187156301</v>
      </c>
      <c r="L117">
        <v>7</v>
      </c>
      <c r="M117">
        <v>7</v>
      </c>
      <c r="N117">
        <v>0</v>
      </c>
      <c r="O117">
        <v>636</v>
      </c>
      <c r="P117">
        <v>708</v>
      </c>
      <c r="Q117">
        <v>72</v>
      </c>
      <c r="R117">
        <v>0</v>
      </c>
      <c r="S117">
        <v>7.98775629978</v>
      </c>
      <c r="T117" s="26">
        <v>2.8258977077200002E-6</v>
      </c>
      <c r="U117">
        <v>0</v>
      </c>
      <c r="V117">
        <v>0</v>
      </c>
      <c r="W117">
        <v>2.9955028242330002</v>
      </c>
      <c r="X117">
        <v>632.34509601845002</v>
      </c>
      <c r="Y117">
        <v>0.86536159558090398</v>
      </c>
      <c r="Z117">
        <v>2</v>
      </c>
      <c r="AA117">
        <v>71</v>
      </c>
      <c r="AB117">
        <v>1.7</v>
      </c>
      <c r="AC117">
        <v>1.9</v>
      </c>
      <c r="AD117">
        <v>0.2</v>
      </c>
    </row>
    <row r="118" spans="1:30" x14ac:dyDescent="0.25">
      <c r="A118" t="str">
        <f t="shared" si="1"/>
        <v>c</v>
      </c>
      <c r="B118">
        <v>116</v>
      </c>
      <c r="C118">
        <v>1</v>
      </c>
      <c r="D118">
        <v>41</v>
      </c>
      <c r="E118" t="s">
        <v>30</v>
      </c>
      <c r="F118" t="s">
        <v>106</v>
      </c>
      <c r="G118">
        <v>14</v>
      </c>
      <c r="H118">
        <v>1107</v>
      </c>
      <c r="I118">
        <v>369.48430913756101</v>
      </c>
      <c r="J118">
        <v>0</v>
      </c>
      <c r="K118">
        <v>43.5234023074742</v>
      </c>
      <c r="L118">
        <v>10</v>
      </c>
      <c r="M118">
        <v>10</v>
      </c>
      <c r="N118">
        <v>0</v>
      </c>
      <c r="O118">
        <v>864</v>
      </c>
      <c r="P118">
        <v>1011</v>
      </c>
      <c r="Q118">
        <v>147</v>
      </c>
      <c r="R118">
        <v>0</v>
      </c>
      <c r="S118">
        <v>10.9832209552299</v>
      </c>
      <c r="T118">
        <v>0</v>
      </c>
      <c r="U118">
        <v>0</v>
      </c>
      <c r="V118">
        <v>0</v>
      </c>
      <c r="W118">
        <v>4.9509964369679897</v>
      </c>
      <c r="X118">
        <v>859.15566367677502</v>
      </c>
      <c r="Y118">
        <v>0</v>
      </c>
      <c r="Z118">
        <v>0</v>
      </c>
      <c r="AA118">
        <v>147</v>
      </c>
      <c r="AB118">
        <v>2.4</v>
      </c>
      <c r="AC118">
        <v>2.8</v>
      </c>
      <c r="AD118">
        <v>0.4</v>
      </c>
    </row>
    <row r="119" spans="1:30" x14ac:dyDescent="0.25">
      <c r="A119" t="str">
        <f t="shared" si="1"/>
        <v>c</v>
      </c>
      <c r="B119">
        <v>117</v>
      </c>
      <c r="C119">
        <v>1</v>
      </c>
      <c r="D119">
        <v>41</v>
      </c>
      <c r="E119" t="s">
        <v>29</v>
      </c>
      <c r="F119" t="s">
        <v>105</v>
      </c>
      <c r="G119">
        <v>15</v>
      </c>
      <c r="H119">
        <v>69</v>
      </c>
      <c r="I119">
        <v>24.920310474372801</v>
      </c>
      <c r="J119">
        <v>0</v>
      </c>
      <c r="K119">
        <v>10.4809400680218</v>
      </c>
      <c r="L119">
        <v>0</v>
      </c>
      <c r="M119">
        <v>0</v>
      </c>
      <c r="N119">
        <v>0</v>
      </c>
      <c r="O119">
        <v>47</v>
      </c>
      <c r="P119">
        <v>82</v>
      </c>
      <c r="Q119">
        <v>35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47.927643389521201</v>
      </c>
      <c r="Y119">
        <v>0</v>
      </c>
      <c r="Z119">
        <v>0</v>
      </c>
      <c r="AA119">
        <v>35</v>
      </c>
      <c r="AB119">
        <v>1.9</v>
      </c>
      <c r="AC119">
        <v>3.3</v>
      </c>
      <c r="AD119">
        <v>1.4</v>
      </c>
    </row>
    <row r="120" spans="1:30" x14ac:dyDescent="0.25">
      <c r="A120" t="str">
        <f t="shared" si="1"/>
        <v>e</v>
      </c>
      <c r="B120">
        <v>118</v>
      </c>
      <c r="C120">
        <v>1</v>
      </c>
      <c r="D120">
        <v>41</v>
      </c>
      <c r="E120" t="s">
        <v>35</v>
      </c>
      <c r="F120" t="s">
        <v>99</v>
      </c>
      <c r="G120">
        <v>21</v>
      </c>
      <c r="H120">
        <v>2093</v>
      </c>
      <c r="I120">
        <v>375.74883906587598</v>
      </c>
      <c r="J120">
        <v>25.859556372847599</v>
      </c>
      <c r="K120">
        <v>6.8279185902877098</v>
      </c>
      <c r="L120">
        <v>53</v>
      </c>
      <c r="M120">
        <v>53</v>
      </c>
      <c r="N120">
        <v>0</v>
      </c>
      <c r="O120">
        <v>2286</v>
      </c>
      <c r="P120">
        <v>2479</v>
      </c>
      <c r="Q120">
        <v>193</v>
      </c>
      <c r="R120">
        <v>0</v>
      </c>
      <c r="S120">
        <v>53.906231345287999</v>
      </c>
      <c r="T120" s="26">
        <v>5.2787270603375001E-8</v>
      </c>
      <c r="U120">
        <v>0</v>
      </c>
      <c r="V120">
        <v>0</v>
      </c>
      <c r="W120">
        <v>2.995397713754</v>
      </c>
      <c r="X120">
        <v>2199.0757467071398</v>
      </c>
      <c r="Y120">
        <v>84.861876911862694</v>
      </c>
      <c r="Z120">
        <v>219</v>
      </c>
      <c r="AA120">
        <v>58</v>
      </c>
      <c r="AB120">
        <v>6.2</v>
      </c>
      <c r="AC120">
        <v>6.7</v>
      </c>
      <c r="AD120">
        <v>0.5</v>
      </c>
    </row>
    <row r="121" spans="1:30" x14ac:dyDescent="0.25">
      <c r="A121" t="str">
        <f t="shared" si="1"/>
        <v>e</v>
      </c>
      <c r="B121">
        <v>119</v>
      </c>
      <c r="C121">
        <v>1</v>
      </c>
      <c r="D121">
        <v>41</v>
      </c>
      <c r="E121" t="s">
        <v>43</v>
      </c>
      <c r="F121" t="s">
        <v>98</v>
      </c>
      <c r="G121">
        <v>22</v>
      </c>
      <c r="H121">
        <v>96</v>
      </c>
      <c r="I121">
        <v>15.3323913605164</v>
      </c>
      <c r="J121">
        <v>0</v>
      </c>
      <c r="K121">
        <v>8.0727535559906805E-2</v>
      </c>
      <c r="L121">
        <v>0</v>
      </c>
      <c r="M121">
        <v>0</v>
      </c>
      <c r="N121">
        <v>0</v>
      </c>
      <c r="O121">
        <v>77</v>
      </c>
      <c r="P121">
        <v>77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77.878220699791996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</row>
    <row r="122" spans="1:30" x14ac:dyDescent="0.25">
      <c r="A122" t="str">
        <f t="shared" si="1"/>
        <v>e</v>
      </c>
      <c r="B122">
        <v>120</v>
      </c>
      <c r="C122">
        <v>1</v>
      </c>
      <c r="D122">
        <v>41</v>
      </c>
      <c r="E122" t="s">
        <v>20</v>
      </c>
      <c r="F122" t="s">
        <v>97</v>
      </c>
      <c r="G122">
        <v>23</v>
      </c>
      <c r="H122">
        <v>426</v>
      </c>
      <c r="I122">
        <v>34.411529587753797</v>
      </c>
      <c r="J122">
        <v>0</v>
      </c>
      <c r="K122">
        <v>26.4925526684614</v>
      </c>
      <c r="L122">
        <v>0</v>
      </c>
      <c r="M122">
        <v>0</v>
      </c>
      <c r="N122">
        <v>0</v>
      </c>
      <c r="O122">
        <v>40</v>
      </c>
      <c r="P122">
        <v>265</v>
      </c>
      <c r="Q122">
        <v>225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40.875588715663298</v>
      </c>
      <c r="Y122">
        <v>0</v>
      </c>
      <c r="Z122">
        <v>0</v>
      </c>
      <c r="AA122">
        <v>225</v>
      </c>
      <c r="AB122">
        <v>1.2</v>
      </c>
      <c r="AC122">
        <v>7.7</v>
      </c>
      <c r="AD122">
        <v>6.5</v>
      </c>
    </row>
    <row r="123" spans="1:30" x14ac:dyDescent="0.25">
      <c r="A123" t="str">
        <f t="shared" si="1"/>
        <v>g</v>
      </c>
      <c r="B123">
        <v>121</v>
      </c>
      <c r="C123">
        <v>1</v>
      </c>
      <c r="D123">
        <v>41</v>
      </c>
      <c r="E123" t="s">
        <v>12</v>
      </c>
      <c r="F123" t="s">
        <v>89</v>
      </c>
      <c r="G123">
        <v>31</v>
      </c>
      <c r="H123">
        <v>1111</v>
      </c>
      <c r="I123">
        <v>346.65417244663797</v>
      </c>
      <c r="J123">
        <v>31.427202631160601</v>
      </c>
      <c r="K123">
        <v>184.09346437491499</v>
      </c>
      <c r="L123">
        <v>438</v>
      </c>
      <c r="M123">
        <v>8798</v>
      </c>
      <c r="N123">
        <v>8360</v>
      </c>
      <c r="O123">
        <v>1599</v>
      </c>
      <c r="P123">
        <v>5604</v>
      </c>
      <c r="Q123">
        <v>4005</v>
      </c>
      <c r="R123">
        <v>3.9939093312899998</v>
      </c>
      <c r="S123">
        <v>152.90573349967801</v>
      </c>
      <c r="T123">
        <v>281.63391909371001</v>
      </c>
      <c r="U123">
        <v>1260</v>
      </c>
      <c r="V123">
        <v>7382</v>
      </c>
      <c r="W123">
        <v>8.0056865622745992</v>
      </c>
      <c r="X123">
        <v>1563.93409092447</v>
      </c>
      <c r="Y123">
        <v>27.6558985418988</v>
      </c>
      <c r="Z123">
        <v>588</v>
      </c>
      <c r="AA123">
        <v>3445</v>
      </c>
      <c r="AB123">
        <v>5.9</v>
      </c>
      <c r="AC123">
        <v>41.5</v>
      </c>
      <c r="AD123">
        <v>35.6</v>
      </c>
    </row>
    <row r="124" spans="1:30" x14ac:dyDescent="0.25">
      <c r="A124" t="str">
        <f t="shared" si="1"/>
        <v>c</v>
      </c>
      <c r="B124">
        <v>122</v>
      </c>
      <c r="C124">
        <v>1</v>
      </c>
      <c r="D124">
        <v>51</v>
      </c>
      <c r="E124" t="s">
        <v>32</v>
      </c>
      <c r="F124" t="s">
        <v>108</v>
      </c>
      <c r="G124">
        <v>12</v>
      </c>
      <c r="H124">
        <v>8</v>
      </c>
      <c r="I124">
        <v>0.174934029607696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 t="shared" si="1"/>
        <v>g</v>
      </c>
      <c r="B125">
        <v>123</v>
      </c>
      <c r="C125">
        <v>1</v>
      </c>
      <c r="D125">
        <v>51</v>
      </c>
      <c r="E125" t="s">
        <v>12</v>
      </c>
      <c r="F125" t="s">
        <v>89</v>
      </c>
      <c r="G125">
        <v>31</v>
      </c>
      <c r="H125">
        <v>19</v>
      </c>
      <c r="I125">
        <v>8.1300031225510896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0.66153515504336602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si="1"/>
        <v>a</v>
      </c>
      <c r="B126">
        <v>124</v>
      </c>
      <c r="C126">
        <v>1</v>
      </c>
      <c r="D126">
        <v>60</v>
      </c>
      <c r="E126" t="s">
        <v>18</v>
      </c>
      <c r="F126" t="s">
        <v>118</v>
      </c>
      <c r="G126">
        <v>2</v>
      </c>
      <c r="H126">
        <v>139</v>
      </c>
      <c r="I126">
        <v>79.847516758617402</v>
      </c>
      <c r="J126">
        <v>2.1579922357795098</v>
      </c>
      <c r="K126">
        <v>1.9125653326040399</v>
      </c>
      <c r="L126">
        <v>9</v>
      </c>
      <c r="M126">
        <v>9</v>
      </c>
      <c r="N126">
        <v>0</v>
      </c>
      <c r="O126">
        <v>60</v>
      </c>
      <c r="P126">
        <v>62</v>
      </c>
      <c r="Q126">
        <v>2</v>
      </c>
      <c r="R126" s="26">
        <v>1.07100593689E-5</v>
      </c>
      <c r="S126">
        <v>9.1043061175681004</v>
      </c>
      <c r="T126">
        <v>4.8380184709424101E-4</v>
      </c>
      <c r="U126">
        <v>0</v>
      </c>
      <c r="V126">
        <v>0</v>
      </c>
      <c r="W126">
        <v>7.2512706289798503</v>
      </c>
      <c r="X126">
        <v>51.7036943696178</v>
      </c>
      <c r="Y126">
        <v>1.60294886539963</v>
      </c>
      <c r="Z126">
        <v>2</v>
      </c>
      <c r="AA126">
        <v>2</v>
      </c>
      <c r="AB126">
        <v>0.9</v>
      </c>
      <c r="AC126">
        <v>0.9</v>
      </c>
      <c r="AD126">
        <v>0</v>
      </c>
    </row>
    <row r="127" spans="1:30" x14ac:dyDescent="0.25">
      <c r="A127" t="str">
        <f t="shared" si="1"/>
        <v>a</v>
      </c>
      <c r="B127">
        <v>125</v>
      </c>
      <c r="C127">
        <v>1</v>
      </c>
      <c r="D127">
        <v>60</v>
      </c>
      <c r="E127" t="s">
        <v>17</v>
      </c>
      <c r="F127" t="s">
        <v>117</v>
      </c>
      <c r="G127">
        <v>3</v>
      </c>
      <c r="H127">
        <v>36</v>
      </c>
      <c r="I127">
        <v>41.576920459679499</v>
      </c>
      <c r="J127">
        <v>0</v>
      </c>
      <c r="K127">
        <v>4.8955989626193803</v>
      </c>
      <c r="L127">
        <v>0</v>
      </c>
      <c r="M127">
        <v>0</v>
      </c>
      <c r="N127">
        <v>0</v>
      </c>
      <c r="O127">
        <v>7</v>
      </c>
      <c r="P127">
        <v>13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2.76973261082557</v>
      </c>
      <c r="X127">
        <v>4.9030460965794598</v>
      </c>
      <c r="Y127">
        <v>0</v>
      </c>
      <c r="Z127">
        <v>0</v>
      </c>
      <c r="AA127">
        <v>6</v>
      </c>
      <c r="AB127">
        <v>0.2</v>
      </c>
      <c r="AC127">
        <v>0.3</v>
      </c>
      <c r="AD127">
        <v>0.1</v>
      </c>
    </row>
    <row r="128" spans="1:30" x14ac:dyDescent="0.25">
      <c r="A128" t="str">
        <f t="shared" si="1"/>
        <v>c</v>
      </c>
      <c r="B128">
        <v>126</v>
      </c>
      <c r="C128">
        <v>1</v>
      </c>
      <c r="D128">
        <v>60</v>
      </c>
      <c r="E128" t="s">
        <v>33</v>
      </c>
      <c r="F128" t="s">
        <v>109</v>
      </c>
      <c r="G128">
        <v>11</v>
      </c>
      <c r="H128">
        <v>2388</v>
      </c>
      <c r="I128">
        <v>1161.2188249066201</v>
      </c>
      <c r="J128">
        <v>105.720266972556</v>
      </c>
      <c r="K128">
        <v>435.81981826024401</v>
      </c>
      <c r="L128">
        <v>72</v>
      </c>
      <c r="M128">
        <v>62</v>
      </c>
      <c r="N128">
        <v>-10</v>
      </c>
      <c r="O128">
        <v>1421</v>
      </c>
      <c r="P128">
        <v>3217</v>
      </c>
      <c r="Q128">
        <v>1796</v>
      </c>
      <c r="R128">
        <v>8.1181198222660001E-3</v>
      </c>
      <c r="S128">
        <v>62.942168370832299</v>
      </c>
      <c r="T128">
        <v>9.9545871115618905</v>
      </c>
      <c r="U128">
        <v>0</v>
      </c>
      <c r="V128">
        <v>0</v>
      </c>
      <c r="W128">
        <v>5.8457928227228502</v>
      </c>
      <c r="X128">
        <v>1371.66073606194</v>
      </c>
      <c r="Y128">
        <v>43.798981262205501</v>
      </c>
      <c r="Z128">
        <v>359</v>
      </c>
      <c r="AA128">
        <v>1481</v>
      </c>
      <c r="AB128">
        <v>1.3</v>
      </c>
      <c r="AC128">
        <v>2.8</v>
      </c>
      <c r="AD128">
        <v>1.5</v>
      </c>
    </row>
    <row r="129" spans="1:30" x14ac:dyDescent="0.25">
      <c r="A129" t="str">
        <f t="shared" si="1"/>
        <v>c</v>
      </c>
      <c r="B129">
        <v>127</v>
      </c>
      <c r="C129">
        <v>1</v>
      </c>
      <c r="D129">
        <v>60</v>
      </c>
      <c r="E129" t="s">
        <v>32</v>
      </c>
      <c r="F129" t="s">
        <v>108</v>
      </c>
      <c r="G129">
        <v>12</v>
      </c>
      <c r="H129">
        <v>264</v>
      </c>
      <c r="I129">
        <v>98.790834408651705</v>
      </c>
      <c r="J129">
        <v>3.9197495393300001</v>
      </c>
      <c r="K129">
        <v>15.9864809378685</v>
      </c>
      <c r="L129">
        <v>0</v>
      </c>
      <c r="M129">
        <v>0</v>
      </c>
      <c r="N129">
        <v>0</v>
      </c>
      <c r="O129">
        <v>184</v>
      </c>
      <c r="P129">
        <v>251</v>
      </c>
      <c r="Q129">
        <v>67</v>
      </c>
      <c r="R129">
        <v>0</v>
      </c>
      <c r="S129">
        <v>0</v>
      </c>
      <c r="T129">
        <v>5.2534575187700001E-2</v>
      </c>
      <c r="U129">
        <v>0</v>
      </c>
      <c r="V129">
        <v>0</v>
      </c>
      <c r="W129">
        <v>0</v>
      </c>
      <c r="X129">
        <v>184.35028922638099</v>
      </c>
      <c r="Y129">
        <v>0</v>
      </c>
      <c r="Z129">
        <v>13</v>
      </c>
      <c r="AA129">
        <v>54</v>
      </c>
      <c r="AB129">
        <v>1.9</v>
      </c>
      <c r="AC129">
        <v>2.5</v>
      </c>
      <c r="AD129">
        <v>0.6</v>
      </c>
    </row>
    <row r="130" spans="1:30" x14ac:dyDescent="0.25">
      <c r="A130" t="str">
        <f t="shared" si="1"/>
        <v>g</v>
      </c>
      <c r="B130">
        <v>128</v>
      </c>
      <c r="C130">
        <v>1</v>
      </c>
      <c r="D130">
        <v>60</v>
      </c>
      <c r="E130" t="s">
        <v>38</v>
      </c>
      <c r="F130" t="s">
        <v>90</v>
      </c>
      <c r="G130">
        <v>30</v>
      </c>
      <c r="H130">
        <v>198</v>
      </c>
      <c r="I130">
        <v>33.600313041839598</v>
      </c>
      <c r="J130">
        <v>1.39860575103734</v>
      </c>
      <c r="K130">
        <v>12.219682672384501</v>
      </c>
      <c r="L130">
        <v>23</v>
      </c>
      <c r="M130">
        <v>137</v>
      </c>
      <c r="N130">
        <v>114</v>
      </c>
      <c r="O130">
        <v>203</v>
      </c>
      <c r="P130">
        <v>306</v>
      </c>
      <c r="Q130">
        <v>103</v>
      </c>
      <c r="R130">
        <v>0</v>
      </c>
      <c r="S130">
        <v>14.490838741829</v>
      </c>
      <c r="T130">
        <v>8.9588907604480692</v>
      </c>
      <c r="U130">
        <v>12</v>
      </c>
      <c r="V130">
        <v>111</v>
      </c>
      <c r="W130">
        <v>1.4757227937299999</v>
      </c>
      <c r="X130">
        <v>200.89450422952299</v>
      </c>
      <c r="Y130">
        <v>0.75970921841695804</v>
      </c>
      <c r="Z130">
        <v>10</v>
      </c>
      <c r="AA130">
        <v>94</v>
      </c>
      <c r="AB130">
        <v>6.7</v>
      </c>
      <c r="AC130">
        <v>13.2</v>
      </c>
      <c r="AD130">
        <v>6.5</v>
      </c>
    </row>
    <row r="131" spans="1:30" x14ac:dyDescent="0.25">
      <c r="A131" t="str">
        <f t="shared" ref="A131:A194" si="2">LEFT(E131,1)</f>
        <v>d</v>
      </c>
      <c r="B131">
        <v>129</v>
      </c>
      <c r="C131">
        <v>1</v>
      </c>
      <c r="D131">
        <v>63</v>
      </c>
      <c r="E131" t="s">
        <v>16</v>
      </c>
      <c r="F131" t="s">
        <v>104</v>
      </c>
      <c r="G131">
        <v>16</v>
      </c>
      <c r="H131">
        <v>1739</v>
      </c>
      <c r="I131">
        <v>342.410236515164</v>
      </c>
      <c r="J131">
        <v>8.2802884498214606</v>
      </c>
      <c r="K131">
        <v>7.2345258746286296</v>
      </c>
      <c r="L131">
        <v>73</v>
      </c>
      <c r="M131">
        <v>73</v>
      </c>
      <c r="N131">
        <v>0</v>
      </c>
      <c r="O131">
        <v>1723</v>
      </c>
      <c r="P131">
        <v>1794</v>
      </c>
      <c r="Q131">
        <v>71</v>
      </c>
      <c r="R131">
        <v>19.267618946389799</v>
      </c>
      <c r="S131">
        <v>53.891631479660603</v>
      </c>
      <c r="T131" s="26">
        <v>8.1872277108500906E-9</v>
      </c>
      <c r="U131">
        <v>0</v>
      </c>
      <c r="V131">
        <v>0</v>
      </c>
      <c r="W131">
        <v>0</v>
      </c>
      <c r="X131">
        <v>1702.62255583816</v>
      </c>
      <c r="Y131">
        <v>20.702380142397601</v>
      </c>
      <c r="Z131">
        <v>49</v>
      </c>
      <c r="AA131">
        <v>43</v>
      </c>
      <c r="AB131">
        <v>5.2</v>
      </c>
      <c r="AC131">
        <v>5.5</v>
      </c>
      <c r="AD131">
        <v>0.3</v>
      </c>
    </row>
    <row r="132" spans="1:30" x14ac:dyDescent="0.25">
      <c r="A132" t="str">
        <f t="shared" si="2"/>
        <v>d</v>
      </c>
      <c r="B132">
        <v>130</v>
      </c>
      <c r="C132">
        <v>1</v>
      </c>
      <c r="D132">
        <v>63</v>
      </c>
      <c r="E132" t="s">
        <v>15</v>
      </c>
      <c r="F132" t="s">
        <v>103</v>
      </c>
      <c r="G132">
        <v>17</v>
      </c>
      <c r="H132">
        <v>22</v>
      </c>
      <c r="I132">
        <v>3.4321663965673799</v>
      </c>
      <c r="J132">
        <v>0</v>
      </c>
      <c r="K132" s="26">
        <v>3.9418173987550002E-5</v>
      </c>
      <c r="L132">
        <v>0</v>
      </c>
      <c r="M132">
        <v>0</v>
      </c>
      <c r="N132">
        <v>0</v>
      </c>
      <c r="O132">
        <v>79</v>
      </c>
      <c r="P132">
        <v>79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79.84374770766</v>
      </c>
      <c r="Y132">
        <v>0</v>
      </c>
      <c r="Z132">
        <v>0</v>
      </c>
      <c r="AA132">
        <v>0</v>
      </c>
      <c r="AB132">
        <v>23</v>
      </c>
      <c r="AC132">
        <v>23</v>
      </c>
      <c r="AD132">
        <v>0</v>
      </c>
    </row>
    <row r="133" spans="1:30" x14ac:dyDescent="0.25">
      <c r="A133" t="str">
        <f t="shared" si="2"/>
        <v>g</v>
      </c>
      <c r="B133">
        <v>131</v>
      </c>
      <c r="C133">
        <v>1</v>
      </c>
      <c r="D133">
        <v>63</v>
      </c>
      <c r="E133" t="s">
        <v>12</v>
      </c>
      <c r="F133" t="s">
        <v>89</v>
      </c>
      <c r="G133">
        <v>31</v>
      </c>
      <c r="H133">
        <v>30</v>
      </c>
      <c r="I133">
        <v>8.3136936671350696</v>
      </c>
      <c r="J133">
        <v>7.7247888840898398</v>
      </c>
      <c r="K133">
        <v>0.58879571994775304</v>
      </c>
      <c r="L133">
        <v>97</v>
      </c>
      <c r="M133">
        <v>332</v>
      </c>
      <c r="N133">
        <v>235</v>
      </c>
      <c r="O133">
        <v>0</v>
      </c>
      <c r="P133">
        <v>155</v>
      </c>
      <c r="Q133">
        <v>155</v>
      </c>
      <c r="R133">
        <v>0</v>
      </c>
      <c r="S133" s="26">
        <v>1.2426798746899999E-7</v>
      </c>
      <c r="T133">
        <v>97.382728860841794</v>
      </c>
      <c r="U133">
        <v>309</v>
      </c>
      <c r="V133">
        <v>23</v>
      </c>
      <c r="W133">
        <v>0</v>
      </c>
      <c r="X133" s="26">
        <v>3.9481537876426303E-6</v>
      </c>
      <c r="Y133">
        <v>0.62723903166524098</v>
      </c>
      <c r="Z133">
        <v>144</v>
      </c>
      <c r="AA133">
        <v>11</v>
      </c>
      <c r="AB133">
        <v>11.7</v>
      </c>
      <c r="AC133">
        <v>58.6</v>
      </c>
      <c r="AD133">
        <v>46.9</v>
      </c>
    </row>
    <row r="134" spans="1:30" x14ac:dyDescent="0.25">
      <c r="A134" t="str">
        <f t="shared" si="2"/>
        <v>h</v>
      </c>
      <c r="B134">
        <v>132</v>
      </c>
      <c r="C134">
        <v>1</v>
      </c>
      <c r="D134">
        <v>63</v>
      </c>
      <c r="E134" t="s">
        <v>41</v>
      </c>
      <c r="F134" t="s">
        <v>85</v>
      </c>
      <c r="G134">
        <v>35</v>
      </c>
      <c r="H134">
        <v>87</v>
      </c>
      <c r="I134">
        <v>6.1997328173928601</v>
      </c>
      <c r="J134" s="26">
        <v>4.2461801227399998E-5</v>
      </c>
      <c r="K134">
        <v>0.61277831658867199</v>
      </c>
      <c r="L134">
        <v>0</v>
      </c>
      <c r="M134">
        <v>24</v>
      </c>
      <c r="N134">
        <v>24</v>
      </c>
      <c r="O134">
        <v>20</v>
      </c>
      <c r="P134">
        <v>31</v>
      </c>
      <c r="Q134">
        <v>11</v>
      </c>
      <c r="R134">
        <v>0</v>
      </c>
      <c r="S134">
        <v>0</v>
      </c>
      <c r="T134">
        <v>0</v>
      </c>
      <c r="U134">
        <v>0</v>
      </c>
      <c r="V134">
        <v>24</v>
      </c>
      <c r="W134">
        <v>0</v>
      </c>
      <c r="X134">
        <v>20.103859422717498</v>
      </c>
      <c r="Y134" s="26">
        <v>4.4827898970099903E-8</v>
      </c>
      <c r="Z134">
        <v>0</v>
      </c>
      <c r="AA134">
        <v>11</v>
      </c>
      <c r="AB134">
        <v>3.2</v>
      </c>
      <c r="AC134">
        <v>8.9</v>
      </c>
      <c r="AD134">
        <v>5.7</v>
      </c>
    </row>
    <row r="135" spans="1:30" x14ac:dyDescent="0.25">
      <c r="A135" t="str">
        <f t="shared" si="2"/>
        <v>a</v>
      </c>
      <c r="B135">
        <v>133</v>
      </c>
      <c r="C135">
        <v>1</v>
      </c>
      <c r="D135">
        <v>64</v>
      </c>
      <c r="E135" t="s">
        <v>18</v>
      </c>
      <c r="F135" t="s">
        <v>118</v>
      </c>
      <c r="G135">
        <v>2</v>
      </c>
      <c r="H135">
        <v>9</v>
      </c>
      <c r="I135">
        <v>2.4273206624096599</v>
      </c>
      <c r="J135">
        <v>3.5532554828699901E-2</v>
      </c>
      <c r="K135">
        <v>2.2764403475267598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2.665660740364E-3</v>
      </c>
      <c r="S135">
        <v>0</v>
      </c>
      <c r="T135" s="26">
        <v>1.9492151916199998E-6</v>
      </c>
      <c r="U135">
        <v>0</v>
      </c>
      <c r="V135">
        <v>0</v>
      </c>
      <c r="W135">
        <v>4.4802207353399998E-4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0.8</v>
      </c>
      <c r="AD135">
        <v>0.8</v>
      </c>
    </row>
    <row r="136" spans="1:30" x14ac:dyDescent="0.25">
      <c r="A136" t="str">
        <f t="shared" si="2"/>
        <v>a</v>
      </c>
      <c r="B136">
        <v>134</v>
      </c>
      <c r="C136">
        <v>1</v>
      </c>
      <c r="D136">
        <v>64</v>
      </c>
      <c r="E136" t="s">
        <v>17</v>
      </c>
      <c r="F136" t="s">
        <v>117</v>
      </c>
      <c r="G136">
        <v>3</v>
      </c>
      <c r="H136">
        <v>286</v>
      </c>
      <c r="I136">
        <v>371.728331867561</v>
      </c>
      <c r="J136">
        <v>0</v>
      </c>
      <c r="K136">
        <v>227.10279762361199</v>
      </c>
      <c r="L136">
        <v>81</v>
      </c>
      <c r="M136">
        <v>81</v>
      </c>
      <c r="N136">
        <v>0</v>
      </c>
      <c r="O136">
        <v>3</v>
      </c>
      <c r="P136">
        <v>292</v>
      </c>
      <c r="Q136">
        <v>289</v>
      </c>
      <c r="R136">
        <v>79.847877474212197</v>
      </c>
      <c r="S136">
        <v>1.8013183959229999</v>
      </c>
      <c r="T136">
        <v>0</v>
      </c>
      <c r="U136">
        <v>0</v>
      </c>
      <c r="V136">
        <v>0</v>
      </c>
      <c r="W136">
        <v>1.9044310143659999</v>
      </c>
      <c r="X136">
        <v>1.8843162000765199</v>
      </c>
      <c r="Y136">
        <v>0</v>
      </c>
      <c r="Z136">
        <v>0</v>
      </c>
      <c r="AA136">
        <v>289</v>
      </c>
      <c r="AB136">
        <v>0.2</v>
      </c>
      <c r="AC136">
        <v>1</v>
      </c>
      <c r="AD136">
        <v>0.8</v>
      </c>
    </row>
    <row r="137" spans="1:30" x14ac:dyDescent="0.25">
      <c r="A137" t="str">
        <f t="shared" si="2"/>
        <v>a</v>
      </c>
      <c r="B137">
        <v>135</v>
      </c>
      <c r="C137">
        <v>1</v>
      </c>
      <c r="D137">
        <v>64</v>
      </c>
      <c r="E137" t="s">
        <v>40</v>
      </c>
      <c r="F137" t="s">
        <v>116</v>
      </c>
      <c r="G137">
        <v>4</v>
      </c>
      <c r="H137">
        <v>96</v>
      </c>
      <c r="I137">
        <v>42.523975965112101</v>
      </c>
      <c r="J137">
        <v>0.68713153509301605</v>
      </c>
      <c r="K137">
        <v>9.7887478913306705</v>
      </c>
      <c r="L137">
        <v>76</v>
      </c>
      <c r="M137">
        <v>76</v>
      </c>
      <c r="N137">
        <v>0</v>
      </c>
      <c r="O137">
        <v>3</v>
      </c>
      <c r="P137">
        <v>14</v>
      </c>
      <c r="Q137">
        <v>11</v>
      </c>
      <c r="R137">
        <v>65.037974000066995</v>
      </c>
      <c r="S137">
        <v>11.321859716560899</v>
      </c>
      <c r="T137">
        <v>7.7923777251600004E-2</v>
      </c>
      <c r="U137">
        <v>0</v>
      </c>
      <c r="V137">
        <v>0</v>
      </c>
      <c r="W137">
        <v>0</v>
      </c>
      <c r="X137">
        <v>2.2805894758650198</v>
      </c>
      <c r="Y137">
        <v>1.2245194765965901</v>
      </c>
      <c r="Z137">
        <v>0</v>
      </c>
      <c r="AA137">
        <v>12</v>
      </c>
      <c r="AB137">
        <v>1.9</v>
      </c>
      <c r="AC137">
        <v>2.1</v>
      </c>
      <c r="AD137">
        <v>0.2</v>
      </c>
    </row>
    <row r="138" spans="1:30" x14ac:dyDescent="0.25">
      <c r="A138" t="str">
        <f t="shared" si="2"/>
        <v>b</v>
      </c>
      <c r="B138">
        <v>136</v>
      </c>
      <c r="C138">
        <v>1</v>
      </c>
      <c r="D138">
        <v>64</v>
      </c>
      <c r="E138" t="s">
        <v>39</v>
      </c>
      <c r="F138" t="s">
        <v>114</v>
      </c>
      <c r="G138">
        <v>6</v>
      </c>
      <c r="H138">
        <v>185</v>
      </c>
      <c r="I138">
        <v>240.09019815773399</v>
      </c>
      <c r="J138">
        <v>0</v>
      </c>
      <c r="K138">
        <v>197.07972542405099</v>
      </c>
      <c r="L138">
        <v>0</v>
      </c>
      <c r="M138">
        <v>0</v>
      </c>
      <c r="N138">
        <v>0</v>
      </c>
      <c r="O138">
        <v>51</v>
      </c>
      <c r="P138">
        <v>469</v>
      </c>
      <c r="Q138">
        <v>418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51.282163725761201</v>
      </c>
      <c r="Y138">
        <v>0</v>
      </c>
      <c r="Z138">
        <v>0</v>
      </c>
      <c r="AA138">
        <v>418</v>
      </c>
      <c r="AB138">
        <v>0.2</v>
      </c>
      <c r="AC138">
        <v>2</v>
      </c>
      <c r="AD138">
        <v>1.8</v>
      </c>
    </row>
    <row r="139" spans="1:30" x14ac:dyDescent="0.25">
      <c r="A139" t="str">
        <f t="shared" si="2"/>
        <v>b</v>
      </c>
      <c r="B139">
        <v>137</v>
      </c>
      <c r="C139">
        <v>1</v>
      </c>
      <c r="D139">
        <v>64</v>
      </c>
      <c r="E139" t="s">
        <v>36</v>
      </c>
      <c r="F139" t="s">
        <v>113</v>
      </c>
      <c r="G139">
        <v>7</v>
      </c>
      <c r="H139">
        <v>6087</v>
      </c>
      <c r="I139">
        <v>2577.1672404717601</v>
      </c>
      <c r="J139">
        <v>109.20287348834501</v>
      </c>
      <c r="K139">
        <v>605.79872587337604</v>
      </c>
      <c r="L139">
        <v>96</v>
      </c>
      <c r="M139">
        <v>66</v>
      </c>
      <c r="N139">
        <v>-30</v>
      </c>
      <c r="O139">
        <v>4790</v>
      </c>
      <c r="P139">
        <v>6294</v>
      </c>
      <c r="Q139">
        <v>1504</v>
      </c>
      <c r="R139">
        <v>15.0928896954346</v>
      </c>
      <c r="S139">
        <v>51.386401023192803</v>
      </c>
      <c r="T139">
        <v>30.145589504517901</v>
      </c>
      <c r="U139">
        <v>0</v>
      </c>
      <c r="V139">
        <v>0</v>
      </c>
      <c r="W139">
        <v>6.9295185000022297</v>
      </c>
      <c r="X139">
        <v>4768.3946175811698</v>
      </c>
      <c r="Y139">
        <v>15.527424776702</v>
      </c>
      <c r="Z139">
        <v>232</v>
      </c>
      <c r="AA139">
        <v>1287</v>
      </c>
      <c r="AB139">
        <v>1.9</v>
      </c>
      <c r="AC139">
        <v>2.5</v>
      </c>
      <c r="AD139">
        <v>0.6</v>
      </c>
    </row>
    <row r="140" spans="1:30" x14ac:dyDescent="0.25">
      <c r="A140" t="str">
        <f t="shared" si="2"/>
        <v>b</v>
      </c>
      <c r="B140">
        <v>138</v>
      </c>
      <c r="C140">
        <v>1</v>
      </c>
      <c r="D140">
        <v>64</v>
      </c>
      <c r="E140" t="s">
        <v>34</v>
      </c>
      <c r="F140" t="s">
        <v>112</v>
      </c>
      <c r="G140">
        <v>8</v>
      </c>
      <c r="H140">
        <v>1798</v>
      </c>
      <c r="I140">
        <v>603.93390457702901</v>
      </c>
      <c r="J140">
        <v>8.4111652824533998</v>
      </c>
      <c r="K140">
        <v>112.117379236311</v>
      </c>
      <c r="L140">
        <v>183</v>
      </c>
      <c r="M140">
        <v>98</v>
      </c>
      <c r="N140">
        <v>-85</v>
      </c>
      <c r="O140">
        <v>1606</v>
      </c>
      <c r="P140">
        <v>1860</v>
      </c>
      <c r="Q140">
        <v>254</v>
      </c>
      <c r="R140">
        <v>0.66784404025592303</v>
      </c>
      <c r="S140">
        <v>97.517505641641506</v>
      </c>
      <c r="T140">
        <v>85.433196375020003</v>
      </c>
      <c r="U140">
        <v>0</v>
      </c>
      <c r="V140">
        <v>0</v>
      </c>
      <c r="W140">
        <v>0</v>
      </c>
      <c r="X140">
        <v>1605.6094952246401</v>
      </c>
      <c r="Y140">
        <v>0.81290902047878699</v>
      </c>
      <c r="Z140">
        <v>17</v>
      </c>
      <c r="AA140">
        <v>238</v>
      </c>
      <c r="AB140">
        <v>3</v>
      </c>
      <c r="AC140">
        <v>3.2</v>
      </c>
      <c r="AD140">
        <v>0.2</v>
      </c>
    </row>
    <row r="141" spans="1:30" x14ac:dyDescent="0.25">
      <c r="A141" t="str">
        <f t="shared" si="2"/>
        <v>f</v>
      </c>
      <c r="B141">
        <v>139</v>
      </c>
      <c r="C141">
        <v>1</v>
      </c>
      <c r="D141">
        <v>64</v>
      </c>
      <c r="E141" t="s">
        <v>37</v>
      </c>
      <c r="F141" t="s">
        <v>94</v>
      </c>
      <c r="G141">
        <v>26</v>
      </c>
      <c r="H141">
        <v>78</v>
      </c>
      <c r="I141">
        <v>38.794005953896502</v>
      </c>
      <c r="J141">
        <v>0.9073973810764</v>
      </c>
      <c r="K141">
        <v>30.0060363220509</v>
      </c>
      <c r="L141">
        <v>67</v>
      </c>
      <c r="M141">
        <v>348</v>
      </c>
      <c r="N141">
        <v>281</v>
      </c>
      <c r="O141">
        <v>6</v>
      </c>
      <c r="P141">
        <v>241</v>
      </c>
      <c r="Q141">
        <v>235</v>
      </c>
      <c r="R141">
        <v>52.906338543399997</v>
      </c>
      <c r="S141">
        <v>14.60336277397</v>
      </c>
      <c r="T141">
        <v>0</v>
      </c>
      <c r="U141">
        <v>8</v>
      </c>
      <c r="V141">
        <v>273</v>
      </c>
      <c r="W141">
        <v>0</v>
      </c>
      <c r="X141">
        <v>2.0083832853808601</v>
      </c>
      <c r="Y141">
        <v>3.9939599028641402</v>
      </c>
      <c r="Z141">
        <v>7</v>
      </c>
      <c r="AA141">
        <v>232</v>
      </c>
      <c r="AB141">
        <v>1.9</v>
      </c>
      <c r="AC141">
        <v>15.2</v>
      </c>
      <c r="AD141">
        <v>13.3</v>
      </c>
    </row>
    <row r="142" spans="1:30" x14ac:dyDescent="0.25">
      <c r="A142" t="str">
        <f t="shared" si="2"/>
        <v>g</v>
      </c>
      <c r="B142">
        <v>140</v>
      </c>
      <c r="C142">
        <v>1</v>
      </c>
      <c r="D142">
        <v>64</v>
      </c>
      <c r="E142" t="s">
        <v>12</v>
      </c>
      <c r="F142" t="s">
        <v>89</v>
      </c>
      <c r="G142">
        <v>31</v>
      </c>
      <c r="H142">
        <v>747</v>
      </c>
      <c r="I142">
        <v>518.79458656516999</v>
      </c>
      <c r="J142">
        <v>47.614371946953</v>
      </c>
      <c r="K142">
        <v>229.433735373052</v>
      </c>
      <c r="L142">
        <v>2093</v>
      </c>
      <c r="M142">
        <v>12894</v>
      </c>
      <c r="N142">
        <v>10801</v>
      </c>
      <c r="O142">
        <v>183</v>
      </c>
      <c r="P142">
        <v>5345</v>
      </c>
      <c r="Q142">
        <v>5162</v>
      </c>
      <c r="R142">
        <v>98.235954213218506</v>
      </c>
      <c r="S142">
        <v>1687.25527890066</v>
      </c>
      <c r="T142">
        <v>307.51484978826801</v>
      </c>
      <c r="U142">
        <v>1909</v>
      </c>
      <c r="V142">
        <v>9200</v>
      </c>
      <c r="W142">
        <v>0</v>
      </c>
      <c r="X142">
        <v>161.21023848028099</v>
      </c>
      <c r="Y142">
        <v>22.676766612317099</v>
      </c>
      <c r="Z142">
        <v>891</v>
      </c>
      <c r="AA142">
        <v>4293</v>
      </c>
      <c r="AB142">
        <v>4.4000000000000004</v>
      </c>
      <c r="AC142">
        <v>35.200000000000003</v>
      </c>
      <c r="AD142">
        <v>30.8</v>
      </c>
    </row>
    <row r="143" spans="1:30" x14ac:dyDescent="0.25">
      <c r="A143" t="str">
        <f t="shared" si="2"/>
        <v>a</v>
      </c>
      <c r="B143">
        <v>141</v>
      </c>
      <c r="C143">
        <v>1</v>
      </c>
      <c r="D143">
        <v>66</v>
      </c>
      <c r="E143" t="s">
        <v>17</v>
      </c>
      <c r="F143" t="s">
        <v>117</v>
      </c>
      <c r="G143">
        <v>3</v>
      </c>
      <c r="H143">
        <v>1</v>
      </c>
      <c r="I143" s="26">
        <v>9.4739305496100004E-5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26">
        <v>3.1075788797E-11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2"/>
        <v>b</v>
      </c>
      <c r="B144">
        <v>142</v>
      </c>
      <c r="C144">
        <v>1</v>
      </c>
      <c r="D144">
        <v>66</v>
      </c>
      <c r="E144" t="s">
        <v>36</v>
      </c>
      <c r="F144" t="s">
        <v>113</v>
      </c>
      <c r="G144">
        <v>7</v>
      </c>
      <c r="H144">
        <v>41</v>
      </c>
      <c r="I144">
        <v>24.034108456898299</v>
      </c>
      <c r="J144">
        <v>0</v>
      </c>
      <c r="K144">
        <v>9.9260904431305494</v>
      </c>
      <c r="L144">
        <v>0</v>
      </c>
      <c r="M144">
        <v>0</v>
      </c>
      <c r="N144">
        <v>0</v>
      </c>
      <c r="O144">
        <v>0</v>
      </c>
      <c r="P144">
        <v>21</v>
      </c>
      <c r="Q144">
        <v>21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8.4648663735527194E-2</v>
      </c>
      <c r="Y144">
        <v>0</v>
      </c>
      <c r="Z144">
        <v>0</v>
      </c>
      <c r="AA144">
        <v>21</v>
      </c>
      <c r="AB144">
        <v>0</v>
      </c>
      <c r="AC144">
        <v>0.9</v>
      </c>
      <c r="AD144">
        <v>0.9</v>
      </c>
    </row>
    <row r="145" spans="1:30" x14ac:dyDescent="0.25">
      <c r="A145" t="str">
        <f t="shared" si="2"/>
        <v>a</v>
      </c>
      <c r="B145">
        <v>143</v>
      </c>
      <c r="C145">
        <v>1</v>
      </c>
      <c r="D145">
        <v>70</v>
      </c>
      <c r="E145" t="s">
        <v>18</v>
      </c>
      <c r="F145" t="s">
        <v>118</v>
      </c>
      <c r="G145">
        <v>2</v>
      </c>
      <c r="H145">
        <v>27</v>
      </c>
      <c r="I145">
        <v>17.6564867494236</v>
      </c>
      <c r="J145">
        <v>0</v>
      </c>
      <c r="K145">
        <v>1.5453415362558001</v>
      </c>
      <c r="L145">
        <v>1</v>
      </c>
      <c r="M145">
        <v>1</v>
      </c>
      <c r="N145">
        <v>0</v>
      </c>
      <c r="O145">
        <v>8</v>
      </c>
      <c r="P145">
        <v>9</v>
      </c>
      <c r="Q145">
        <v>1</v>
      </c>
      <c r="R145">
        <v>0</v>
      </c>
      <c r="S145">
        <v>1.9968322194305701</v>
      </c>
      <c r="T145">
        <v>0</v>
      </c>
      <c r="U145">
        <v>0</v>
      </c>
      <c r="V145">
        <v>0</v>
      </c>
      <c r="W145">
        <v>0</v>
      </c>
      <c r="X145">
        <v>8.7458055434048401</v>
      </c>
      <c r="Y145">
        <v>0</v>
      </c>
      <c r="Z145">
        <v>0</v>
      </c>
      <c r="AA145">
        <v>1</v>
      </c>
      <c r="AB145">
        <v>0.5</v>
      </c>
      <c r="AC145">
        <v>0.6</v>
      </c>
      <c r="AD145">
        <v>0.1</v>
      </c>
    </row>
    <row r="146" spans="1:30" x14ac:dyDescent="0.25">
      <c r="A146" t="str">
        <f t="shared" si="2"/>
        <v>a</v>
      </c>
      <c r="B146">
        <v>144</v>
      </c>
      <c r="C146">
        <v>1</v>
      </c>
      <c r="D146">
        <v>70</v>
      </c>
      <c r="E146" t="s">
        <v>17</v>
      </c>
      <c r="F146" t="s">
        <v>117</v>
      </c>
      <c r="G146">
        <v>3</v>
      </c>
      <c r="H146">
        <v>346</v>
      </c>
      <c r="I146">
        <v>385.41151855339803</v>
      </c>
      <c r="J146">
        <v>31.737123368230002</v>
      </c>
      <c r="K146">
        <v>137.88906044277201</v>
      </c>
      <c r="L146">
        <v>163</v>
      </c>
      <c r="M146">
        <v>136</v>
      </c>
      <c r="N146">
        <v>-27</v>
      </c>
      <c r="O146">
        <v>152</v>
      </c>
      <c r="P146">
        <v>366</v>
      </c>
      <c r="Q146">
        <v>214</v>
      </c>
      <c r="R146" s="26">
        <v>1.34188528453075E-8</v>
      </c>
      <c r="S146">
        <v>136.77954185372801</v>
      </c>
      <c r="T146">
        <v>26.927871876799902</v>
      </c>
      <c r="U146">
        <v>0</v>
      </c>
      <c r="V146">
        <v>0</v>
      </c>
      <c r="W146" s="26">
        <v>1.35954198683E-5</v>
      </c>
      <c r="X146">
        <v>151.64600347170099</v>
      </c>
      <c r="Y146">
        <v>0.99841408018911804</v>
      </c>
      <c r="Z146">
        <v>40</v>
      </c>
      <c r="AA146">
        <v>175</v>
      </c>
      <c r="AB146">
        <v>0.8</v>
      </c>
      <c r="AC146">
        <v>1.3</v>
      </c>
      <c r="AD146">
        <v>0.5</v>
      </c>
    </row>
    <row r="147" spans="1:30" x14ac:dyDescent="0.25">
      <c r="A147" t="str">
        <f t="shared" si="2"/>
        <v>b</v>
      </c>
      <c r="B147">
        <v>145</v>
      </c>
      <c r="C147">
        <v>1</v>
      </c>
      <c r="D147">
        <v>70</v>
      </c>
      <c r="E147" t="s">
        <v>36</v>
      </c>
      <c r="F147" t="s">
        <v>113</v>
      </c>
      <c r="G147">
        <v>7</v>
      </c>
      <c r="H147">
        <v>325</v>
      </c>
      <c r="I147">
        <v>247.68964206182</v>
      </c>
      <c r="J147">
        <v>5.0580710161539999</v>
      </c>
      <c r="K147">
        <v>80.056730915557793</v>
      </c>
      <c r="L147">
        <v>77</v>
      </c>
      <c r="M147">
        <v>71</v>
      </c>
      <c r="N147">
        <v>-6</v>
      </c>
      <c r="O147">
        <v>209</v>
      </c>
      <c r="P147">
        <v>388</v>
      </c>
      <c r="Q147">
        <v>179</v>
      </c>
      <c r="R147" s="26">
        <v>4.1527919765986201E-7</v>
      </c>
      <c r="S147">
        <v>71.551534106495794</v>
      </c>
      <c r="T147">
        <v>5.9894863237467701</v>
      </c>
      <c r="U147">
        <v>0</v>
      </c>
      <c r="V147">
        <v>0</v>
      </c>
      <c r="W147">
        <v>0</v>
      </c>
      <c r="X147">
        <v>208.583688301314</v>
      </c>
      <c r="Y147">
        <v>0.99795251614829505</v>
      </c>
      <c r="Z147">
        <v>10</v>
      </c>
      <c r="AA147">
        <v>170</v>
      </c>
      <c r="AB147">
        <v>1.2</v>
      </c>
      <c r="AC147">
        <v>1.9</v>
      </c>
      <c r="AD147">
        <v>0.7</v>
      </c>
    </row>
    <row r="148" spans="1:30" x14ac:dyDescent="0.25">
      <c r="A148" t="str">
        <f t="shared" si="2"/>
        <v>c</v>
      </c>
      <c r="B148">
        <v>146</v>
      </c>
      <c r="C148">
        <v>1</v>
      </c>
      <c r="D148">
        <v>70</v>
      </c>
      <c r="E148" t="s">
        <v>33</v>
      </c>
      <c r="F148" t="s">
        <v>109</v>
      </c>
      <c r="G148">
        <v>11</v>
      </c>
      <c r="H148">
        <v>1531</v>
      </c>
      <c r="I148">
        <v>524.47139698207002</v>
      </c>
      <c r="J148">
        <v>61.144097957191498</v>
      </c>
      <c r="K148">
        <v>41.359669601030397</v>
      </c>
      <c r="L148">
        <v>194</v>
      </c>
      <c r="M148">
        <v>172</v>
      </c>
      <c r="N148">
        <v>-22</v>
      </c>
      <c r="O148">
        <v>1248</v>
      </c>
      <c r="P148">
        <v>1572</v>
      </c>
      <c r="Q148">
        <v>324</v>
      </c>
      <c r="R148">
        <v>116.71999933616701</v>
      </c>
      <c r="S148">
        <v>55.881708482998597</v>
      </c>
      <c r="T148">
        <v>22.057335156318999</v>
      </c>
      <c r="U148">
        <v>0</v>
      </c>
      <c r="V148">
        <v>0</v>
      </c>
      <c r="W148">
        <v>0</v>
      </c>
      <c r="X148">
        <v>1225.9533837690999</v>
      </c>
      <c r="Y148">
        <v>22.5040400456657</v>
      </c>
      <c r="Z148">
        <v>207</v>
      </c>
      <c r="AA148">
        <v>140</v>
      </c>
      <c r="AB148">
        <v>2.7</v>
      </c>
      <c r="AC148">
        <v>3.3</v>
      </c>
      <c r="AD148">
        <v>0.6</v>
      </c>
    </row>
    <row r="149" spans="1:30" x14ac:dyDescent="0.25">
      <c r="A149" t="str">
        <f t="shared" si="2"/>
        <v>b</v>
      </c>
      <c r="B149">
        <v>147</v>
      </c>
      <c r="C149">
        <v>1</v>
      </c>
      <c r="D149">
        <v>73</v>
      </c>
      <c r="E149" t="s">
        <v>36</v>
      </c>
      <c r="F149" t="s">
        <v>113</v>
      </c>
      <c r="G149">
        <v>7</v>
      </c>
      <c r="H149">
        <v>1585</v>
      </c>
      <c r="I149">
        <v>1703.2279970091599</v>
      </c>
      <c r="J149">
        <v>85.789427871842605</v>
      </c>
      <c r="K149">
        <v>1062.5855717653899</v>
      </c>
      <c r="L149">
        <v>94</v>
      </c>
      <c r="M149">
        <v>76</v>
      </c>
      <c r="N149">
        <v>-18</v>
      </c>
      <c r="O149">
        <v>689</v>
      </c>
      <c r="P149">
        <v>3118</v>
      </c>
      <c r="Q149">
        <v>2429</v>
      </c>
      <c r="R149">
        <v>7.7982089436679905E-2</v>
      </c>
      <c r="S149">
        <v>76.159450522952994</v>
      </c>
      <c r="T149">
        <v>17.916825703911702</v>
      </c>
      <c r="U149">
        <v>0</v>
      </c>
      <c r="V149">
        <v>0</v>
      </c>
      <c r="W149">
        <v>1.8649081007120401</v>
      </c>
      <c r="X149">
        <v>677.216858586576</v>
      </c>
      <c r="Y149">
        <v>10.468209349498601</v>
      </c>
      <c r="Z149">
        <v>182</v>
      </c>
      <c r="AA149">
        <v>2257</v>
      </c>
      <c r="AB149">
        <v>0.5</v>
      </c>
      <c r="AC149">
        <v>1.9</v>
      </c>
      <c r="AD149">
        <v>1.4</v>
      </c>
    </row>
    <row r="150" spans="1:30" x14ac:dyDescent="0.25">
      <c r="A150" t="str">
        <f t="shared" si="2"/>
        <v>b</v>
      </c>
      <c r="B150">
        <v>148</v>
      </c>
      <c r="C150">
        <v>1</v>
      </c>
      <c r="D150">
        <v>73</v>
      </c>
      <c r="E150" t="s">
        <v>23</v>
      </c>
      <c r="F150" t="s">
        <v>111</v>
      </c>
      <c r="G150">
        <v>9</v>
      </c>
      <c r="H150">
        <v>73</v>
      </c>
      <c r="I150">
        <v>76.760633992653993</v>
      </c>
      <c r="J150">
        <v>3.8876777798868702E-2</v>
      </c>
      <c r="K150">
        <v>74.712078801660695</v>
      </c>
      <c r="L150">
        <v>0</v>
      </c>
      <c r="M150">
        <v>0</v>
      </c>
      <c r="N150">
        <v>0</v>
      </c>
      <c r="O150">
        <v>0</v>
      </c>
      <c r="P150">
        <v>158</v>
      </c>
      <c r="Q150">
        <v>158</v>
      </c>
      <c r="R150">
        <v>2.2427496786099999E-2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7.7411091658236997E-3</v>
      </c>
      <c r="Y150">
        <v>1.38937325153859E-3</v>
      </c>
      <c r="Z150">
        <v>0</v>
      </c>
      <c r="AA150">
        <v>158</v>
      </c>
      <c r="AB150">
        <v>0</v>
      </c>
      <c r="AC150">
        <v>2.1</v>
      </c>
      <c r="AD150">
        <v>2.1</v>
      </c>
    </row>
    <row r="151" spans="1:30" x14ac:dyDescent="0.25">
      <c r="A151" t="str">
        <f t="shared" si="2"/>
        <v>c</v>
      </c>
      <c r="B151">
        <v>149</v>
      </c>
      <c r="C151">
        <v>1</v>
      </c>
      <c r="D151">
        <v>73</v>
      </c>
      <c r="E151" t="s">
        <v>33</v>
      </c>
      <c r="F151" t="s">
        <v>109</v>
      </c>
      <c r="G151">
        <v>11</v>
      </c>
      <c r="H151">
        <v>2422</v>
      </c>
      <c r="I151">
        <v>1203.86412683248</v>
      </c>
      <c r="J151">
        <v>204.138119475172</v>
      </c>
      <c r="K151">
        <v>347.76943223422802</v>
      </c>
      <c r="L151">
        <v>138</v>
      </c>
      <c r="M151">
        <v>73</v>
      </c>
      <c r="N151">
        <v>-65</v>
      </c>
      <c r="O151">
        <v>1774</v>
      </c>
      <c r="P151">
        <v>3617</v>
      </c>
      <c r="Q151">
        <v>1843</v>
      </c>
      <c r="R151">
        <v>1.77212347178704</v>
      </c>
      <c r="S151">
        <v>71.645494612785697</v>
      </c>
      <c r="T151">
        <v>65.251498374383104</v>
      </c>
      <c r="U151">
        <v>0</v>
      </c>
      <c r="V151">
        <v>0</v>
      </c>
      <c r="W151">
        <v>3.7622147663998602</v>
      </c>
      <c r="X151">
        <v>1737.86377981953</v>
      </c>
      <c r="Y151">
        <v>32.651893988216301</v>
      </c>
      <c r="Z151">
        <v>694</v>
      </c>
      <c r="AA151">
        <v>1182</v>
      </c>
      <c r="AB151">
        <v>1.6</v>
      </c>
      <c r="AC151">
        <v>3.1</v>
      </c>
      <c r="AD151">
        <v>1.5</v>
      </c>
    </row>
    <row r="152" spans="1:30" x14ac:dyDescent="0.25">
      <c r="A152" t="str">
        <f t="shared" si="2"/>
        <v>c</v>
      </c>
      <c r="B152">
        <v>150</v>
      </c>
      <c r="C152">
        <v>1</v>
      </c>
      <c r="D152">
        <v>73</v>
      </c>
      <c r="E152" t="s">
        <v>32</v>
      </c>
      <c r="F152" t="s">
        <v>108</v>
      </c>
      <c r="G152">
        <v>12</v>
      </c>
      <c r="H152">
        <v>170</v>
      </c>
      <c r="I152">
        <v>39.623361798063797</v>
      </c>
      <c r="J152">
        <v>0.116008815797</v>
      </c>
      <c r="K152">
        <v>2.4419836012646701</v>
      </c>
      <c r="L152">
        <v>0</v>
      </c>
      <c r="M152">
        <v>0</v>
      </c>
      <c r="N152">
        <v>0</v>
      </c>
      <c r="O152">
        <v>122</v>
      </c>
      <c r="P152">
        <v>130</v>
      </c>
      <c r="Q152">
        <v>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122.437935822882</v>
      </c>
      <c r="Y152">
        <v>1.51982434345E-2</v>
      </c>
      <c r="Z152">
        <v>0</v>
      </c>
      <c r="AA152">
        <v>8</v>
      </c>
      <c r="AB152">
        <v>3.1</v>
      </c>
      <c r="AC152">
        <v>3.3</v>
      </c>
      <c r="AD152">
        <v>0.2</v>
      </c>
    </row>
    <row r="153" spans="1:30" x14ac:dyDescent="0.25">
      <c r="A153" t="str">
        <f t="shared" si="2"/>
        <v>c</v>
      </c>
      <c r="B153">
        <v>151</v>
      </c>
      <c r="C153">
        <v>1</v>
      </c>
      <c r="D153">
        <v>73</v>
      </c>
      <c r="E153" t="s">
        <v>31</v>
      </c>
      <c r="F153" t="s">
        <v>107</v>
      </c>
      <c r="G153">
        <v>13</v>
      </c>
      <c r="H153">
        <v>26</v>
      </c>
      <c r="I153">
        <v>13.9390921602097</v>
      </c>
      <c r="J153">
        <v>0</v>
      </c>
      <c r="K153">
        <v>0.33088080858670998</v>
      </c>
      <c r="L153">
        <v>0</v>
      </c>
      <c r="M153">
        <v>0</v>
      </c>
      <c r="N153">
        <v>0</v>
      </c>
      <c r="O153">
        <v>14</v>
      </c>
      <c r="P153">
        <v>15</v>
      </c>
      <c r="Q153">
        <v>1</v>
      </c>
      <c r="R153">
        <v>0</v>
      </c>
      <c r="S153">
        <v>0.73046066597600001</v>
      </c>
      <c r="T153">
        <v>0</v>
      </c>
      <c r="U153">
        <v>0</v>
      </c>
      <c r="V153">
        <v>0</v>
      </c>
      <c r="W153">
        <v>0</v>
      </c>
      <c r="X153">
        <v>14.183940804792501</v>
      </c>
      <c r="Y153">
        <v>0</v>
      </c>
      <c r="Z153">
        <v>0</v>
      </c>
      <c r="AA153">
        <v>1</v>
      </c>
      <c r="AB153">
        <v>1</v>
      </c>
      <c r="AC153">
        <v>1.1000000000000001</v>
      </c>
      <c r="AD153">
        <v>0.1</v>
      </c>
    </row>
    <row r="154" spans="1:30" x14ac:dyDescent="0.25">
      <c r="A154" t="str">
        <f t="shared" si="2"/>
        <v>e</v>
      </c>
      <c r="B154">
        <v>152</v>
      </c>
      <c r="C154">
        <v>1</v>
      </c>
      <c r="D154">
        <v>73</v>
      </c>
      <c r="E154" t="s">
        <v>35</v>
      </c>
      <c r="F154" t="s">
        <v>99</v>
      </c>
      <c r="G154">
        <v>21</v>
      </c>
      <c r="H154">
        <v>333</v>
      </c>
      <c r="I154">
        <v>102.7674658083</v>
      </c>
      <c r="J154">
        <v>15.8915454988527</v>
      </c>
      <c r="K154">
        <v>59.184533612238702</v>
      </c>
      <c r="L154">
        <v>43</v>
      </c>
      <c r="M154">
        <v>34</v>
      </c>
      <c r="N154">
        <v>-9</v>
      </c>
      <c r="O154">
        <v>145</v>
      </c>
      <c r="P154">
        <v>776</v>
      </c>
      <c r="Q154">
        <v>631</v>
      </c>
      <c r="R154">
        <v>0.67493598408290301</v>
      </c>
      <c r="S154">
        <v>33.592245976327597</v>
      </c>
      <c r="T154">
        <v>9.6080084197184092</v>
      </c>
      <c r="U154">
        <v>0</v>
      </c>
      <c r="V154">
        <v>0</v>
      </c>
      <c r="W154">
        <v>0</v>
      </c>
      <c r="X154">
        <v>138.73677398504299</v>
      </c>
      <c r="Y154">
        <v>7.0131886633712499</v>
      </c>
      <c r="Z154">
        <v>135</v>
      </c>
      <c r="AA154">
        <v>503</v>
      </c>
      <c r="AB154">
        <v>1.8</v>
      </c>
      <c r="AC154">
        <v>7.9</v>
      </c>
      <c r="AD154">
        <v>6.1</v>
      </c>
    </row>
    <row r="155" spans="1:30" x14ac:dyDescent="0.25">
      <c r="A155" t="str">
        <f t="shared" si="2"/>
        <v>f</v>
      </c>
      <c r="B155">
        <v>153</v>
      </c>
      <c r="C155">
        <v>1</v>
      </c>
      <c r="D155">
        <v>73</v>
      </c>
      <c r="E155" t="s">
        <v>14</v>
      </c>
      <c r="F155" t="s">
        <v>93</v>
      </c>
      <c r="G155">
        <v>27</v>
      </c>
      <c r="H155">
        <v>7</v>
      </c>
      <c r="I155">
        <v>5.66052524619582</v>
      </c>
      <c r="J155">
        <v>0</v>
      </c>
      <c r="K155">
        <v>5.66052524619582</v>
      </c>
      <c r="L155">
        <v>0</v>
      </c>
      <c r="M155">
        <v>227</v>
      </c>
      <c r="N155">
        <v>227</v>
      </c>
      <c r="O155">
        <v>0</v>
      </c>
      <c r="P155">
        <v>105</v>
      </c>
      <c r="Q155">
        <v>105</v>
      </c>
      <c r="R155">
        <v>0</v>
      </c>
      <c r="S155">
        <v>0</v>
      </c>
      <c r="T155">
        <v>0</v>
      </c>
      <c r="U155">
        <v>0</v>
      </c>
      <c r="V155">
        <v>227</v>
      </c>
      <c r="W155">
        <v>0</v>
      </c>
      <c r="X155">
        <v>0</v>
      </c>
      <c r="Y155">
        <v>0</v>
      </c>
      <c r="Z155">
        <v>0</v>
      </c>
      <c r="AA155">
        <v>105</v>
      </c>
      <c r="AB155">
        <v>0</v>
      </c>
      <c r="AC155">
        <v>58.7</v>
      </c>
      <c r="AD155">
        <v>58.7</v>
      </c>
    </row>
    <row r="156" spans="1:30" x14ac:dyDescent="0.25">
      <c r="A156" t="str">
        <f t="shared" si="2"/>
        <v>d</v>
      </c>
      <c r="B156">
        <v>154</v>
      </c>
      <c r="C156">
        <v>1</v>
      </c>
      <c r="D156">
        <v>77</v>
      </c>
      <c r="E156" t="s">
        <v>16</v>
      </c>
      <c r="F156" t="s">
        <v>104</v>
      </c>
      <c r="G156">
        <v>16</v>
      </c>
      <c r="H156">
        <v>2842</v>
      </c>
      <c r="I156">
        <v>666.30678947649596</v>
      </c>
      <c r="J156">
        <v>28.268876811364699</v>
      </c>
      <c r="K156">
        <v>19.182965328350601</v>
      </c>
      <c r="L156">
        <v>108</v>
      </c>
      <c r="M156">
        <v>86</v>
      </c>
      <c r="N156">
        <v>-22</v>
      </c>
      <c r="O156">
        <v>2521</v>
      </c>
      <c r="P156">
        <v>2781</v>
      </c>
      <c r="Q156">
        <v>260</v>
      </c>
      <c r="R156">
        <v>6.8980933049708701</v>
      </c>
      <c r="S156">
        <v>80.095981738789703</v>
      </c>
      <c r="T156">
        <v>21.966453107118198</v>
      </c>
      <c r="U156">
        <v>0</v>
      </c>
      <c r="V156">
        <v>0</v>
      </c>
      <c r="W156">
        <v>1.6662117082873</v>
      </c>
      <c r="X156">
        <v>2497.8396242108502</v>
      </c>
      <c r="Y156">
        <v>21.5885820864025</v>
      </c>
      <c r="Z156">
        <v>168</v>
      </c>
      <c r="AA156">
        <v>114</v>
      </c>
      <c r="AB156">
        <v>3.9</v>
      </c>
      <c r="AC156">
        <v>4.3</v>
      </c>
      <c r="AD156">
        <v>0.4</v>
      </c>
    </row>
    <row r="157" spans="1:30" x14ac:dyDescent="0.25">
      <c r="A157" t="str">
        <f t="shared" si="2"/>
        <v>d</v>
      </c>
      <c r="B157">
        <v>155</v>
      </c>
      <c r="C157">
        <v>1</v>
      </c>
      <c r="D157">
        <v>77</v>
      </c>
      <c r="E157" t="s">
        <v>15</v>
      </c>
      <c r="F157" t="s">
        <v>103</v>
      </c>
      <c r="G157">
        <v>17</v>
      </c>
      <c r="H157">
        <v>85</v>
      </c>
      <c r="I157">
        <v>13.757016454410801</v>
      </c>
      <c r="J157">
        <v>4.6085750247062003E-4</v>
      </c>
      <c r="K157">
        <v>0.35724667056999998</v>
      </c>
      <c r="L157">
        <v>24</v>
      </c>
      <c r="M157">
        <v>24</v>
      </c>
      <c r="N157">
        <v>0</v>
      </c>
      <c r="O157">
        <v>67</v>
      </c>
      <c r="P157">
        <v>69</v>
      </c>
      <c r="Q157">
        <v>2</v>
      </c>
      <c r="R157">
        <v>0</v>
      </c>
      <c r="S157">
        <v>24.961336724499901</v>
      </c>
      <c r="T157" s="26">
        <v>6.1936990023052597E-6</v>
      </c>
      <c r="U157">
        <v>0</v>
      </c>
      <c r="V157">
        <v>0</v>
      </c>
      <c r="W157">
        <v>0</v>
      </c>
      <c r="X157">
        <v>67.445078419018401</v>
      </c>
      <c r="Y157">
        <v>0</v>
      </c>
      <c r="Z157">
        <v>0</v>
      </c>
      <c r="AA157">
        <v>2</v>
      </c>
      <c r="AB157">
        <v>6.6</v>
      </c>
      <c r="AC157">
        <v>6.8</v>
      </c>
      <c r="AD157">
        <v>0.2</v>
      </c>
    </row>
    <row r="158" spans="1:30" x14ac:dyDescent="0.25">
      <c r="A158" t="str">
        <f t="shared" si="2"/>
        <v>f</v>
      </c>
      <c r="B158">
        <v>156</v>
      </c>
      <c r="C158">
        <v>1</v>
      </c>
      <c r="D158">
        <v>77</v>
      </c>
      <c r="E158" t="s">
        <v>14</v>
      </c>
      <c r="F158" t="s">
        <v>93</v>
      </c>
      <c r="G158">
        <v>27</v>
      </c>
      <c r="H158">
        <v>878</v>
      </c>
      <c r="I158">
        <v>69.163049328595804</v>
      </c>
      <c r="J158">
        <v>3.2517898888410399</v>
      </c>
      <c r="K158">
        <v>13.002103916230899</v>
      </c>
      <c r="L158">
        <v>31</v>
      </c>
      <c r="M158">
        <v>664</v>
      </c>
      <c r="N158">
        <v>633</v>
      </c>
      <c r="O158">
        <v>724</v>
      </c>
      <c r="P158">
        <v>1023</v>
      </c>
      <c r="Q158">
        <v>299</v>
      </c>
      <c r="R158">
        <v>5.9580486745293699</v>
      </c>
      <c r="S158">
        <v>7.9867615872286297</v>
      </c>
      <c r="T158">
        <v>17.832164748064901</v>
      </c>
      <c r="U158">
        <v>130</v>
      </c>
      <c r="V158">
        <v>521</v>
      </c>
      <c r="W158">
        <v>0</v>
      </c>
      <c r="X158">
        <v>720.31684084237997</v>
      </c>
      <c r="Y158">
        <v>3.9898647985640001</v>
      </c>
      <c r="Z158">
        <v>60</v>
      </c>
      <c r="AA158">
        <v>243</v>
      </c>
      <c r="AB158">
        <v>10.9</v>
      </c>
      <c r="AC158">
        <v>24.4</v>
      </c>
      <c r="AD158">
        <v>13.5</v>
      </c>
    </row>
    <row r="159" spans="1:30" x14ac:dyDescent="0.25">
      <c r="A159" t="str">
        <f t="shared" si="2"/>
        <v>g</v>
      </c>
      <c r="B159">
        <v>157</v>
      </c>
      <c r="C159">
        <v>1</v>
      </c>
      <c r="D159">
        <v>77</v>
      </c>
      <c r="E159" t="s">
        <v>12</v>
      </c>
      <c r="F159" t="s">
        <v>89</v>
      </c>
      <c r="G159">
        <v>31</v>
      </c>
      <c r="H159">
        <v>56</v>
      </c>
      <c r="I159">
        <v>100.81472283926</v>
      </c>
      <c r="J159">
        <v>0.32051602810604402</v>
      </c>
      <c r="K159">
        <v>94.609768112994601</v>
      </c>
      <c r="L159">
        <v>0</v>
      </c>
      <c r="M159">
        <v>3806</v>
      </c>
      <c r="N159">
        <v>3806</v>
      </c>
      <c r="O159">
        <v>6</v>
      </c>
      <c r="P159">
        <v>1780</v>
      </c>
      <c r="Q159">
        <v>1774</v>
      </c>
      <c r="R159">
        <v>0</v>
      </c>
      <c r="S159" s="26">
        <v>5.3657164102833301E-6</v>
      </c>
      <c r="T159" s="26">
        <v>5.9428163114699999E-9</v>
      </c>
      <c r="U159">
        <v>12</v>
      </c>
      <c r="V159">
        <v>3794</v>
      </c>
      <c r="W159">
        <v>0</v>
      </c>
      <c r="X159">
        <v>5.9617740281386498</v>
      </c>
      <c r="Y159">
        <v>0.998349550935</v>
      </c>
      <c r="Z159">
        <v>5</v>
      </c>
      <c r="AA159">
        <v>1770</v>
      </c>
      <c r="AB159">
        <v>0.1</v>
      </c>
      <c r="AC159">
        <v>55.4</v>
      </c>
      <c r="AD159">
        <v>55.3</v>
      </c>
    </row>
    <row r="160" spans="1:30" x14ac:dyDescent="0.25">
      <c r="A160" t="str">
        <f t="shared" si="2"/>
        <v>a</v>
      </c>
      <c r="B160">
        <v>158</v>
      </c>
      <c r="C160">
        <v>2</v>
      </c>
      <c r="D160">
        <v>0</v>
      </c>
      <c r="E160" t="s">
        <v>19</v>
      </c>
      <c r="F160" t="s">
        <v>119</v>
      </c>
      <c r="G160">
        <v>1</v>
      </c>
      <c r="H160">
        <v>126</v>
      </c>
      <c r="I160">
        <v>346.45311215453899</v>
      </c>
      <c r="J160">
        <v>84.596637330178297</v>
      </c>
      <c r="K160">
        <v>234.28131555067301</v>
      </c>
      <c r="L160">
        <v>0</v>
      </c>
      <c r="M160">
        <v>0</v>
      </c>
      <c r="N160">
        <v>0</v>
      </c>
      <c r="O160">
        <v>19</v>
      </c>
      <c r="P160">
        <v>416</v>
      </c>
      <c r="Q160">
        <v>397</v>
      </c>
      <c r="R160">
        <v>0</v>
      </c>
      <c r="S160">
        <v>0</v>
      </c>
      <c r="T160">
        <v>4.3236252988199997E-2</v>
      </c>
      <c r="U160">
        <v>0</v>
      </c>
      <c r="V160">
        <v>0</v>
      </c>
      <c r="W160">
        <v>0</v>
      </c>
      <c r="X160">
        <v>11.194347557376901</v>
      </c>
      <c r="Y160">
        <v>8.0023009687611406</v>
      </c>
      <c r="Z160">
        <v>107</v>
      </c>
      <c r="AA160">
        <v>298</v>
      </c>
      <c r="AB160">
        <v>0.1</v>
      </c>
      <c r="AC160">
        <v>1.2</v>
      </c>
      <c r="AD160">
        <v>1.1000000000000001</v>
      </c>
    </row>
    <row r="161" spans="1:30" x14ac:dyDescent="0.25">
      <c r="A161" t="str">
        <f t="shared" si="2"/>
        <v>a</v>
      </c>
      <c r="B161">
        <v>159</v>
      </c>
      <c r="C161">
        <v>2</v>
      </c>
      <c r="D161">
        <v>0</v>
      </c>
      <c r="E161" t="s">
        <v>18</v>
      </c>
      <c r="F161" t="s">
        <v>118</v>
      </c>
      <c r="G161">
        <v>2</v>
      </c>
      <c r="H161">
        <v>39</v>
      </c>
      <c r="I161">
        <v>84.329294635604995</v>
      </c>
      <c r="J161">
        <v>5.4117924859300004</v>
      </c>
      <c r="K161">
        <v>40.427484490763</v>
      </c>
      <c r="L161">
        <v>0</v>
      </c>
      <c r="M161">
        <v>0</v>
      </c>
      <c r="N161">
        <v>0</v>
      </c>
      <c r="O161">
        <v>12</v>
      </c>
      <c r="P161">
        <v>68</v>
      </c>
      <c r="Q161">
        <v>56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1.99756537784</v>
      </c>
      <c r="X161">
        <v>9.9760739983975899</v>
      </c>
      <c r="Y161">
        <v>1.0095036819708001</v>
      </c>
      <c r="Z161">
        <v>6</v>
      </c>
      <c r="AA161">
        <v>51</v>
      </c>
      <c r="AB161">
        <v>0.1</v>
      </c>
      <c r="AC161">
        <v>0.8</v>
      </c>
      <c r="AD161">
        <v>0.7</v>
      </c>
    </row>
    <row r="162" spans="1:30" x14ac:dyDescent="0.25">
      <c r="A162" t="str">
        <f t="shared" si="2"/>
        <v>a</v>
      </c>
      <c r="B162">
        <v>160</v>
      </c>
      <c r="C162">
        <v>2</v>
      </c>
      <c r="D162">
        <v>0</v>
      </c>
      <c r="E162" t="s">
        <v>17</v>
      </c>
      <c r="F162" t="s">
        <v>117</v>
      </c>
      <c r="G162">
        <v>3</v>
      </c>
      <c r="H162">
        <v>5</v>
      </c>
      <c r="I162">
        <v>19.922922495443501</v>
      </c>
      <c r="J162">
        <v>19.897605636199899</v>
      </c>
      <c r="K162">
        <v>2.5181916005670001E-2</v>
      </c>
      <c r="L162">
        <v>19</v>
      </c>
      <c r="M162">
        <v>0</v>
      </c>
      <c r="N162">
        <v>-19</v>
      </c>
      <c r="O162">
        <v>0</v>
      </c>
      <c r="P162">
        <v>25</v>
      </c>
      <c r="Q162">
        <v>25</v>
      </c>
      <c r="R162">
        <v>0</v>
      </c>
      <c r="S162">
        <v>0</v>
      </c>
      <c r="T162">
        <v>19.664830265399999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25</v>
      </c>
      <c r="AA162">
        <v>0</v>
      </c>
      <c r="AB162">
        <v>1</v>
      </c>
      <c r="AC162">
        <v>1.3</v>
      </c>
      <c r="AD162">
        <v>0.3</v>
      </c>
    </row>
    <row r="163" spans="1:30" x14ac:dyDescent="0.25">
      <c r="A163" t="str">
        <f t="shared" si="2"/>
        <v>a</v>
      </c>
      <c r="B163">
        <v>161</v>
      </c>
      <c r="C163">
        <v>2</v>
      </c>
      <c r="D163">
        <v>0</v>
      </c>
      <c r="E163" t="s">
        <v>40</v>
      </c>
      <c r="F163" t="s">
        <v>116</v>
      </c>
      <c r="G163">
        <v>4</v>
      </c>
      <c r="H163">
        <v>18</v>
      </c>
      <c r="I163">
        <v>9.9409729431110101</v>
      </c>
      <c r="J163">
        <v>0</v>
      </c>
      <c r="K163">
        <v>0.85049483769351797</v>
      </c>
      <c r="L163">
        <v>1</v>
      </c>
      <c r="M163">
        <v>1</v>
      </c>
      <c r="N163">
        <v>0</v>
      </c>
      <c r="O163">
        <v>5</v>
      </c>
      <c r="P163">
        <v>6</v>
      </c>
      <c r="Q163">
        <v>1</v>
      </c>
      <c r="R163">
        <v>1.4826330331799999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5.9922852166203402</v>
      </c>
      <c r="Y163">
        <v>0</v>
      </c>
      <c r="Z163">
        <v>0</v>
      </c>
      <c r="AA163">
        <v>1</v>
      </c>
      <c r="AB163">
        <v>0.6</v>
      </c>
      <c r="AC163">
        <v>0.7</v>
      </c>
      <c r="AD163">
        <v>0.1</v>
      </c>
    </row>
    <row r="164" spans="1:30" x14ac:dyDescent="0.25">
      <c r="A164" t="str">
        <f t="shared" si="2"/>
        <v>a</v>
      </c>
      <c r="B164">
        <v>162</v>
      </c>
      <c r="C164">
        <v>2</v>
      </c>
      <c r="D164">
        <v>0</v>
      </c>
      <c r="E164" t="s">
        <v>24</v>
      </c>
      <c r="F164" t="s">
        <v>115</v>
      </c>
      <c r="G164">
        <v>5</v>
      </c>
      <c r="H164">
        <v>1150</v>
      </c>
      <c r="I164">
        <v>2399.1973102168399</v>
      </c>
      <c r="J164">
        <v>34.156550887729097</v>
      </c>
      <c r="K164">
        <v>488.00317899510799</v>
      </c>
      <c r="L164">
        <v>265</v>
      </c>
      <c r="M164">
        <v>176</v>
      </c>
      <c r="N164">
        <v>-89</v>
      </c>
      <c r="O164">
        <v>272</v>
      </c>
      <c r="P164">
        <v>929</v>
      </c>
      <c r="Q164">
        <v>657</v>
      </c>
      <c r="R164">
        <v>0</v>
      </c>
      <c r="S164">
        <v>176.68300590439901</v>
      </c>
      <c r="T164">
        <v>88.565050614100002</v>
      </c>
      <c r="U164">
        <v>0</v>
      </c>
      <c r="V164">
        <v>0</v>
      </c>
      <c r="W164">
        <v>89.080921907556004</v>
      </c>
      <c r="X164">
        <v>175.601538869693</v>
      </c>
      <c r="Y164">
        <v>7.9897409432285098</v>
      </c>
      <c r="Z164">
        <v>43</v>
      </c>
      <c r="AA164">
        <v>622</v>
      </c>
      <c r="AB164">
        <v>0.2</v>
      </c>
      <c r="AC164">
        <v>0.5</v>
      </c>
      <c r="AD164">
        <v>0.3</v>
      </c>
    </row>
    <row r="165" spans="1:30" x14ac:dyDescent="0.25">
      <c r="A165" t="str">
        <f t="shared" si="2"/>
        <v>b</v>
      </c>
      <c r="B165">
        <v>163</v>
      </c>
      <c r="C165">
        <v>2</v>
      </c>
      <c r="D165">
        <v>0</v>
      </c>
      <c r="E165" t="s">
        <v>23</v>
      </c>
      <c r="F165" t="s">
        <v>111</v>
      </c>
      <c r="G165">
        <v>9</v>
      </c>
      <c r="H165">
        <v>32</v>
      </c>
      <c r="I165">
        <v>28.5415388259716</v>
      </c>
      <c r="J165">
        <v>0</v>
      </c>
      <c r="K165">
        <v>2.7348904581524498</v>
      </c>
      <c r="L165">
        <v>0</v>
      </c>
      <c r="M165">
        <v>0</v>
      </c>
      <c r="N165">
        <v>0</v>
      </c>
      <c r="O165">
        <v>20</v>
      </c>
      <c r="P165">
        <v>25</v>
      </c>
      <c r="Q165">
        <v>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0.99239523458382195</v>
      </c>
      <c r="X165">
        <v>19.9740628778132</v>
      </c>
      <c r="Y165">
        <v>0</v>
      </c>
      <c r="Z165">
        <v>0</v>
      </c>
      <c r="AA165">
        <v>5</v>
      </c>
      <c r="AB165">
        <v>0.7</v>
      </c>
      <c r="AC165">
        <v>0.9</v>
      </c>
      <c r="AD165">
        <v>0.2</v>
      </c>
    </row>
    <row r="166" spans="1:30" x14ac:dyDescent="0.25">
      <c r="A166" t="str">
        <f t="shared" si="2"/>
        <v>b</v>
      </c>
      <c r="B166">
        <v>164</v>
      </c>
      <c r="C166">
        <v>2</v>
      </c>
      <c r="D166">
        <v>0</v>
      </c>
      <c r="E166" t="s">
        <v>46</v>
      </c>
      <c r="F166" t="s">
        <v>110</v>
      </c>
      <c r="G166">
        <v>10</v>
      </c>
      <c r="H166">
        <v>398</v>
      </c>
      <c r="I166">
        <v>271.42765526038102</v>
      </c>
      <c r="J166">
        <v>21.959366101041098</v>
      </c>
      <c r="K166">
        <v>55.082387904659903</v>
      </c>
      <c r="L166">
        <v>18</v>
      </c>
      <c r="M166">
        <v>18</v>
      </c>
      <c r="N166">
        <v>0</v>
      </c>
      <c r="O166">
        <v>294</v>
      </c>
      <c r="P166">
        <v>442</v>
      </c>
      <c r="Q166">
        <v>148</v>
      </c>
      <c r="R166">
        <v>0</v>
      </c>
      <c r="S166">
        <v>18.975606847400002</v>
      </c>
      <c r="T166">
        <v>0</v>
      </c>
      <c r="U166">
        <v>0</v>
      </c>
      <c r="V166">
        <v>0</v>
      </c>
      <c r="W166">
        <v>0.99870314909299995</v>
      </c>
      <c r="X166">
        <v>278.24887233162502</v>
      </c>
      <c r="Y166">
        <v>14.980427037208999</v>
      </c>
      <c r="Z166">
        <v>46</v>
      </c>
      <c r="AA166">
        <v>117</v>
      </c>
      <c r="AB166">
        <v>1.1000000000000001</v>
      </c>
      <c r="AC166">
        <v>1.7</v>
      </c>
      <c r="AD166">
        <v>0.6</v>
      </c>
    </row>
    <row r="167" spans="1:30" x14ac:dyDescent="0.25">
      <c r="A167" t="str">
        <f t="shared" si="2"/>
        <v>c</v>
      </c>
      <c r="B167">
        <v>165</v>
      </c>
      <c r="C167">
        <v>2</v>
      </c>
      <c r="D167">
        <v>0</v>
      </c>
      <c r="E167" t="s">
        <v>29</v>
      </c>
      <c r="F167" t="s">
        <v>105</v>
      </c>
      <c r="G167">
        <v>15</v>
      </c>
      <c r="H167">
        <v>89</v>
      </c>
      <c r="I167">
        <v>48.907127191641798</v>
      </c>
      <c r="J167">
        <v>8.7232800745169996</v>
      </c>
      <c r="K167">
        <v>7.5783728857607002</v>
      </c>
      <c r="L167">
        <v>0</v>
      </c>
      <c r="M167">
        <v>0</v>
      </c>
      <c r="N167">
        <v>0</v>
      </c>
      <c r="O167">
        <v>72</v>
      </c>
      <c r="P167">
        <v>121</v>
      </c>
      <c r="Q167">
        <v>49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67.916929146979996</v>
      </c>
      <c r="Y167">
        <v>4.9911805627109898</v>
      </c>
      <c r="Z167">
        <v>29</v>
      </c>
      <c r="AA167">
        <v>25</v>
      </c>
      <c r="AB167">
        <v>1.5</v>
      </c>
      <c r="AC167">
        <v>2.5</v>
      </c>
      <c r="AD167">
        <v>1</v>
      </c>
    </row>
    <row r="168" spans="1:30" x14ac:dyDescent="0.25">
      <c r="A168" t="str">
        <f t="shared" si="2"/>
        <v>d</v>
      </c>
      <c r="B168">
        <v>166</v>
      </c>
      <c r="C168">
        <v>2</v>
      </c>
      <c r="D168">
        <v>0</v>
      </c>
      <c r="E168" t="s">
        <v>15</v>
      </c>
      <c r="F168" t="s">
        <v>103</v>
      </c>
      <c r="G168">
        <v>17</v>
      </c>
      <c r="H168">
        <v>1</v>
      </c>
      <c r="I168">
        <v>0.39273070317300002</v>
      </c>
      <c r="J168">
        <v>0.39273070317300002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0.99870463521800001</v>
      </c>
      <c r="Z168">
        <v>2</v>
      </c>
      <c r="AA168">
        <v>0</v>
      </c>
      <c r="AB168">
        <v>0</v>
      </c>
      <c r="AC168">
        <v>5.0999999999999996</v>
      </c>
      <c r="AD168">
        <v>5.0999999999999996</v>
      </c>
    </row>
    <row r="169" spans="1:30" x14ac:dyDescent="0.25">
      <c r="A169" t="str">
        <f t="shared" si="2"/>
        <v>d</v>
      </c>
      <c r="B169">
        <v>167</v>
      </c>
      <c r="C169">
        <v>2</v>
      </c>
      <c r="D169">
        <v>0</v>
      </c>
      <c r="E169" t="s">
        <v>22</v>
      </c>
      <c r="F169" t="s">
        <v>102</v>
      </c>
      <c r="G169">
        <v>18</v>
      </c>
      <c r="H169">
        <v>49</v>
      </c>
      <c r="I169">
        <v>2.5343300785854099</v>
      </c>
      <c r="J169">
        <v>2.8037082193350001E-2</v>
      </c>
      <c r="K169">
        <v>2.4754090213399899E-4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3.8556761782600001E-4</v>
      </c>
      <c r="X169">
        <v>1.41995199145087E-3</v>
      </c>
      <c r="Y169">
        <v>6.7369522240459997E-3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 t="str">
        <f t="shared" si="2"/>
        <v>d</v>
      </c>
      <c r="B170">
        <v>168</v>
      </c>
      <c r="C170">
        <v>2</v>
      </c>
      <c r="D170">
        <v>0</v>
      </c>
      <c r="E170" t="s">
        <v>21</v>
      </c>
      <c r="F170" t="s">
        <v>101</v>
      </c>
      <c r="G170">
        <v>19</v>
      </c>
      <c r="H170">
        <v>567</v>
      </c>
      <c r="I170">
        <v>156.384444082404</v>
      </c>
      <c r="J170">
        <v>0.65069838716149397</v>
      </c>
      <c r="K170">
        <v>6.40837411611985</v>
      </c>
      <c r="L170">
        <v>0</v>
      </c>
      <c r="M170">
        <v>0</v>
      </c>
      <c r="N170">
        <v>0</v>
      </c>
      <c r="O170">
        <v>513</v>
      </c>
      <c r="P170">
        <v>554</v>
      </c>
      <c r="Q170">
        <v>41</v>
      </c>
      <c r="R170">
        <v>0</v>
      </c>
      <c r="S170">
        <v>0</v>
      </c>
      <c r="T170">
        <v>0.314461660142</v>
      </c>
      <c r="U170">
        <v>0</v>
      </c>
      <c r="V170">
        <v>0</v>
      </c>
      <c r="W170">
        <v>1.9062209827069999E-2</v>
      </c>
      <c r="X170">
        <v>513.37399379614101</v>
      </c>
      <c r="Y170">
        <v>0.19694379086375299</v>
      </c>
      <c r="Z170">
        <v>3</v>
      </c>
      <c r="AA170">
        <v>38</v>
      </c>
      <c r="AB170">
        <v>3.3</v>
      </c>
      <c r="AC170">
        <v>3.5</v>
      </c>
      <c r="AD170">
        <v>0.2</v>
      </c>
    </row>
    <row r="171" spans="1:30" x14ac:dyDescent="0.25">
      <c r="A171" t="str">
        <f t="shared" si="2"/>
        <v>d</v>
      </c>
      <c r="B171">
        <v>169</v>
      </c>
      <c r="C171">
        <v>2</v>
      </c>
      <c r="D171">
        <v>0</v>
      </c>
      <c r="E171" t="s">
        <v>28</v>
      </c>
      <c r="F171" t="s">
        <v>100</v>
      </c>
      <c r="G171">
        <v>20</v>
      </c>
      <c r="H171">
        <v>443</v>
      </c>
      <c r="I171">
        <v>120.670817872833</v>
      </c>
      <c r="J171">
        <v>10.463892350592999</v>
      </c>
      <c r="K171">
        <v>13.2178896760228</v>
      </c>
      <c r="L171">
        <v>194</v>
      </c>
      <c r="M171">
        <v>166</v>
      </c>
      <c r="N171">
        <v>-28</v>
      </c>
      <c r="O171">
        <v>482</v>
      </c>
      <c r="P171">
        <v>582</v>
      </c>
      <c r="Q171">
        <v>100</v>
      </c>
      <c r="R171">
        <v>89.884953190119901</v>
      </c>
      <c r="S171">
        <v>76.901470281056206</v>
      </c>
      <c r="T171">
        <v>27.964108848179901</v>
      </c>
      <c r="U171">
        <v>0</v>
      </c>
      <c r="V171">
        <v>0</v>
      </c>
      <c r="W171">
        <v>0</v>
      </c>
      <c r="X171">
        <v>442.11832037906601</v>
      </c>
      <c r="Y171">
        <v>40.867382148146</v>
      </c>
      <c r="Z171">
        <v>62</v>
      </c>
      <c r="AA171">
        <v>78</v>
      </c>
      <c r="AB171">
        <v>5.6</v>
      </c>
      <c r="AC171">
        <v>6.2</v>
      </c>
      <c r="AD171">
        <v>0.6</v>
      </c>
    </row>
    <row r="172" spans="1:30" x14ac:dyDescent="0.25">
      <c r="A172" t="str">
        <f t="shared" si="2"/>
        <v>e</v>
      </c>
      <c r="B172">
        <v>170</v>
      </c>
      <c r="C172">
        <v>2</v>
      </c>
      <c r="D172">
        <v>0</v>
      </c>
      <c r="E172" t="s">
        <v>43</v>
      </c>
      <c r="F172" t="s">
        <v>98</v>
      </c>
      <c r="G172">
        <v>22</v>
      </c>
      <c r="H172">
        <v>80</v>
      </c>
      <c r="I172">
        <v>18.607273488023601</v>
      </c>
      <c r="J172">
        <v>2.6358645154859999</v>
      </c>
      <c r="K172">
        <v>0</v>
      </c>
      <c r="L172">
        <v>0</v>
      </c>
      <c r="M172">
        <v>0</v>
      </c>
      <c r="N172">
        <v>0</v>
      </c>
      <c r="O172">
        <v>79</v>
      </c>
      <c r="P172">
        <v>91</v>
      </c>
      <c r="Q172">
        <v>12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69.864657223337005</v>
      </c>
      <c r="Y172">
        <v>9.9865074799220004</v>
      </c>
      <c r="Z172">
        <v>22</v>
      </c>
      <c r="AA172">
        <v>0</v>
      </c>
      <c r="AB172">
        <v>4.2</v>
      </c>
      <c r="AC172">
        <v>4.9000000000000004</v>
      </c>
      <c r="AD172">
        <v>0.7</v>
      </c>
    </row>
    <row r="173" spans="1:30" x14ac:dyDescent="0.25">
      <c r="A173" t="str">
        <f t="shared" si="2"/>
        <v>e</v>
      </c>
      <c r="B173">
        <v>171</v>
      </c>
      <c r="C173">
        <v>2</v>
      </c>
      <c r="D173">
        <v>0</v>
      </c>
      <c r="E173" t="s">
        <v>20</v>
      </c>
      <c r="F173" t="s">
        <v>97</v>
      </c>
      <c r="G173">
        <v>23</v>
      </c>
      <c r="H173">
        <v>467</v>
      </c>
      <c r="I173">
        <v>133.23203472615</v>
      </c>
      <c r="J173">
        <v>53.851507680388998</v>
      </c>
      <c r="K173">
        <v>1.0884812301366</v>
      </c>
      <c r="L173">
        <v>0</v>
      </c>
      <c r="M173">
        <v>0</v>
      </c>
      <c r="N173">
        <v>0</v>
      </c>
      <c r="O173">
        <v>457</v>
      </c>
      <c r="P173">
        <v>742</v>
      </c>
      <c r="Q173">
        <v>285</v>
      </c>
      <c r="R173" s="26">
        <v>3.3618911381190801E-5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276.08312848994098</v>
      </c>
      <c r="Y173">
        <v>181.45789471480401</v>
      </c>
      <c r="Z173">
        <v>457</v>
      </c>
      <c r="AA173">
        <v>9</v>
      </c>
      <c r="AB173">
        <v>3.4</v>
      </c>
      <c r="AC173">
        <v>5.6</v>
      </c>
      <c r="AD173">
        <v>2.2000000000000002</v>
      </c>
    </row>
    <row r="174" spans="1:30" x14ac:dyDescent="0.25">
      <c r="A174" t="str">
        <f t="shared" si="2"/>
        <v>e</v>
      </c>
      <c r="B174">
        <v>172</v>
      </c>
      <c r="C174">
        <v>2</v>
      </c>
      <c r="D174">
        <v>0</v>
      </c>
      <c r="E174" t="s">
        <v>45</v>
      </c>
      <c r="F174" t="s">
        <v>96</v>
      </c>
      <c r="G174">
        <v>24</v>
      </c>
      <c r="H174">
        <v>553</v>
      </c>
      <c r="I174">
        <v>156.170066831996</v>
      </c>
      <c r="J174">
        <v>45.743436850818902</v>
      </c>
      <c r="K174">
        <v>1.9924160103703801</v>
      </c>
      <c r="L174">
        <v>9</v>
      </c>
      <c r="M174">
        <v>9</v>
      </c>
      <c r="N174">
        <v>0</v>
      </c>
      <c r="O174">
        <v>517</v>
      </c>
      <c r="P174">
        <v>763</v>
      </c>
      <c r="Q174">
        <v>246</v>
      </c>
      <c r="R174" s="26">
        <v>9.1737839261899999E-7</v>
      </c>
      <c r="S174">
        <v>9.9869563405399902</v>
      </c>
      <c r="T174">
        <v>0</v>
      </c>
      <c r="U174">
        <v>0</v>
      </c>
      <c r="V174">
        <v>0</v>
      </c>
      <c r="W174">
        <v>0</v>
      </c>
      <c r="X174">
        <v>359.73194922403201</v>
      </c>
      <c r="Y174">
        <v>157.73184984267601</v>
      </c>
      <c r="Z174">
        <v>388</v>
      </c>
      <c r="AA174">
        <v>16</v>
      </c>
      <c r="AB174">
        <v>3.4</v>
      </c>
      <c r="AC174">
        <v>4.9000000000000004</v>
      </c>
      <c r="AD174">
        <v>1.5</v>
      </c>
    </row>
    <row r="175" spans="1:30" x14ac:dyDescent="0.25">
      <c r="A175" t="str">
        <f t="shared" si="2"/>
        <v>e</v>
      </c>
      <c r="B175">
        <v>173</v>
      </c>
      <c r="C175">
        <v>2</v>
      </c>
      <c r="D175">
        <v>0</v>
      </c>
      <c r="E175" t="s">
        <v>44</v>
      </c>
      <c r="F175" t="s">
        <v>95</v>
      </c>
      <c r="G175">
        <v>25</v>
      </c>
      <c r="H175">
        <v>6</v>
      </c>
      <c r="I175">
        <v>2.0488867619989999</v>
      </c>
      <c r="J175">
        <v>1.8195554373139999</v>
      </c>
      <c r="K175">
        <v>0</v>
      </c>
      <c r="L175">
        <v>0</v>
      </c>
      <c r="M175">
        <v>0</v>
      </c>
      <c r="N175">
        <v>0</v>
      </c>
      <c r="O175">
        <v>5</v>
      </c>
      <c r="P175">
        <v>15</v>
      </c>
      <c r="Q175">
        <v>10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0.99871569720999998</v>
      </c>
      <c r="Y175">
        <v>4.9932538981699999</v>
      </c>
      <c r="Z175">
        <v>15</v>
      </c>
      <c r="AA175">
        <v>0</v>
      </c>
      <c r="AB175">
        <v>2.4</v>
      </c>
      <c r="AC175">
        <v>7.3</v>
      </c>
      <c r="AD175">
        <v>4.9000000000000004</v>
      </c>
    </row>
    <row r="176" spans="1:30" x14ac:dyDescent="0.25">
      <c r="A176" t="str">
        <f t="shared" si="2"/>
        <v>f</v>
      </c>
      <c r="B176">
        <v>174</v>
      </c>
      <c r="C176">
        <v>2</v>
      </c>
      <c r="D176">
        <v>0</v>
      </c>
      <c r="E176" t="s">
        <v>14</v>
      </c>
      <c r="F176" t="s">
        <v>93</v>
      </c>
      <c r="G176">
        <v>27</v>
      </c>
      <c r="H176">
        <v>404</v>
      </c>
      <c r="I176">
        <v>102.098816279631</v>
      </c>
      <c r="J176">
        <v>0.63380123200299998</v>
      </c>
      <c r="K176">
        <v>60.925649691622702</v>
      </c>
      <c r="L176">
        <v>612</v>
      </c>
      <c r="M176">
        <v>3066</v>
      </c>
      <c r="N176">
        <v>2454</v>
      </c>
      <c r="O176">
        <v>296</v>
      </c>
      <c r="P176">
        <v>1444</v>
      </c>
      <c r="Q176">
        <v>1148</v>
      </c>
      <c r="R176">
        <v>186.747908032791</v>
      </c>
      <c r="S176">
        <v>411.75892149212899</v>
      </c>
      <c r="T176">
        <v>13.949742640899901</v>
      </c>
      <c r="U176">
        <v>25</v>
      </c>
      <c r="V176">
        <v>2443</v>
      </c>
      <c r="W176">
        <v>0</v>
      </c>
      <c r="X176">
        <v>293.64683352948799</v>
      </c>
      <c r="Y176">
        <v>2.9959300303699998</v>
      </c>
      <c r="Z176">
        <v>11</v>
      </c>
      <c r="AA176">
        <v>1140</v>
      </c>
      <c r="AB176">
        <v>8.9</v>
      </c>
      <c r="AC176">
        <v>44.2</v>
      </c>
      <c r="AD176">
        <v>35.299999999999997</v>
      </c>
    </row>
    <row r="177" spans="1:30" x14ac:dyDescent="0.25">
      <c r="A177" t="str">
        <f t="shared" si="2"/>
        <v>h</v>
      </c>
      <c r="B177">
        <v>175</v>
      </c>
      <c r="C177">
        <v>2</v>
      </c>
      <c r="D177">
        <v>0</v>
      </c>
      <c r="E177" t="s">
        <v>25</v>
      </c>
      <c r="F177" t="s">
        <v>86</v>
      </c>
      <c r="G177">
        <v>34</v>
      </c>
      <c r="H177">
        <v>14</v>
      </c>
      <c r="I177">
        <v>4.27380719047959</v>
      </c>
      <c r="J177">
        <v>0.48584474718827497</v>
      </c>
      <c r="K177">
        <v>9.1051682306614395E-2</v>
      </c>
      <c r="L177">
        <v>4</v>
      </c>
      <c r="M177">
        <v>8</v>
      </c>
      <c r="N177">
        <v>4</v>
      </c>
      <c r="O177">
        <v>5</v>
      </c>
      <c r="P177">
        <v>6</v>
      </c>
      <c r="Q177">
        <v>1</v>
      </c>
      <c r="R177">
        <v>4.9945823406300001</v>
      </c>
      <c r="S177">
        <v>0</v>
      </c>
      <c r="T177">
        <v>0</v>
      </c>
      <c r="U177">
        <v>4</v>
      </c>
      <c r="V177">
        <v>0</v>
      </c>
      <c r="W177">
        <v>3.99564870799</v>
      </c>
      <c r="X177">
        <v>0</v>
      </c>
      <c r="Y177">
        <v>1.00618269525208</v>
      </c>
      <c r="Z177">
        <v>3</v>
      </c>
      <c r="AA177">
        <v>0</v>
      </c>
      <c r="AB177">
        <v>2.1</v>
      </c>
      <c r="AC177">
        <v>3.3</v>
      </c>
      <c r="AD177">
        <v>1.2</v>
      </c>
    </row>
    <row r="178" spans="1:30" x14ac:dyDescent="0.25">
      <c r="A178" t="str">
        <f t="shared" si="2"/>
        <v>h</v>
      </c>
      <c r="B178">
        <v>176</v>
      </c>
      <c r="C178">
        <v>2</v>
      </c>
      <c r="D178">
        <v>0</v>
      </c>
      <c r="E178" t="s">
        <v>41</v>
      </c>
      <c r="F178" t="s">
        <v>85</v>
      </c>
      <c r="G178">
        <v>35</v>
      </c>
      <c r="H178">
        <v>11</v>
      </c>
      <c r="I178">
        <v>42.499245364202203</v>
      </c>
      <c r="J178">
        <v>0</v>
      </c>
      <c r="K178">
        <v>0.15690042126029799</v>
      </c>
      <c r="L178">
        <v>0</v>
      </c>
      <c r="M178">
        <v>6</v>
      </c>
      <c r="N178">
        <v>6</v>
      </c>
      <c r="O178">
        <v>0</v>
      </c>
      <c r="P178">
        <v>2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6</v>
      </c>
      <c r="W178">
        <v>0</v>
      </c>
      <c r="X178">
        <v>0.99698245354546</v>
      </c>
      <c r="Y178">
        <v>0</v>
      </c>
      <c r="Z178">
        <v>0</v>
      </c>
      <c r="AA178">
        <v>2</v>
      </c>
      <c r="AB178">
        <v>0</v>
      </c>
      <c r="AC178">
        <v>0.2</v>
      </c>
      <c r="AD178">
        <v>0.2</v>
      </c>
    </row>
    <row r="179" spans="1:30" x14ac:dyDescent="0.25">
      <c r="A179" t="str">
        <f t="shared" si="2"/>
        <v>a</v>
      </c>
      <c r="B179">
        <v>177</v>
      </c>
      <c r="C179">
        <v>2</v>
      </c>
      <c r="D179">
        <v>4</v>
      </c>
      <c r="E179" t="s">
        <v>17</v>
      </c>
      <c r="F179" t="s">
        <v>117</v>
      </c>
      <c r="G179">
        <v>3</v>
      </c>
      <c r="H179">
        <v>18</v>
      </c>
      <c r="I179">
        <v>17.169696249020401</v>
      </c>
      <c r="J179">
        <v>0</v>
      </c>
      <c r="K179">
        <v>17.1678577537261</v>
      </c>
      <c r="L179">
        <v>0</v>
      </c>
      <c r="M179">
        <v>0</v>
      </c>
      <c r="N179">
        <v>0</v>
      </c>
      <c r="O179">
        <v>0</v>
      </c>
      <c r="P179">
        <v>21</v>
      </c>
      <c r="Q179">
        <v>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26">
        <v>6.2118818677599903E-14</v>
      </c>
      <c r="Y179">
        <v>0</v>
      </c>
      <c r="Z179">
        <v>0</v>
      </c>
      <c r="AA179">
        <v>21</v>
      </c>
      <c r="AB179">
        <v>0</v>
      </c>
      <c r="AC179">
        <v>1.2</v>
      </c>
      <c r="AD179">
        <v>1.2</v>
      </c>
    </row>
    <row r="180" spans="1:30" x14ac:dyDescent="0.25">
      <c r="A180" t="str">
        <f t="shared" si="2"/>
        <v>a</v>
      </c>
      <c r="B180">
        <v>178</v>
      </c>
      <c r="C180">
        <v>2</v>
      </c>
      <c r="D180">
        <v>4</v>
      </c>
      <c r="E180" t="s">
        <v>40</v>
      </c>
      <c r="F180" t="s">
        <v>116</v>
      </c>
      <c r="G180">
        <v>4</v>
      </c>
      <c r="H180">
        <v>2031</v>
      </c>
      <c r="I180">
        <v>2707.0520252620699</v>
      </c>
      <c r="J180">
        <v>72.060893845867099</v>
      </c>
      <c r="K180">
        <v>807.31847478250199</v>
      </c>
      <c r="L180">
        <v>112</v>
      </c>
      <c r="M180">
        <v>53</v>
      </c>
      <c r="N180">
        <v>-59</v>
      </c>
      <c r="O180">
        <v>1362</v>
      </c>
      <c r="P180">
        <v>2470</v>
      </c>
      <c r="Q180">
        <v>1108</v>
      </c>
      <c r="R180">
        <v>8.92821297154976</v>
      </c>
      <c r="S180">
        <v>44.949431297496403</v>
      </c>
      <c r="T180">
        <v>58.736513693714002</v>
      </c>
      <c r="U180">
        <v>0</v>
      </c>
      <c r="V180">
        <v>0</v>
      </c>
      <c r="W180">
        <v>3.9954598215249999</v>
      </c>
      <c r="X180">
        <v>1346.2290796331999</v>
      </c>
      <c r="Y180">
        <v>11.806696424064301</v>
      </c>
      <c r="Z180">
        <v>91</v>
      </c>
      <c r="AA180">
        <v>1029</v>
      </c>
      <c r="AB180">
        <v>0.5</v>
      </c>
      <c r="AC180">
        <v>0.9</v>
      </c>
      <c r="AD180">
        <v>0.4</v>
      </c>
    </row>
    <row r="181" spans="1:30" x14ac:dyDescent="0.25">
      <c r="A181" t="str">
        <f t="shared" si="2"/>
        <v>a</v>
      </c>
      <c r="B181">
        <v>179</v>
      </c>
      <c r="C181">
        <v>2</v>
      </c>
      <c r="D181">
        <v>4</v>
      </c>
      <c r="E181" t="s">
        <v>24</v>
      </c>
      <c r="F181" t="s">
        <v>115</v>
      </c>
      <c r="G181">
        <v>5</v>
      </c>
      <c r="H181">
        <v>747</v>
      </c>
      <c r="I181">
        <v>591.35588836229397</v>
      </c>
      <c r="J181">
        <v>14.7120538153093</v>
      </c>
      <c r="K181">
        <v>187.66644745573501</v>
      </c>
      <c r="L181">
        <v>26</v>
      </c>
      <c r="M181">
        <v>23</v>
      </c>
      <c r="N181">
        <v>-3</v>
      </c>
      <c r="O181">
        <v>511</v>
      </c>
      <c r="P181">
        <v>766</v>
      </c>
      <c r="Q181">
        <v>255</v>
      </c>
      <c r="R181">
        <v>0</v>
      </c>
      <c r="S181">
        <v>23.972691308480002</v>
      </c>
      <c r="T181">
        <v>2.9965656533099998</v>
      </c>
      <c r="U181">
        <v>0</v>
      </c>
      <c r="V181">
        <v>0</v>
      </c>
      <c r="W181">
        <v>1.99509380294123</v>
      </c>
      <c r="X181">
        <v>507.50960793676899</v>
      </c>
      <c r="Y181">
        <v>1.9977139596773299</v>
      </c>
      <c r="Z181">
        <v>18</v>
      </c>
      <c r="AA181">
        <v>239</v>
      </c>
      <c r="AB181">
        <v>0.9</v>
      </c>
      <c r="AC181">
        <v>1.3</v>
      </c>
      <c r="AD181">
        <v>0.4</v>
      </c>
    </row>
    <row r="182" spans="1:30" x14ac:dyDescent="0.25">
      <c r="A182" t="str">
        <f t="shared" si="2"/>
        <v>c</v>
      </c>
      <c r="B182">
        <v>180</v>
      </c>
      <c r="C182">
        <v>2</v>
      </c>
      <c r="D182">
        <v>4</v>
      </c>
      <c r="E182" t="s">
        <v>31</v>
      </c>
      <c r="F182" t="s">
        <v>107</v>
      </c>
      <c r="G182">
        <v>13</v>
      </c>
      <c r="H182">
        <v>37</v>
      </c>
      <c r="I182">
        <v>38.413890864956301</v>
      </c>
      <c r="J182">
        <v>10.152001756444999</v>
      </c>
      <c r="K182">
        <v>2.9058947924442999</v>
      </c>
      <c r="L182">
        <v>0</v>
      </c>
      <c r="M182">
        <v>0</v>
      </c>
      <c r="N182">
        <v>0</v>
      </c>
      <c r="O182">
        <v>27</v>
      </c>
      <c r="P182">
        <v>63</v>
      </c>
      <c r="Q182">
        <v>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20.9758860738064</v>
      </c>
      <c r="Y182">
        <v>6.9860089496829998</v>
      </c>
      <c r="Z182">
        <v>34</v>
      </c>
      <c r="AA182">
        <v>9</v>
      </c>
      <c r="AB182">
        <v>0.7</v>
      </c>
      <c r="AC182">
        <v>1.6</v>
      </c>
      <c r="AD182">
        <v>0.9</v>
      </c>
    </row>
    <row r="183" spans="1:30" x14ac:dyDescent="0.25">
      <c r="A183" t="str">
        <f t="shared" si="2"/>
        <v>c</v>
      </c>
      <c r="B183">
        <v>181</v>
      </c>
      <c r="C183">
        <v>2</v>
      </c>
      <c r="D183">
        <v>4</v>
      </c>
      <c r="E183" t="s">
        <v>30</v>
      </c>
      <c r="F183" t="s">
        <v>106</v>
      </c>
      <c r="G183">
        <v>14</v>
      </c>
      <c r="H183">
        <v>99</v>
      </c>
      <c r="I183">
        <v>119.851304274353</v>
      </c>
      <c r="J183">
        <v>1.568613322574</v>
      </c>
      <c r="K183">
        <v>80.369799376260701</v>
      </c>
      <c r="L183">
        <v>0</v>
      </c>
      <c r="M183">
        <v>0</v>
      </c>
      <c r="N183">
        <v>0</v>
      </c>
      <c r="O183">
        <v>47</v>
      </c>
      <c r="P183">
        <v>324</v>
      </c>
      <c r="Q183">
        <v>277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46.061169885884603</v>
      </c>
      <c r="Y183">
        <v>1.8987543706779999</v>
      </c>
      <c r="Z183">
        <v>5</v>
      </c>
      <c r="AA183">
        <v>273</v>
      </c>
      <c r="AB183">
        <v>0.4</v>
      </c>
      <c r="AC183">
        <v>2.7</v>
      </c>
      <c r="AD183">
        <v>2.2999999999999998</v>
      </c>
    </row>
    <row r="184" spans="1:30" x14ac:dyDescent="0.25">
      <c r="A184" t="str">
        <f t="shared" si="2"/>
        <v>c</v>
      </c>
      <c r="B184">
        <v>182</v>
      </c>
      <c r="C184">
        <v>2</v>
      </c>
      <c r="D184">
        <v>4</v>
      </c>
      <c r="E184" t="s">
        <v>29</v>
      </c>
      <c r="F184" t="s">
        <v>105</v>
      </c>
      <c r="G184">
        <v>15</v>
      </c>
      <c r="H184">
        <v>9</v>
      </c>
      <c r="I184">
        <v>1.73253608677885</v>
      </c>
      <c r="J184">
        <v>1.08102113304E-4</v>
      </c>
      <c r="K184">
        <v>0</v>
      </c>
      <c r="L184">
        <v>0</v>
      </c>
      <c r="M184">
        <v>0</v>
      </c>
      <c r="N184">
        <v>0</v>
      </c>
      <c r="O184">
        <v>5</v>
      </c>
      <c r="P184">
        <v>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5.9924224654090201</v>
      </c>
      <c r="Y184" s="26">
        <v>4.46114868408E-8</v>
      </c>
      <c r="Z184">
        <v>0</v>
      </c>
      <c r="AA184">
        <v>0</v>
      </c>
      <c r="AB184">
        <v>2.9</v>
      </c>
      <c r="AC184">
        <v>2.9</v>
      </c>
      <c r="AD184">
        <v>0</v>
      </c>
    </row>
    <row r="185" spans="1:30" x14ac:dyDescent="0.25">
      <c r="A185" t="str">
        <f t="shared" si="2"/>
        <v>f</v>
      </c>
      <c r="B185">
        <v>183</v>
      </c>
      <c r="C185">
        <v>2</v>
      </c>
      <c r="D185">
        <v>4</v>
      </c>
      <c r="E185" t="s">
        <v>14</v>
      </c>
      <c r="F185" t="s">
        <v>93</v>
      </c>
      <c r="G185">
        <v>27</v>
      </c>
      <c r="H185">
        <v>215</v>
      </c>
      <c r="I185">
        <v>43.832242590102098</v>
      </c>
      <c r="J185">
        <v>0</v>
      </c>
      <c r="K185">
        <v>12.3052084106177</v>
      </c>
      <c r="L185">
        <v>0</v>
      </c>
      <c r="M185">
        <v>493</v>
      </c>
      <c r="N185">
        <v>493</v>
      </c>
      <c r="O185">
        <v>331</v>
      </c>
      <c r="P185">
        <v>561</v>
      </c>
      <c r="Q185">
        <v>230</v>
      </c>
      <c r="R185">
        <v>0</v>
      </c>
      <c r="S185">
        <v>0</v>
      </c>
      <c r="T185">
        <v>0</v>
      </c>
      <c r="U185">
        <v>0</v>
      </c>
      <c r="V185">
        <v>493</v>
      </c>
      <c r="W185">
        <v>1.9976923660599899</v>
      </c>
      <c r="X185">
        <v>329.61857154498398</v>
      </c>
      <c r="Y185">
        <v>0</v>
      </c>
      <c r="Z185">
        <v>0</v>
      </c>
      <c r="AA185">
        <v>230</v>
      </c>
      <c r="AB185">
        <v>7.6</v>
      </c>
      <c r="AC185">
        <v>24</v>
      </c>
      <c r="AD185">
        <v>16.399999999999999</v>
      </c>
    </row>
    <row r="186" spans="1:30" x14ac:dyDescent="0.25">
      <c r="A186" t="str">
        <f t="shared" si="2"/>
        <v>d</v>
      </c>
      <c r="B186">
        <v>184</v>
      </c>
      <c r="C186">
        <v>2</v>
      </c>
      <c r="D186">
        <v>12</v>
      </c>
      <c r="E186" t="s">
        <v>22</v>
      </c>
      <c r="F186" t="s">
        <v>102</v>
      </c>
      <c r="G186">
        <v>18</v>
      </c>
      <c r="H186">
        <v>305</v>
      </c>
      <c r="I186">
        <v>60.151411421857901</v>
      </c>
      <c r="J186">
        <v>2.7787751625882402</v>
      </c>
      <c r="K186">
        <v>2.5965906552626801</v>
      </c>
      <c r="L186">
        <v>10</v>
      </c>
      <c r="M186">
        <v>3</v>
      </c>
      <c r="N186">
        <v>-7</v>
      </c>
      <c r="O186">
        <v>255</v>
      </c>
      <c r="P186">
        <v>278</v>
      </c>
      <c r="Q186">
        <v>23</v>
      </c>
      <c r="R186">
        <v>5.0103364835399997E-2</v>
      </c>
      <c r="S186">
        <v>2.9967129864499999</v>
      </c>
      <c r="T186">
        <v>7.0178359705490996</v>
      </c>
      <c r="U186">
        <v>0</v>
      </c>
      <c r="V186">
        <v>0</v>
      </c>
      <c r="W186">
        <v>2.8945281479989999</v>
      </c>
      <c r="X186">
        <v>244.595216806097</v>
      </c>
      <c r="Y186">
        <v>8.1598078005232804</v>
      </c>
      <c r="Z186">
        <v>16</v>
      </c>
      <c r="AA186">
        <v>15</v>
      </c>
      <c r="AB186">
        <v>4.4000000000000004</v>
      </c>
      <c r="AC186">
        <v>4.7</v>
      </c>
      <c r="AD186">
        <v>0.3</v>
      </c>
    </row>
    <row r="187" spans="1:30" x14ac:dyDescent="0.25">
      <c r="A187" t="str">
        <f t="shared" si="2"/>
        <v>g</v>
      </c>
      <c r="B187">
        <v>185</v>
      </c>
      <c r="C187">
        <v>2</v>
      </c>
      <c r="D187">
        <v>12</v>
      </c>
      <c r="E187" t="s">
        <v>38</v>
      </c>
      <c r="F187" t="s">
        <v>90</v>
      </c>
      <c r="G187">
        <v>30</v>
      </c>
      <c r="H187">
        <v>29</v>
      </c>
      <c r="I187">
        <v>22.060464103687998</v>
      </c>
      <c r="J187">
        <v>2.5487854226606199</v>
      </c>
      <c r="K187">
        <v>1.5697800113611999</v>
      </c>
      <c r="L187">
        <v>20</v>
      </c>
      <c r="M187">
        <v>44</v>
      </c>
      <c r="N187">
        <v>24</v>
      </c>
      <c r="O187">
        <v>11</v>
      </c>
      <c r="P187">
        <v>42</v>
      </c>
      <c r="Q187">
        <v>31</v>
      </c>
      <c r="R187">
        <v>7.0022248061512196</v>
      </c>
      <c r="S187">
        <v>0</v>
      </c>
      <c r="T187">
        <v>13.98460682516</v>
      </c>
      <c r="U187">
        <v>23</v>
      </c>
      <c r="V187">
        <v>14</v>
      </c>
      <c r="W187">
        <v>2.494385594387E-4</v>
      </c>
      <c r="X187">
        <v>11.9899745037294</v>
      </c>
      <c r="Y187">
        <v>2.64449322524607E-3</v>
      </c>
      <c r="Z187">
        <v>19</v>
      </c>
      <c r="AA187">
        <v>12</v>
      </c>
      <c r="AB187">
        <v>1.4</v>
      </c>
      <c r="AC187">
        <v>3.9</v>
      </c>
      <c r="AD187">
        <v>2.5</v>
      </c>
    </row>
    <row r="188" spans="1:30" x14ac:dyDescent="0.25">
      <c r="A188" t="str">
        <f t="shared" si="2"/>
        <v>h</v>
      </c>
      <c r="B188">
        <v>186</v>
      </c>
      <c r="C188">
        <v>2</v>
      </c>
      <c r="D188">
        <v>12</v>
      </c>
      <c r="E188" t="s">
        <v>25</v>
      </c>
      <c r="F188" t="s">
        <v>86</v>
      </c>
      <c r="G188">
        <v>34</v>
      </c>
      <c r="H188">
        <v>35</v>
      </c>
      <c r="I188">
        <v>5.1613976371638604</v>
      </c>
      <c r="J188">
        <v>4.1420796344569997</v>
      </c>
      <c r="K188">
        <v>0.36956281968506</v>
      </c>
      <c r="L188">
        <v>0</v>
      </c>
      <c r="M188">
        <v>40</v>
      </c>
      <c r="N188">
        <v>40</v>
      </c>
      <c r="O188">
        <v>27</v>
      </c>
      <c r="P188">
        <v>39</v>
      </c>
      <c r="Q188">
        <v>12</v>
      </c>
      <c r="R188" s="26">
        <v>1.5428061335299999E-6</v>
      </c>
      <c r="S188">
        <v>0</v>
      </c>
      <c r="T188">
        <v>0</v>
      </c>
      <c r="U188">
        <v>37</v>
      </c>
      <c r="V188">
        <v>3</v>
      </c>
      <c r="W188">
        <v>0</v>
      </c>
      <c r="X188">
        <v>5.0325131554634197</v>
      </c>
      <c r="Y188">
        <v>22.813495981309998</v>
      </c>
      <c r="Z188">
        <v>32</v>
      </c>
      <c r="AA188">
        <v>2</v>
      </c>
      <c r="AB188">
        <v>5.2</v>
      </c>
      <c r="AC188">
        <v>15.3</v>
      </c>
      <c r="AD188">
        <v>10.1</v>
      </c>
    </row>
    <row r="189" spans="1:30" x14ac:dyDescent="0.25">
      <c r="A189" t="str">
        <f t="shared" si="2"/>
        <v>b</v>
      </c>
      <c r="B189">
        <v>187</v>
      </c>
      <c r="C189">
        <v>2</v>
      </c>
      <c r="D189">
        <v>13</v>
      </c>
      <c r="E189" t="s">
        <v>23</v>
      </c>
      <c r="F189" t="s">
        <v>111</v>
      </c>
      <c r="G189">
        <v>9</v>
      </c>
      <c r="H189">
        <v>58</v>
      </c>
      <c r="I189">
        <v>24.5291969424649</v>
      </c>
      <c r="J189">
        <v>4.0029679118089998</v>
      </c>
      <c r="K189">
        <v>3.9129424823068</v>
      </c>
      <c r="L189">
        <v>0</v>
      </c>
      <c r="M189">
        <v>0</v>
      </c>
      <c r="N189">
        <v>0</v>
      </c>
      <c r="O189">
        <v>43</v>
      </c>
      <c r="P189">
        <v>55</v>
      </c>
      <c r="Q189">
        <v>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39.175446937757798</v>
      </c>
      <c r="Y189">
        <v>3.9339990964160001</v>
      </c>
      <c r="Z189">
        <v>8</v>
      </c>
      <c r="AA189">
        <v>8</v>
      </c>
      <c r="AB189">
        <v>1.8</v>
      </c>
      <c r="AC189">
        <v>2.2000000000000002</v>
      </c>
      <c r="AD189">
        <v>0.4</v>
      </c>
    </row>
    <row r="190" spans="1:30" x14ac:dyDescent="0.25">
      <c r="A190" t="str">
        <f t="shared" si="2"/>
        <v>b</v>
      </c>
      <c r="B190">
        <v>188</v>
      </c>
      <c r="C190">
        <v>2</v>
      </c>
      <c r="D190">
        <v>13</v>
      </c>
      <c r="E190" t="s">
        <v>46</v>
      </c>
      <c r="F190" t="s">
        <v>110</v>
      </c>
      <c r="G190">
        <v>10</v>
      </c>
      <c r="H190">
        <v>929</v>
      </c>
      <c r="I190">
        <v>501.10406851828401</v>
      </c>
      <c r="J190">
        <v>42.019294666943999</v>
      </c>
      <c r="K190">
        <v>39.328639930643902</v>
      </c>
      <c r="L190">
        <v>1</v>
      </c>
      <c r="M190">
        <v>1</v>
      </c>
      <c r="N190">
        <v>0</v>
      </c>
      <c r="O190">
        <v>816</v>
      </c>
      <c r="P190">
        <v>952</v>
      </c>
      <c r="Q190">
        <v>136</v>
      </c>
      <c r="R190">
        <v>0</v>
      </c>
      <c r="S190">
        <v>1.99737138645</v>
      </c>
      <c r="T190">
        <v>0</v>
      </c>
      <c r="U190">
        <v>0</v>
      </c>
      <c r="V190">
        <v>0</v>
      </c>
      <c r="W190">
        <v>3.994742661074</v>
      </c>
      <c r="X190">
        <v>776.94153102399696</v>
      </c>
      <c r="Y190">
        <v>35.952745917175001</v>
      </c>
      <c r="Z190">
        <v>89</v>
      </c>
      <c r="AA190">
        <v>83</v>
      </c>
      <c r="AB190">
        <v>1.6</v>
      </c>
      <c r="AC190">
        <v>1.9</v>
      </c>
      <c r="AD190">
        <v>0.3</v>
      </c>
    </row>
    <row r="191" spans="1:30" x14ac:dyDescent="0.25">
      <c r="A191" t="str">
        <f t="shared" si="2"/>
        <v>d</v>
      </c>
      <c r="B191">
        <v>189</v>
      </c>
      <c r="C191">
        <v>2</v>
      </c>
      <c r="D191">
        <v>13</v>
      </c>
      <c r="E191" t="s">
        <v>15</v>
      </c>
      <c r="F191" t="s">
        <v>103</v>
      </c>
      <c r="G191">
        <v>17</v>
      </c>
      <c r="H191">
        <v>101</v>
      </c>
      <c r="I191">
        <v>24.006987239954402</v>
      </c>
      <c r="J191">
        <v>0.92747019393017804</v>
      </c>
      <c r="K191">
        <v>6.6952401049599999E-2</v>
      </c>
      <c r="L191">
        <v>0</v>
      </c>
      <c r="M191">
        <v>0</v>
      </c>
      <c r="N191">
        <v>0</v>
      </c>
      <c r="O191">
        <v>82</v>
      </c>
      <c r="P191">
        <v>85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1.3782589723530001</v>
      </c>
      <c r="X191">
        <v>79.518783240104099</v>
      </c>
      <c r="Y191">
        <v>1.8645781570776201</v>
      </c>
      <c r="Z191">
        <v>5</v>
      </c>
      <c r="AA191">
        <v>0</v>
      </c>
      <c r="AB191">
        <v>3.4</v>
      </c>
      <c r="AC191">
        <v>3.5</v>
      </c>
      <c r="AD191">
        <v>0.1</v>
      </c>
    </row>
    <row r="192" spans="1:30" x14ac:dyDescent="0.25">
      <c r="A192" t="str">
        <f t="shared" si="2"/>
        <v>d</v>
      </c>
      <c r="B192">
        <v>190</v>
      </c>
      <c r="C192">
        <v>2</v>
      </c>
      <c r="D192">
        <v>13</v>
      </c>
      <c r="E192" t="s">
        <v>22</v>
      </c>
      <c r="F192" t="s">
        <v>102</v>
      </c>
      <c r="G192">
        <v>18</v>
      </c>
      <c r="H192">
        <v>982</v>
      </c>
      <c r="I192">
        <v>214.892947356202</v>
      </c>
      <c r="J192">
        <v>12.2090686151385</v>
      </c>
      <c r="K192">
        <v>7.8178519142246996</v>
      </c>
      <c r="L192">
        <v>9</v>
      </c>
      <c r="M192">
        <v>0</v>
      </c>
      <c r="N192">
        <v>-9</v>
      </c>
      <c r="O192">
        <v>837</v>
      </c>
      <c r="P192">
        <v>924</v>
      </c>
      <c r="Q192">
        <v>87</v>
      </c>
      <c r="R192">
        <v>3.8131625098719998E-3</v>
      </c>
      <c r="S192">
        <v>6.1376196814589903E-2</v>
      </c>
      <c r="T192">
        <v>9.1550337911573596</v>
      </c>
      <c r="U192">
        <v>0</v>
      </c>
      <c r="V192">
        <v>0</v>
      </c>
      <c r="W192">
        <v>0</v>
      </c>
      <c r="X192">
        <v>806.52105341998504</v>
      </c>
      <c r="Y192">
        <v>31.322131485360501</v>
      </c>
      <c r="Z192">
        <v>72</v>
      </c>
      <c r="AA192">
        <v>46</v>
      </c>
      <c r="AB192">
        <v>3.9</v>
      </c>
      <c r="AC192">
        <v>4.3</v>
      </c>
      <c r="AD192">
        <v>0.4</v>
      </c>
    </row>
    <row r="193" spans="1:30" x14ac:dyDescent="0.25">
      <c r="A193" t="str">
        <f t="shared" si="2"/>
        <v>d</v>
      </c>
      <c r="B193">
        <v>191</v>
      </c>
      <c r="C193">
        <v>2</v>
      </c>
      <c r="D193">
        <v>13</v>
      </c>
      <c r="E193" t="s">
        <v>21</v>
      </c>
      <c r="F193" t="s">
        <v>101</v>
      </c>
      <c r="G193">
        <v>19</v>
      </c>
      <c r="H193">
        <v>1410</v>
      </c>
      <c r="I193">
        <v>287.67308862622201</v>
      </c>
      <c r="J193">
        <v>33.2655352691757</v>
      </c>
      <c r="K193">
        <v>11.2793017400791</v>
      </c>
      <c r="L193">
        <v>12</v>
      </c>
      <c r="M193">
        <v>11</v>
      </c>
      <c r="N193">
        <v>-1</v>
      </c>
      <c r="O193">
        <v>1166</v>
      </c>
      <c r="P193">
        <v>1328</v>
      </c>
      <c r="Q193">
        <v>162</v>
      </c>
      <c r="R193">
        <v>0</v>
      </c>
      <c r="S193">
        <v>11.984238177824199</v>
      </c>
      <c r="T193">
        <v>0.390648855318104</v>
      </c>
      <c r="U193">
        <v>0</v>
      </c>
      <c r="V193">
        <v>0</v>
      </c>
      <c r="W193">
        <v>17.229464675598798</v>
      </c>
      <c r="X193">
        <v>1047.6175624242201</v>
      </c>
      <c r="Y193">
        <v>102.05138108943299</v>
      </c>
      <c r="Z193">
        <v>197</v>
      </c>
      <c r="AA193">
        <v>67</v>
      </c>
      <c r="AB193">
        <v>4.0999999999999996</v>
      </c>
      <c r="AC193">
        <v>4.7</v>
      </c>
      <c r="AD193">
        <v>0.6</v>
      </c>
    </row>
    <row r="194" spans="1:30" x14ac:dyDescent="0.25">
      <c r="A194" t="str">
        <f t="shared" si="2"/>
        <v>d</v>
      </c>
      <c r="B194">
        <v>192</v>
      </c>
      <c r="C194">
        <v>2</v>
      </c>
      <c r="D194">
        <v>13</v>
      </c>
      <c r="E194" t="s">
        <v>28</v>
      </c>
      <c r="F194" t="s">
        <v>100</v>
      </c>
      <c r="G194">
        <v>20</v>
      </c>
      <c r="H194">
        <v>6830</v>
      </c>
      <c r="I194">
        <v>1763.78861558576</v>
      </c>
      <c r="J194">
        <v>159.62228672639199</v>
      </c>
      <c r="K194">
        <v>199.884180423375</v>
      </c>
      <c r="L194">
        <v>69</v>
      </c>
      <c r="M194">
        <v>43</v>
      </c>
      <c r="N194">
        <v>-26</v>
      </c>
      <c r="O194">
        <v>5784</v>
      </c>
      <c r="P194">
        <v>7471</v>
      </c>
      <c r="Q194">
        <v>1687</v>
      </c>
      <c r="R194">
        <v>3.90602576116811</v>
      </c>
      <c r="S194">
        <v>39.623273135877902</v>
      </c>
      <c r="T194">
        <v>25.737929034982798</v>
      </c>
      <c r="U194">
        <v>0</v>
      </c>
      <c r="V194">
        <v>0</v>
      </c>
      <c r="W194">
        <v>31.3073663443373</v>
      </c>
      <c r="X194">
        <v>5302.4022850978099</v>
      </c>
      <c r="Y194">
        <v>451.131055700979</v>
      </c>
      <c r="Z194">
        <v>949</v>
      </c>
      <c r="AA194">
        <v>1189</v>
      </c>
      <c r="AB194">
        <v>3.3</v>
      </c>
      <c r="AC194">
        <v>4.3</v>
      </c>
      <c r="AD194">
        <v>1</v>
      </c>
    </row>
    <row r="195" spans="1:30" x14ac:dyDescent="0.25">
      <c r="A195" t="str">
        <f t="shared" ref="A195:A258" si="3">LEFT(E195,1)</f>
        <v>f</v>
      </c>
      <c r="B195">
        <v>193</v>
      </c>
      <c r="C195">
        <v>2</v>
      </c>
      <c r="D195">
        <v>13</v>
      </c>
      <c r="E195" t="s">
        <v>14</v>
      </c>
      <c r="F195" t="s">
        <v>93</v>
      </c>
      <c r="G195">
        <v>27</v>
      </c>
      <c r="H195">
        <v>892</v>
      </c>
      <c r="I195">
        <v>137.566514352735</v>
      </c>
      <c r="J195">
        <v>5.9067749507750298</v>
      </c>
      <c r="K195">
        <v>12.122969178727001</v>
      </c>
      <c r="L195">
        <v>99</v>
      </c>
      <c r="M195">
        <v>821</v>
      </c>
      <c r="N195">
        <v>722</v>
      </c>
      <c r="O195">
        <v>2642</v>
      </c>
      <c r="P195">
        <v>2977</v>
      </c>
      <c r="Q195">
        <v>335</v>
      </c>
      <c r="R195">
        <v>1.9973789897200001</v>
      </c>
      <c r="S195">
        <v>97.871428979399994</v>
      </c>
      <c r="T195">
        <v>1.2339304720685999E-2</v>
      </c>
      <c r="U195">
        <v>236</v>
      </c>
      <c r="V195">
        <v>486</v>
      </c>
      <c r="W195">
        <v>28.628702647399901</v>
      </c>
      <c r="X195">
        <v>2612.9473912612998</v>
      </c>
      <c r="Y195">
        <v>1.0045539492655</v>
      </c>
      <c r="Z195">
        <v>110</v>
      </c>
      <c r="AA195">
        <v>226</v>
      </c>
      <c r="AB195">
        <v>19.899999999999999</v>
      </c>
      <c r="AC195">
        <v>27.6</v>
      </c>
      <c r="AD195">
        <v>7.7</v>
      </c>
    </row>
    <row r="196" spans="1:30" x14ac:dyDescent="0.25">
      <c r="A196" t="str">
        <f t="shared" si="3"/>
        <v>g</v>
      </c>
      <c r="B196">
        <v>194</v>
      </c>
      <c r="C196">
        <v>2</v>
      </c>
      <c r="D196">
        <v>13</v>
      </c>
      <c r="E196" t="s">
        <v>26</v>
      </c>
      <c r="F196" t="s">
        <v>88</v>
      </c>
      <c r="G196">
        <v>32</v>
      </c>
      <c r="H196">
        <v>489</v>
      </c>
      <c r="I196">
        <v>495.53934176931801</v>
      </c>
      <c r="J196">
        <v>115.720420996355</v>
      </c>
      <c r="K196">
        <v>35.704427893187301</v>
      </c>
      <c r="L196">
        <v>8671</v>
      </c>
      <c r="M196">
        <v>36923</v>
      </c>
      <c r="N196">
        <v>28252</v>
      </c>
      <c r="O196">
        <v>311</v>
      </c>
      <c r="P196">
        <v>5688</v>
      </c>
      <c r="Q196">
        <v>5377</v>
      </c>
      <c r="R196">
        <v>93.752734877500501</v>
      </c>
      <c r="S196">
        <v>4478.5556156933999</v>
      </c>
      <c r="T196">
        <v>4099.4623594033101</v>
      </c>
      <c r="U196">
        <v>24723</v>
      </c>
      <c r="V196">
        <v>7628</v>
      </c>
      <c r="W196">
        <v>2.4967512581128E-4</v>
      </c>
      <c r="X196">
        <v>297.44018132758498</v>
      </c>
      <c r="Y196">
        <v>14.1956689447951</v>
      </c>
      <c r="Z196">
        <v>4120</v>
      </c>
      <c r="AA196">
        <v>1271</v>
      </c>
      <c r="AB196">
        <v>18.100000000000001</v>
      </c>
      <c r="AC196">
        <v>86</v>
      </c>
      <c r="AD196">
        <v>67.900000000000006</v>
      </c>
    </row>
    <row r="197" spans="1:30" x14ac:dyDescent="0.25">
      <c r="A197" t="str">
        <f t="shared" si="3"/>
        <v>h</v>
      </c>
      <c r="B197">
        <v>195</v>
      </c>
      <c r="C197">
        <v>2</v>
      </c>
      <c r="D197">
        <v>13</v>
      </c>
      <c r="E197" t="s">
        <v>25</v>
      </c>
      <c r="F197" t="s">
        <v>86</v>
      </c>
      <c r="G197">
        <v>34</v>
      </c>
      <c r="H197">
        <v>1039</v>
      </c>
      <c r="I197">
        <v>142.90841421956</v>
      </c>
      <c r="J197">
        <v>4.9495975235482801</v>
      </c>
      <c r="K197">
        <v>10.903320792013499</v>
      </c>
      <c r="L197">
        <v>37</v>
      </c>
      <c r="M197">
        <v>180</v>
      </c>
      <c r="N197">
        <v>143</v>
      </c>
      <c r="O197">
        <v>997</v>
      </c>
      <c r="P197">
        <v>1107</v>
      </c>
      <c r="Q197">
        <v>110</v>
      </c>
      <c r="R197">
        <v>0</v>
      </c>
      <c r="S197">
        <v>36.339833763977602</v>
      </c>
      <c r="T197">
        <v>0.72086827190568104</v>
      </c>
      <c r="U197">
        <v>45</v>
      </c>
      <c r="V197">
        <v>99</v>
      </c>
      <c r="W197">
        <v>76.725842618817893</v>
      </c>
      <c r="X197">
        <v>908.76724546733396</v>
      </c>
      <c r="Y197">
        <v>11.5259519668518</v>
      </c>
      <c r="Z197">
        <v>38</v>
      </c>
      <c r="AA197">
        <v>84</v>
      </c>
      <c r="AB197">
        <v>7.2</v>
      </c>
      <c r="AC197">
        <v>9</v>
      </c>
      <c r="AD197">
        <v>1.8</v>
      </c>
    </row>
    <row r="198" spans="1:30" x14ac:dyDescent="0.25">
      <c r="A198" t="str">
        <f t="shared" si="3"/>
        <v>a</v>
      </c>
      <c r="B198">
        <v>196</v>
      </c>
      <c r="C198">
        <v>2</v>
      </c>
      <c r="D198">
        <v>14</v>
      </c>
      <c r="E198" t="s">
        <v>24</v>
      </c>
      <c r="F198" t="s">
        <v>115</v>
      </c>
      <c r="G198">
        <v>5</v>
      </c>
      <c r="H198">
        <v>149</v>
      </c>
      <c r="I198">
        <v>158.54089278415</v>
      </c>
      <c r="J198">
        <v>0</v>
      </c>
      <c r="K198">
        <v>145.28202552924</v>
      </c>
      <c r="L198">
        <v>42</v>
      </c>
      <c r="M198">
        <v>42</v>
      </c>
      <c r="N198">
        <v>0</v>
      </c>
      <c r="O198">
        <v>0</v>
      </c>
      <c r="P198">
        <v>185</v>
      </c>
      <c r="Q198">
        <v>185</v>
      </c>
      <c r="R198">
        <v>0</v>
      </c>
      <c r="S198">
        <v>42.946642407399999</v>
      </c>
      <c r="T198">
        <v>0</v>
      </c>
      <c r="U198">
        <v>0</v>
      </c>
      <c r="V198">
        <v>0</v>
      </c>
      <c r="W198">
        <v>0</v>
      </c>
      <c r="X198" s="26">
        <v>1.52134870365111E-5</v>
      </c>
      <c r="Y198">
        <v>0</v>
      </c>
      <c r="Z198">
        <v>0</v>
      </c>
      <c r="AA198">
        <v>185</v>
      </c>
      <c r="AB198">
        <v>0.3</v>
      </c>
      <c r="AC198">
        <v>1.4</v>
      </c>
      <c r="AD198">
        <v>1.1000000000000001</v>
      </c>
    </row>
    <row r="199" spans="1:30" x14ac:dyDescent="0.25">
      <c r="A199" t="str">
        <f t="shared" si="3"/>
        <v>b</v>
      </c>
      <c r="B199">
        <v>197</v>
      </c>
      <c r="C199">
        <v>2</v>
      </c>
      <c r="D199">
        <v>14</v>
      </c>
      <c r="E199" t="s">
        <v>39</v>
      </c>
      <c r="F199" t="s">
        <v>114</v>
      </c>
      <c r="G199">
        <v>6</v>
      </c>
      <c r="H199">
        <v>81</v>
      </c>
      <c r="I199">
        <v>188.65533658970199</v>
      </c>
      <c r="J199">
        <v>47.425394961899997</v>
      </c>
      <c r="K199">
        <v>135.90326362517001</v>
      </c>
      <c r="L199">
        <v>0</v>
      </c>
      <c r="M199">
        <v>0</v>
      </c>
      <c r="N199">
        <v>0</v>
      </c>
      <c r="O199">
        <v>0</v>
      </c>
      <c r="P199">
        <v>388</v>
      </c>
      <c r="Q199">
        <v>388</v>
      </c>
      <c r="R199" s="26">
        <v>2.1462540437199999E-5</v>
      </c>
      <c r="S199">
        <v>0</v>
      </c>
      <c r="T199">
        <v>0.63082556734799999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100</v>
      </c>
      <c r="AA199">
        <v>288</v>
      </c>
      <c r="AB199">
        <v>0</v>
      </c>
      <c r="AC199">
        <v>2.1</v>
      </c>
      <c r="AD199">
        <v>2.1</v>
      </c>
    </row>
    <row r="200" spans="1:30" x14ac:dyDescent="0.25">
      <c r="A200" t="str">
        <f t="shared" si="3"/>
        <v>b</v>
      </c>
      <c r="B200">
        <v>198</v>
      </c>
      <c r="C200">
        <v>2</v>
      </c>
      <c r="D200">
        <v>14</v>
      </c>
      <c r="E200" t="s">
        <v>34</v>
      </c>
      <c r="F200" t="s">
        <v>112</v>
      </c>
      <c r="G200">
        <v>8</v>
      </c>
      <c r="H200">
        <v>9</v>
      </c>
      <c r="I200">
        <v>4.2987736681644897</v>
      </c>
      <c r="J200">
        <v>0</v>
      </c>
      <c r="K200">
        <v>0.29018540054199998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0.95059595685299902</v>
      </c>
      <c r="X200" s="26">
        <v>5.2294253242888004E-6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3"/>
        <v>b</v>
      </c>
      <c r="B201">
        <v>199</v>
      </c>
      <c r="C201">
        <v>2</v>
      </c>
      <c r="D201">
        <v>14</v>
      </c>
      <c r="E201" t="s">
        <v>23</v>
      </c>
      <c r="F201" t="s">
        <v>111</v>
      </c>
      <c r="G201">
        <v>9</v>
      </c>
      <c r="H201">
        <v>645</v>
      </c>
      <c r="I201">
        <v>467.50976205192399</v>
      </c>
      <c r="J201">
        <v>8.6689984830431293</v>
      </c>
      <c r="K201">
        <v>86.8504520438036</v>
      </c>
      <c r="L201">
        <v>134</v>
      </c>
      <c r="M201">
        <v>134</v>
      </c>
      <c r="N201">
        <v>0</v>
      </c>
      <c r="O201">
        <v>441</v>
      </c>
      <c r="P201">
        <v>635</v>
      </c>
      <c r="Q201">
        <v>194</v>
      </c>
      <c r="R201">
        <v>34.199702327879997</v>
      </c>
      <c r="S201">
        <v>100.488763396819</v>
      </c>
      <c r="T201">
        <v>0</v>
      </c>
      <c r="U201">
        <v>0</v>
      </c>
      <c r="V201">
        <v>0</v>
      </c>
      <c r="W201">
        <v>7.254916026698</v>
      </c>
      <c r="X201">
        <v>426.18298123937899</v>
      </c>
      <c r="Y201">
        <v>8.2334616587503398</v>
      </c>
      <c r="Z201">
        <v>18</v>
      </c>
      <c r="AA201">
        <v>184</v>
      </c>
      <c r="AB201">
        <v>1.2</v>
      </c>
      <c r="AC201">
        <v>1.6</v>
      </c>
      <c r="AD201">
        <v>0.4</v>
      </c>
    </row>
    <row r="202" spans="1:30" x14ac:dyDescent="0.25">
      <c r="A202" t="str">
        <f t="shared" si="3"/>
        <v>b</v>
      </c>
      <c r="B202">
        <v>200</v>
      </c>
      <c r="C202">
        <v>2</v>
      </c>
      <c r="D202">
        <v>14</v>
      </c>
      <c r="E202" t="s">
        <v>46</v>
      </c>
      <c r="F202" t="s">
        <v>110</v>
      </c>
      <c r="G202">
        <v>10</v>
      </c>
      <c r="H202">
        <v>3157</v>
      </c>
      <c r="I202">
        <v>1881.66500410975</v>
      </c>
      <c r="J202">
        <v>110.08213563744999</v>
      </c>
      <c r="K202">
        <v>200.20032846440401</v>
      </c>
      <c r="L202">
        <v>283</v>
      </c>
      <c r="M202">
        <v>283</v>
      </c>
      <c r="N202">
        <v>0</v>
      </c>
      <c r="O202">
        <v>2744</v>
      </c>
      <c r="P202">
        <v>3323</v>
      </c>
      <c r="Q202">
        <v>579</v>
      </c>
      <c r="R202">
        <v>2.7370073131742002E-3</v>
      </c>
      <c r="S202">
        <v>283.557319054765</v>
      </c>
      <c r="T202">
        <v>0</v>
      </c>
      <c r="U202">
        <v>0</v>
      </c>
      <c r="V202">
        <v>0</v>
      </c>
      <c r="W202">
        <v>29.960075233855001</v>
      </c>
      <c r="X202">
        <v>2635.2911766192401</v>
      </c>
      <c r="Y202">
        <v>79.631839553125701</v>
      </c>
      <c r="Z202">
        <v>233</v>
      </c>
      <c r="AA202">
        <v>425</v>
      </c>
      <c r="AB202">
        <v>1.6</v>
      </c>
      <c r="AC202">
        <v>1.9</v>
      </c>
      <c r="AD202">
        <v>0.3</v>
      </c>
    </row>
    <row r="203" spans="1:30" x14ac:dyDescent="0.25">
      <c r="A203" t="str">
        <f t="shared" si="3"/>
        <v>c</v>
      </c>
      <c r="B203">
        <v>201</v>
      </c>
      <c r="C203">
        <v>2</v>
      </c>
      <c r="D203">
        <v>14</v>
      </c>
      <c r="E203" t="s">
        <v>31</v>
      </c>
      <c r="F203" t="s">
        <v>107</v>
      </c>
      <c r="G203">
        <v>13</v>
      </c>
      <c r="H203">
        <v>38</v>
      </c>
      <c r="I203">
        <v>55.465203533036203</v>
      </c>
      <c r="J203">
        <v>13.2137582948143</v>
      </c>
      <c r="K203">
        <v>27.5779417349688</v>
      </c>
      <c r="L203">
        <v>0</v>
      </c>
      <c r="M203">
        <v>0</v>
      </c>
      <c r="N203">
        <v>0</v>
      </c>
      <c r="O203">
        <v>6</v>
      </c>
      <c r="P203">
        <v>141</v>
      </c>
      <c r="Q203">
        <v>135</v>
      </c>
      <c r="R203">
        <v>8.3465769510799995E-2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4.6140246191146304</v>
      </c>
      <c r="Y203">
        <v>1.8029032790994499</v>
      </c>
      <c r="Z203">
        <v>44</v>
      </c>
      <c r="AA203">
        <v>93</v>
      </c>
      <c r="AB203">
        <v>0.1</v>
      </c>
      <c r="AC203">
        <v>2.5</v>
      </c>
      <c r="AD203">
        <v>2.4</v>
      </c>
    </row>
    <row r="204" spans="1:30" x14ac:dyDescent="0.25">
      <c r="A204" t="str">
        <f t="shared" si="3"/>
        <v>c</v>
      </c>
      <c r="B204">
        <v>202</v>
      </c>
      <c r="C204">
        <v>2</v>
      </c>
      <c r="D204">
        <v>14</v>
      </c>
      <c r="E204" t="s">
        <v>30</v>
      </c>
      <c r="F204" t="s">
        <v>106</v>
      </c>
      <c r="G204">
        <v>14</v>
      </c>
      <c r="H204">
        <v>813</v>
      </c>
      <c r="I204">
        <v>389.87734099195899</v>
      </c>
      <c r="J204">
        <v>7.02550146490917</v>
      </c>
      <c r="K204">
        <v>161.80384802696199</v>
      </c>
      <c r="L204">
        <v>0</v>
      </c>
      <c r="M204">
        <v>0</v>
      </c>
      <c r="N204">
        <v>0</v>
      </c>
      <c r="O204">
        <v>574</v>
      </c>
      <c r="P204">
        <v>1142</v>
      </c>
      <c r="Q204">
        <v>568</v>
      </c>
      <c r="R204" s="26">
        <v>3.7574826634000002E-9</v>
      </c>
      <c r="S204" s="26">
        <v>4.5225630950499899E-10</v>
      </c>
      <c r="T204" s="26">
        <v>8.6715622120399999E-7</v>
      </c>
      <c r="U204">
        <v>0</v>
      </c>
      <c r="V204">
        <v>0</v>
      </c>
      <c r="W204">
        <v>6.991613803461</v>
      </c>
      <c r="X204">
        <v>562.88602812346403</v>
      </c>
      <c r="Y204">
        <v>4.9275846973314703</v>
      </c>
      <c r="Z204">
        <v>23</v>
      </c>
      <c r="AA204">
        <v>550</v>
      </c>
      <c r="AB204">
        <v>1.5</v>
      </c>
      <c r="AC204">
        <v>2.9</v>
      </c>
      <c r="AD204">
        <v>1.4</v>
      </c>
    </row>
    <row r="205" spans="1:30" x14ac:dyDescent="0.25">
      <c r="A205" t="str">
        <f t="shared" si="3"/>
        <v>c</v>
      </c>
      <c r="B205">
        <v>203</v>
      </c>
      <c r="C205">
        <v>2</v>
      </c>
      <c r="D205">
        <v>14</v>
      </c>
      <c r="E205" t="s">
        <v>29</v>
      </c>
      <c r="F205" t="s">
        <v>105</v>
      </c>
      <c r="G205">
        <v>15</v>
      </c>
      <c r="H205">
        <v>4764</v>
      </c>
      <c r="I205">
        <v>1389.32699447817</v>
      </c>
      <c r="J205">
        <v>49.966687493565502</v>
      </c>
      <c r="K205">
        <v>83.892957639210394</v>
      </c>
      <c r="L205">
        <v>170</v>
      </c>
      <c r="M205">
        <v>170</v>
      </c>
      <c r="N205">
        <v>0</v>
      </c>
      <c r="O205">
        <v>4495</v>
      </c>
      <c r="P205">
        <v>4900</v>
      </c>
      <c r="Q205">
        <v>405</v>
      </c>
      <c r="R205">
        <v>11.060312445928201</v>
      </c>
      <c r="S205">
        <v>159.584335171102</v>
      </c>
      <c r="T205">
        <v>0.25364254109255102</v>
      </c>
      <c r="U205">
        <v>0</v>
      </c>
      <c r="V205">
        <v>0</v>
      </c>
      <c r="W205">
        <v>8.6127726681375893</v>
      </c>
      <c r="X205">
        <v>4437.8520414123404</v>
      </c>
      <c r="Y205">
        <v>49.204073184159903</v>
      </c>
      <c r="Z205">
        <v>169</v>
      </c>
      <c r="AA205">
        <v>285</v>
      </c>
      <c r="AB205">
        <v>3.4</v>
      </c>
      <c r="AC205">
        <v>3.6</v>
      </c>
      <c r="AD205">
        <v>0.2</v>
      </c>
    </row>
    <row r="206" spans="1:30" x14ac:dyDescent="0.25">
      <c r="A206" t="str">
        <f t="shared" si="3"/>
        <v>e</v>
      </c>
      <c r="B206">
        <v>204</v>
      </c>
      <c r="C206">
        <v>2</v>
      </c>
      <c r="D206">
        <v>14</v>
      </c>
      <c r="E206" t="s">
        <v>43</v>
      </c>
      <c r="F206" t="s">
        <v>98</v>
      </c>
      <c r="G206">
        <v>22</v>
      </c>
      <c r="H206">
        <v>63</v>
      </c>
      <c r="I206">
        <v>2.3455492282845398</v>
      </c>
      <c r="J206">
        <v>0</v>
      </c>
      <c r="K206">
        <v>1.3051397971676601E-3</v>
      </c>
      <c r="L206">
        <v>0</v>
      </c>
      <c r="M206">
        <v>0</v>
      </c>
      <c r="N206">
        <v>0</v>
      </c>
      <c r="O206">
        <v>35</v>
      </c>
      <c r="P206">
        <v>35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35.942002829057003</v>
      </c>
      <c r="X206">
        <v>0</v>
      </c>
      <c r="Y206">
        <v>0</v>
      </c>
      <c r="Z206">
        <v>0</v>
      </c>
      <c r="AA206">
        <v>0</v>
      </c>
      <c r="AB206">
        <v>14.9</v>
      </c>
      <c r="AC206">
        <v>14.9</v>
      </c>
      <c r="AD206">
        <v>0</v>
      </c>
    </row>
    <row r="207" spans="1:30" x14ac:dyDescent="0.25">
      <c r="A207" t="str">
        <f t="shared" si="3"/>
        <v>f</v>
      </c>
      <c r="B207">
        <v>205</v>
      </c>
      <c r="C207">
        <v>2</v>
      </c>
      <c r="D207">
        <v>14</v>
      </c>
      <c r="E207" t="s">
        <v>37</v>
      </c>
      <c r="F207" t="s">
        <v>94</v>
      </c>
      <c r="G207">
        <v>26</v>
      </c>
      <c r="H207">
        <v>1314</v>
      </c>
      <c r="I207">
        <v>284.29957926534399</v>
      </c>
      <c r="J207">
        <v>3.1624998386956</v>
      </c>
      <c r="K207">
        <v>62.754263288845003</v>
      </c>
      <c r="L207">
        <v>393</v>
      </c>
      <c r="M207">
        <v>980</v>
      </c>
      <c r="N207">
        <v>587</v>
      </c>
      <c r="O207">
        <v>2495</v>
      </c>
      <c r="P207">
        <v>3001</v>
      </c>
      <c r="Q207">
        <v>506</v>
      </c>
      <c r="R207">
        <v>16.594396536788601</v>
      </c>
      <c r="S207">
        <v>365.32706995157002</v>
      </c>
      <c r="T207">
        <v>11.983825261689599</v>
      </c>
      <c r="U207">
        <v>28</v>
      </c>
      <c r="V207">
        <v>571</v>
      </c>
      <c r="W207">
        <v>14.814290188444</v>
      </c>
      <c r="X207">
        <v>2477.17958132999</v>
      </c>
      <c r="Y207">
        <v>3.99518899754155</v>
      </c>
      <c r="Z207">
        <v>24</v>
      </c>
      <c r="AA207">
        <v>486</v>
      </c>
      <c r="AB207">
        <v>10.199999999999999</v>
      </c>
      <c r="AC207">
        <v>14</v>
      </c>
      <c r="AD207">
        <v>3.8</v>
      </c>
    </row>
    <row r="208" spans="1:30" x14ac:dyDescent="0.25">
      <c r="A208" t="str">
        <f t="shared" si="3"/>
        <v>g</v>
      </c>
      <c r="B208">
        <v>206</v>
      </c>
      <c r="C208">
        <v>2</v>
      </c>
      <c r="D208">
        <v>14</v>
      </c>
      <c r="E208" t="s">
        <v>38</v>
      </c>
      <c r="F208" t="s">
        <v>90</v>
      </c>
      <c r="G208">
        <v>30</v>
      </c>
      <c r="H208">
        <v>475</v>
      </c>
      <c r="I208">
        <v>626.83861320879305</v>
      </c>
      <c r="J208">
        <v>39.7043178308801</v>
      </c>
      <c r="K208">
        <v>430.02891750395202</v>
      </c>
      <c r="L208">
        <v>4456</v>
      </c>
      <c r="M208">
        <v>7353</v>
      </c>
      <c r="N208">
        <v>2897</v>
      </c>
      <c r="O208">
        <v>292</v>
      </c>
      <c r="P208">
        <v>3929</v>
      </c>
      <c r="Q208">
        <v>3637</v>
      </c>
      <c r="R208">
        <v>4.1495831480232804E-3</v>
      </c>
      <c r="S208">
        <v>3074.3282444116298</v>
      </c>
      <c r="T208">
        <v>1382.19164497723</v>
      </c>
      <c r="U208">
        <v>361</v>
      </c>
      <c r="V208">
        <v>3918</v>
      </c>
      <c r="W208">
        <v>0</v>
      </c>
      <c r="X208">
        <v>292.64653530285</v>
      </c>
      <c r="Y208">
        <v>0</v>
      </c>
      <c r="Z208">
        <v>307</v>
      </c>
      <c r="AA208">
        <v>3330</v>
      </c>
      <c r="AB208">
        <v>7.6</v>
      </c>
      <c r="AC208">
        <v>18</v>
      </c>
      <c r="AD208">
        <v>10.4</v>
      </c>
    </row>
    <row r="209" spans="1:30" x14ac:dyDescent="0.25">
      <c r="A209" t="str">
        <f t="shared" si="3"/>
        <v>g</v>
      </c>
      <c r="B209">
        <v>207</v>
      </c>
      <c r="C209">
        <v>2</v>
      </c>
      <c r="D209">
        <v>14</v>
      </c>
      <c r="E209" t="s">
        <v>12</v>
      </c>
      <c r="F209" t="s">
        <v>89</v>
      </c>
      <c r="G209">
        <v>31</v>
      </c>
      <c r="H209">
        <v>157</v>
      </c>
      <c r="I209">
        <v>80.941021907753495</v>
      </c>
      <c r="J209">
        <v>23.0466245869918</v>
      </c>
      <c r="K209">
        <v>19.009825534205401</v>
      </c>
      <c r="L209">
        <v>1516</v>
      </c>
      <c r="M209">
        <v>2553</v>
      </c>
      <c r="N209">
        <v>1037</v>
      </c>
      <c r="O209">
        <v>61</v>
      </c>
      <c r="P209">
        <v>828</v>
      </c>
      <c r="Q209">
        <v>767</v>
      </c>
      <c r="R209">
        <v>28.964363998099898</v>
      </c>
      <c r="S209">
        <v>839.007086277898</v>
      </c>
      <c r="T209">
        <v>648.36878605362199</v>
      </c>
      <c r="U209">
        <v>924</v>
      </c>
      <c r="V209">
        <v>762</v>
      </c>
      <c r="W209">
        <v>4.35464288596999E-2</v>
      </c>
      <c r="X209">
        <v>42.9277672630514</v>
      </c>
      <c r="Y209">
        <v>18.965113158339999</v>
      </c>
      <c r="Z209">
        <v>431</v>
      </c>
      <c r="AA209">
        <v>355</v>
      </c>
      <c r="AB209">
        <v>19.5</v>
      </c>
      <c r="AC209">
        <v>41.8</v>
      </c>
      <c r="AD209">
        <v>22.3</v>
      </c>
    </row>
    <row r="210" spans="1:30" x14ac:dyDescent="0.25">
      <c r="A210" t="str">
        <f t="shared" si="3"/>
        <v>g</v>
      </c>
      <c r="B210">
        <v>208</v>
      </c>
      <c r="C210">
        <v>2</v>
      </c>
      <c r="D210">
        <v>14</v>
      </c>
      <c r="E210" t="s">
        <v>26</v>
      </c>
      <c r="F210" t="s">
        <v>88</v>
      </c>
      <c r="G210">
        <v>32</v>
      </c>
      <c r="H210">
        <v>96</v>
      </c>
      <c r="I210">
        <v>244.765414965373</v>
      </c>
      <c r="J210">
        <v>0</v>
      </c>
      <c r="K210">
        <v>193.56351544697699</v>
      </c>
      <c r="L210">
        <v>0</v>
      </c>
      <c r="M210">
        <v>41354</v>
      </c>
      <c r="N210">
        <v>41354</v>
      </c>
      <c r="O210">
        <v>0</v>
      </c>
      <c r="P210">
        <v>6892</v>
      </c>
      <c r="Q210">
        <v>6892</v>
      </c>
      <c r="R210">
        <v>0</v>
      </c>
      <c r="S210">
        <v>0</v>
      </c>
      <c r="T210">
        <v>0</v>
      </c>
      <c r="U210">
        <v>0</v>
      </c>
      <c r="V210">
        <v>41354</v>
      </c>
      <c r="W210">
        <v>0</v>
      </c>
      <c r="X210">
        <v>0</v>
      </c>
      <c r="Y210">
        <v>0</v>
      </c>
      <c r="Z210">
        <v>0</v>
      </c>
      <c r="AA210">
        <v>6892</v>
      </c>
      <c r="AB210">
        <v>0</v>
      </c>
      <c r="AC210">
        <v>197.1</v>
      </c>
      <c r="AD210">
        <v>197.1</v>
      </c>
    </row>
    <row r="211" spans="1:30" x14ac:dyDescent="0.25">
      <c r="A211" t="str">
        <f t="shared" si="3"/>
        <v>h</v>
      </c>
      <c r="B211">
        <v>209</v>
      </c>
      <c r="C211">
        <v>2</v>
      </c>
      <c r="D211">
        <v>14</v>
      </c>
      <c r="E211" t="s">
        <v>25</v>
      </c>
      <c r="F211" t="s">
        <v>86</v>
      </c>
      <c r="G211">
        <v>34</v>
      </c>
      <c r="H211">
        <v>1688</v>
      </c>
      <c r="I211">
        <v>257.33573721009702</v>
      </c>
      <c r="J211">
        <v>1.89145585326095</v>
      </c>
      <c r="K211">
        <v>14.3909953047354</v>
      </c>
      <c r="L211">
        <v>1</v>
      </c>
      <c r="M211">
        <v>149</v>
      </c>
      <c r="N211">
        <v>148</v>
      </c>
      <c r="O211">
        <v>1601</v>
      </c>
      <c r="P211">
        <v>1724</v>
      </c>
      <c r="Q211">
        <v>123</v>
      </c>
      <c r="R211">
        <v>1.0682321324499999</v>
      </c>
      <c r="S211" s="26">
        <v>3.84632699721844E-5</v>
      </c>
      <c r="T211" s="26">
        <v>4.7554007942799998E-6</v>
      </c>
      <c r="U211">
        <v>17</v>
      </c>
      <c r="V211">
        <v>131</v>
      </c>
      <c r="W211">
        <v>27.4948812876756</v>
      </c>
      <c r="X211">
        <v>1572.4793326943</v>
      </c>
      <c r="Y211">
        <v>1.8960354018082901</v>
      </c>
      <c r="Z211">
        <v>14</v>
      </c>
      <c r="AA211">
        <v>111</v>
      </c>
      <c r="AB211">
        <v>6.2</v>
      </c>
      <c r="AC211">
        <v>7.3</v>
      </c>
      <c r="AD211">
        <v>1.1000000000000001</v>
      </c>
    </row>
    <row r="212" spans="1:30" x14ac:dyDescent="0.25">
      <c r="A212" t="str">
        <f t="shared" si="3"/>
        <v>a</v>
      </c>
      <c r="B212">
        <v>210</v>
      </c>
      <c r="C212">
        <v>2</v>
      </c>
      <c r="D212">
        <v>25</v>
      </c>
      <c r="E212" t="s">
        <v>19</v>
      </c>
      <c r="F212" t="s">
        <v>119</v>
      </c>
      <c r="G212">
        <v>1</v>
      </c>
      <c r="H212">
        <v>41</v>
      </c>
      <c r="I212">
        <v>2.4020615633650002</v>
      </c>
      <c r="J212">
        <v>0</v>
      </c>
      <c r="K212">
        <v>2.2559654374823999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2</v>
      </c>
      <c r="R212">
        <v>0</v>
      </c>
      <c r="S212">
        <v>0</v>
      </c>
      <c r="T212">
        <v>0</v>
      </c>
      <c r="U212">
        <v>0</v>
      </c>
      <c r="V212">
        <v>0</v>
      </c>
      <c r="W212" s="26">
        <v>1.48357244297721E-5</v>
      </c>
      <c r="X212" s="26">
        <v>9.9885213995799999E-5</v>
      </c>
      <c r="Y212">
        <v>0</v>
      </c>
      <c r="Z212">
        <v>0</v>
      </c>
      <c r="AA212">
        <v>2</v>
      </c>
      <c r="AB212">
        <v>0</v>
      </c>
      <c r="AC212">
        <v>0.8</v>
      </c>
      <c r="AD212">
        <v>0.8</v>
      </c>
    </row>
    <row r="213" spans="1:30" x14ac:dyDescent="0.25">
      <c r="A213" t="str">
        <f t="shared" si="3"/>
        <v>a</v>
      </c>
      <c r="B213">
        <v>211</v>
      </c>
      <c r="C213">
        <v>2</v>
      </c>
      <c r="D213">
        <v>25</v>
      </c>
      <c r="E213" t="s">
        <v>18</v>
      </c>
      <c r="F213" t="s">
        <v>118</v>
      </c>
      <c r="G213">
        <v>2</v>
      </c>
      <c r="H213">
        <v>3</v>
      </c>
      <c r="I213">
        <v>1.44689939452653E-2</v>
      </c>
      <c r="J213">
        <v>0</v>
      </c>
      <c r="K213">
        <v>1.44689939452653E-2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si="3"/>
        <v>a</v>
      </c>
      <c r="B214">
        <v>212</v>
      </c>
      <c r="C214">
        <v>2</v>
      </c>
      <c r="D214">
        <v>25</v>
      </c>
      <c r="E214" t="s">
        <v>17</v>
      </c>
      <c r="F214" t="s">
        <v>117</v>
      </c>
      <c r="G214">
        <v>3</v>
      </c>
      <c r="H214">
        <v>6</v>
      </c>
      <c r="I214">
        <v>0.133710089911172</v>
      </c>
      <c r="J214">
        <v>0</v>
      </c>
      <c r="K214">
        <v>8.5397419335252397E-2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2.42379715422285E-4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3"/>
        <v>a</v>
      </c>
      <c r="B215">
        <v>213</v>
      </c>
      <c r="C215">
        <v>2</v>
      </c>
      <c r="D215">
        <v>25</v>
      </c>
      <c r="E215" t="s">
        <v>40</v>
      </c>
      <c r="F215" t="s">
        <v>116</v>
      </c>
      <c r="G215">
        <v>4</v>
      </c>
      <c r="H215">
        <v>8</v>
      </c>
      <c r="I215">
        <v>0.62378885413256102</v>
      </c>
      <c r="J215">
        <v>0</v>
      </c>
      <c r="K215" s="26">
        <v>5.0342634909100002E-6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4.5530343788315799E-3</v>
      </c>
      <c r="X215" s="26">
        <v>8.8059895064599998E-5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3"/>
        <v>a</v>
      </c>
      <c r="B216">
        <v>214</v>
      </c>
      <c r="C216">
        <v>2</v>
      </c>
      <c r="D216">
        <v>25</v>
      </c>
      <c r="E216" t="s">
        <v>24</v>
      </c>
      <c r="F216" t="s">
        <v>115</v>
      </c>
      <c r="G216">
        <v>5</v>
      </c>
      <c r="H216">
        <v>3</v>
      </c>
      <c r="I216">
        <v>4.7038311003456998E-2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6">
        <v>3.3357458262899998E-9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3"/>
        <v>b</v>
      </c>
      <c r="B217">
        <v>215</v>
      </c>
      <c r="C217">
        <v>2</v>
      </c>
      <c r="D217">
        <v>25</v>
      </c>
      <c r="E217" t="s">
        <v>39</v>
      </c>
      <c r="F217" t="s">
        <v>114</v>
      </c>
      <c r="G217">
        <v>6</v>
      </c>
      <c r="H217">
        <v>3</v>
      </c>
      <c r="I217">
        <v>4.9991905399545199E-2</v>
      </c>
      <c r="J217">
        <v>0</v>
      </c>
      <c r="K217">
        <v>4.60553642668E-2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26">
        <v>1.49651519647E-11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 t="str">
        <f t="shared" si="3"/>
        <v>b</v>
      </c>
      <c r="B218">
        <v>216</v>
      </c>
      <c r="C218">
        <v>2</v>
      </c>
      <c r="D218">
        <v>25</v>
      </c>
      <c r="E218" t="s">
        <v>36</v>
      </c>
      <c r="F218" t="s">
        <v>113</v>
      </c>
      <c r="G218">
        <v>7</v>
      </c>
      <c r="H218">
        <v>55</v>
      </c>
      <c r="I218">
        <v>98.060157885979706</v>
      </c>
      <c r="J218">
        <v>0.94259703477000001</v>
      </c>
      <c r="K218">
        <v>2.2656232487404999</v>
      </c>
      <c r="L218">
        <v>0</v>
      </c>
      <c r="M218">
        <v>0</v>
      </c>
      <c r="N218">
        <v>0</v>
      </c>
      <c r="O218">
        <v>6</v>
      </c>
      <c r="P218">
        <v>11</v>
      </c>
      <c r="Q218">
        <v>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5.6083706960984303</v>
      </c>
      <c r="X218">
        <v>0</v>
      </c>
      <c r="Y218">
        <v>0.89297474217600004</v>
      </c>
      <c r="Z218">
        <v>2</v>
      </c>
      <c r="AA218">
        <v>4</v>
      </c>
      <c r="AB218">
        <v>0.1</v>
      </c>
      <c r="AC218">
        <v>0.1</v>
      </c>
      <c r="AD218">
        <v>0</v>
      </c>
    </row>
    <row r="219" spans="1:30" x14ac:dyDescent="0.25">
      <c r="A219" t="str">
        <f t="shared" si="3"/>
        <v>b</v>
      </c>
      <c r="B219">
        <v>217</v>
      </c>
      <c r="C219">
        <v>2</v>
      </c>
      <c r="D219">
        <v>25</v>
      </c>
      <c r="E219" t="s">
        <v>34</v>
      </c>
      <c r="F219" t="s">
        <v>112</v>
      </c>
      <c r="G219">
        <v>8</v>
      </c>
      <c r="H219">
        <v>450</v>
      </c>
      <c r="I219">
        <v>621.60264869524599</v>
      </c>
      <c r="J219">
        <v>1.5451409572399899E-2</v>
      </c>
      <c r="K219">
        <v>306.23990817918599</v>
      </c>
      <c r="L219">
        <v>205</v>
      </c>
      <c r="M219">
        <v>205</v>
      </c>
      <c r="N219">
        <v>0</v>
      </c>
      <c r="O219">
        <v>245</v>
      </c>
      <c r="P219">
        <v>895</v>
      </c>
      <c r="Q219">
        <v>650</v>
      </c>
      <c r="R219">
        <v>0</v>
      </c>
      <c r="S219">
        <v>205.78293789400001</v>
      </c>
      <c r="T219">
        <v>0</v>
      </c>
      <c r="U219">
        <v>0</v>
      </c>
      <c r="V219">
        <v>0</v>
      </c>
      <c r="W219">
        <v>1.00157347511337</v>
      </c>
      <c r="X219">
        <v>244.49595366029499</v>
      </c>
      <c r="Y219">
        <v>1.1924677676599999E-4</v>
      </c>
      <c r="Z219">
        <v>0</v>
      </c>
      <c r="AA219">
        <v>650</v>
      </c>
      <c r="AB219">
        <v>0.7</v>
      </c>
      <c r="AC219">
        <v>1.8</v>
      </c>
      <c r="AD219">
        <v>1.1000000000000001</v>
      </c>
    </row>
    <row r="220" spans="1:30" x14ac:dyDescent="0.25">
      <c r="A220" t="str">
        <f t="shared" si="3"/>
        <v>b</v>
      </c>
      <c r="B220">
        <v>218</v>
      </c>
      <c r="C220">
        <v>2</v>
      </c>
      <c r="D220">
        <v>25</v>
      </c>
      <c r="E220" t="s">
        <v>23</v>
      </c>
      <c r="F220" t="s">
        <v>111</v>
      </c>
      <c r="G220">
        <v>9</v>
      </c>
      <c r="H220">
        <v>3675</v>
      </c>
      <c r="I220">
        <v>2322.6715353895001</v>
      </c>
      <c r="J220">
        <v>67.858319972447902</v>
      </c>
      <c r="K220">
        <v>754.54170950943603</v>
      </c>
      <c r="L220">
        <v>434</v>
      </c>
      <c r="M220">
        <v>434</v>
      </c>
      <c r="N220">
        <v>0</v>
      </c>
      <c r="O220">
        <v>2921</v>
      </c>
      <c r="P220">
        <v>4634</v>
      </c>
      <c r="Q220">
        <v>1713</v>
      </c>
      <c r="R220">
        <v>3.6828113412966998</v>
      </c>
      <c r="S220">
        <v>430.50772334346698</v>
      </c>
      <c r="T220">
        <v>0</v>
      </c>
      <c r="U220">
        <v>0</v>
      </c>
      <c r="V220">
        <v>0</v>
      </c>
      <c r="W220">
        <v>38.587464396863197</v>
      </c>
      <c r="X220">
        <v>2848.5688467772802</v>
      </c>
      <c r="Y220">
        <v>34.793285274944097</v>
      </c>
      <c r="Z220">
        <v>144</v>
      </c>
      <c r="AA220">
        <v>1603</v>
      </c>
      <c r="AB220">
        <v>1.4</v>
      </c>
      <c r="AC220">
        <v>2.2000000000000002</v>
      </c>
      <c r="AD220">
        <v>0.8</v>
      </c>
    </row>
    <row r="221" spans="1:30" x14ac:dyDescent="0.25">
      <c r="A221" t="str">
        <f t="shared" si="3"/>
        <v>b</v>
      </c>
      <c r="B221">
        <v>219</v>
      </c>
      <c r="C221">
        <v>2</v>
      </c>
      <c r="D221">
        <v>25</v>
      </c>
      <c r="E221" t="s">
        <v>46</v>
      </c>
      <c r="F221" t="s">
        <v>110</v>
      </c>
      <c r="G221">
        <v>10</v>
      </c>
      <c r="H221">
        <v>43</v>
      </c>
      <c r="I221">
        <v>86.818590897796696</v>
      </c>
      <c r="J221">
        <v>0</v>
      </c>
      <c r="K221">
        <v>84.431025561917707</v>
      </c>
      <c r="L221">
        <v>0</v>
      </c>
      <c r="M221">
        <v>0</v>
      </c>
      <c r="N221">
        <v>0</v>
      </c>
      <c r="O221">
        <v>0</v>
      </c>
      <c r="P221">
        <v>179</v>
      </c>
      <c r="Q221">
        <v>179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179</v>
      </c>
      <c r="AB221">
        <v>0</v>
      </c>
      <c r="AC221">
        <v>2.1</v>
      </c>
      <c r="AD221">
        <v>2.1</v>
      </c>
    </row>
    <row r="222" spans="1:30" x14ac:dyDescent="0.25">
      <c r="A222" t="str">
        <f t="shared" si="3"/>
        <v>c</v>
      </c>
      <c r="B222">
        <v>220</v>
      </c>
      <c r="C222">
        <v>2</v>
      </c>
      <c r="D222">
        <v>25</v>
      </c>
      <c r="E222" t="s">
        <v>33</v>
      </c>
      <c r="F222" t="s">
        <v>109</v>
      </c>
      <c r="G222">
        <v>11</v>
      </c>
      <c r="H222">
        <v>67</v>
      </c>
      <c r="I222">
        <v>115.11696910513</v>
      </c>
      <c r="J222">
        <v>0</v>
      </c>
      <c r="K222">
        <v>99.5290270121981</v>
      </c>
      <c r="L222">
        <v>0</v>
      </c>
      <c r="M222">
        <v>0</v>
      </c>
      <c r="N222">
        <v>0</v>
      </c>
      <c r="O222">
        <v>7</v>
      </c>
      <c r="P222">
        <v>345</v>
      </c>
      <c r="Q222">
        <v>338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7.6978097999170396</v>
      </c>
      <c r="Y222">
        <v>0</v>
      </c>
      <c r="Z222">
        <v>0</v>
      </c>
      <c r="AA222">
        <v>338</v>
      </c>
      <c r="AB222">
        <v>0.1</v>
      </c>
      <c r="AC222">
        <v>3</v>
      </c>
      <c r="AD222">
        <v>2.9</v>
      </c>
    </row>
    <row r="223" spans="1:30" x14ac:dyDescent="0.25">
      <c r="A223" t="str">
        <f t="shared" si="3"/>
        <v>c</v>
      </c>
      <c r="B223">
        <v>221</v>
      </c>
      <c r="C223">
        <v>2</v>
      </c>
      <c r="D223">
        <v>25</v>
      </c>
      <c r="E223" t="s">
        <v>32</v>
      </c>
      <c r="F223" t="s">
        <v>108</v>
      </c>
      <c r="G223">
        <v>12</v>
      </c>
      <c r="H223">
        <v>32</v>
      </c>
      <c r="I223">
        <v>47.209778648156401</v>
      </c>
      <c r="J223">
        <v>0</v>
      </c>
      <c r="K223">
        <v>47.208374464029198</v>
      </c>
      <c r="L223">
        <v>0</v>
      </c>
      <c r="M223">
        <v>0</v>
      </c>
      <c r="N223">
        <v>0</v>
      </c>
      <c r="O223">
        <v>0</v>
      </c>
      <c r="P223">
        <v>160</v>
      </c>
      <c r="Q223">
        <v>160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160</v>
      </c>
      <c r="AB223">
        <v>0</v>
      </c>
      <c r="AC223">
        <v>3.4</v>
      </c>
      <c r="AD223">
        <v>3.4</v>
      </c>
    </row>
    <row r="224" spans="1:30" x14ac:dyDescent="0.25">
      <c r="A224" t="str">
        <f t="shared" si="3"/>
        <v>c</v>
      </c>
      <c r="B224">
        <v>222</v>
      </c>
      <c r="C224">
        <v>2</v>
      </c>
      <c r="D224">
        <v>25</v>
      </c>
      <c r="E224" t="s">
        <v>31</v>
      </c>
      <c r="F224" t="s">
        <v>107</v>
      </c>
      <c r="G224">
        <v>13</v>
      </c>
      <c r="H224">
        <v>23</v>
      </c>
      <c r="I224">
        <v>43.351501595310197</v>
      </c>
      <c r="J224">
        <v>0</v>
      </c>
      <c r="K224">
        <v>42.848835031246203</v>
      </c>
      <c r="L224">
        <v>0</v>
      </c>
      <c r="M224">
        <v>0</v>
      </c>
      <c r="N224">
        <v>0</v>
      </c>
      <c r="O224">
        <v>0</v>
      </c>
      <c r="P224">
        <v>145</v>
      </c>
      <c r="Q224">
        <v>145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145</v>
      </c>
      <c r="AB224">
        <v>0</v>
      </c>
      <c r="AC224">
        <v>3.3</v>
      </c>
      <c r="AD224">
        <v>3.3</v>
      </c>
    </row>
    <row r="225" spans="1:30" x14ac:dyDescent="0.25">
      <c r="A225" t="str">
        <f t="shared" si="3"/>
        <v>c</v>
      </c>
      <c r="B225">
        <v>223</v>
      </c>
      <c r="C225">
        <v>2</v>
      </c>
      <c r="D225">
        <v>25</v>
      </c>
      <c r="E225" t="s">
        <v>30</v>
      </c>
      <c r="F225" t="s">
        <v>106</v>
      </c>
      <c r="G225">
        <v>14</v>
      </c>
      <c r="H225">
        <v>2557</v>
      </c>
      <c r="I225">
        <v>944.17396956727305</v>
      </c>
      <c r="J225">
        <v>0</v>
      </c>
      <c r="K225">
        <v>306.31715323801001</v>
      </c>
      <c r="L225">
        <v>64</v>
      </c>
      <c r="M225">
        <v>64</v>
      </c>
      <c r="N225">
        <v>0</v>
      </c>
      <c r="O225">
        <v>2189</v>
      </c>
      <c r="P225">
        <v>3230</v>
      </c>
      <c r="Q225">
        <v>1041</v>
      </c>
      <c r="R225">
        <v>4.4127666326499902E-4</v>
      </c>
      <c r="S225">
        <v>64.929198298399996</v>
      </c>
      <c r="T225">
        <v>0</v>
      </c>
      <c r="U225">
        <v>0</v>
      </c>
      <c r="V225">
        <v>0</v>
      </c>
      <c r="W225">
        <v>1.93993258827531</v>
      </c>
      <c r="X225">
        <v>2187.9089400422099</v>
      </c>
      <c r="Y225">
        <v>0</v>
      </c>
      <c r="Z225">
        <v>0</v>
      </c>
      <c r="AA225">
        <v>1041</v>
      </c>
      <c r="AB225">
        <v>2.4</v>
      </c>
      <c r="AC225">
        <v>3.5</v>
      </c>
      <c r="AD225">
        <v>1.1000000000000001</v>
      </c>
    </row>
    <row r="226" spans="1:30" x14ac:dyDescent="0.25">
      <c r="A226" t="str">
        <f t="shared" si="3"/>
        <v>c</v>
      </c>
      <c r="B226">
        <v>224</v>
      </c>
      <c r="C226">
        <v>2</v>
      </c>
      <c r="D226">
        <v>25</v>
      </c>
      <c r="E226" t="s">
        <v>29</v>
      </c>
      <c r="F226" t="s">
        <v>105</v>
      </c>
      <c r="G226">
        <v>15</v>
      </c>
      <c r="H226">
        <v>473</v>
      </c>
      <c r="I226">
        <v>152.530160692983</v>
      </c>
      <c r="J226">
        <v>0</v>
      </c>
      <c r="K226">
        <v>18.271286371155401</v>
      </c>
      <c r="L226">
        <v>0</v>
      </c>
      <c r="M226">
        <v>0</v>
      </c>
      <c r="N226">
        <v>0</v>
      </c>
      <c r="O226">
        <v>370</v>
      </c>
      <c r="P226">
        <v>432</v>
      </c>
      <c r="Q226">
        <v>62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0.213958779673939</v>
      </c>
      <c r="X226">
        <v>370.549768132167</v>
      </c>
      <c r="Y226">
        <v>0</v>
      </c>
      <c r="Z226">
        <v>0</v>
      </c>
      <c r="AA226">
        <v>62</v>
      </c>
      <c r="AB226">
        <v>2.4</v>
      </c>
      <c r="AC226">
        <v>2.8</v>
      </c>
      <c r="AD226">
        <v>0.4</v>
      </c>
    </row>
    <row r="227" spans="1:30" x14ac:dyDescent="0.25">
      <c r="A227" t="str">
        <f t="shared" si="3"/>
        <v>e</v>
      </c>
      <c r="B227">
        <v>225</v>
      </c>
      <c r="C227">
        <v>2</v>
      </c>
      <c r="D227">
        <v>25</v>
      </c>
      <c r="E227" t="s">
        <v>35</v>
      </c>
      <c r="F227" t="s">
        <v>99</v>
      </c>
      <c r="G227">
        <v>21</v>
      </c>
      <c r="H227">
        <v>256</v>
      </c>
      <c r="I227">
        <v>473.67807529868298</v>
      </c>
      <c r="J227">
        <v>0</v>
      </c>
      <c r="K227">
        <v>445.61364596670501</v>
      </c>
      <c r="L227">
        <v>0</v>
      </c>
      <c r="M227">
        <v>0</v>
      </c>
      <c r="N227">
        <v>0</v>
      </c>
      <c r="O227">
        <v>38</v>
      </c>
      <c r="P227">
        <v>3825</v>
      </c>
      <c r="Q227">
        <v>3787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4.3862012737699999E-3</v>
      </c>
      <c r="X227">
        <v>38.263385970500003</v>
      </c>
      <c r="Y227">
        <v>0</v>
      </c>
      <c r="Z227">
        <v>0</v>
      </c>
      <c r="AA227">
        <v>3787</v>
      </c>
      <c r="AB227">
        <v>0.1</v>
      </c>
      <c r="AC227">
        <v>8.1</v>
      </c>
      <c r="AD227">
        <v>8</v>
      </c>
    </row>
    <row r="228" spans="1:30" x14ac:dyDescent="0.25">
      <c r="A228" t="str">
        <f t="shared" si="3"/>
        <v>e</v>
      </c>
      <c r="B228">
        <v>226</v>
      </c>
      <c r="C228">
        <v>2</v>
      </c>
      <c r="D228">
        <v>25</v>
      </c>
      <c r="E228" t="s">
        <v>43</v>
      </c>
      <c r="F228" t="s">
        <v>98</v>
      </c>
      <c r="G228">
        <v>22</v>
      </c>
      <c r="H228">
        <v>452</v>
      </c>
      <c r="I228">
        <v>236.99470975236699</v>
      </c>
      <c r="J228">
        <v>0</v>
      </c>
      <c r="K228">
        <v>91.013315227432798</v>
      </c>
      <c r="L228">
        <v>17</v>
      </c>
      <c r="M228">
        <v>17</v>
      </c>
      <c r="N228">
        <v>0</v>
      </c>
      <c r="O228">
        <v>325</v>
      </c>
      <c r="P228">
        <v>1098</v>
      </c>
      <c r="Q228">
        <v>773</v>
      </c>
      <c r="R228">
        <v>1.59543034865E-3</v>
      </c>
      <c r="S228">
        <v>17.7547797782962</v>
      </c>
      <c r="T228">
        <v>0</v>
      </c>
      <c r="U228">
        <v>0</v>
      </c>
      <c r="V228">
        <v>0</v>
      </c>
      <c r="W228">
        <v>0</v>
      </c>
      <c r="X228">
        <v>325.36514135404002</v>
      </c>
      <c r="Y228">
        <v>0</v>
      </c>
      <c r="Z228">
        <v>0</v>
      </c>
      <c r="AA228">
        <v>773</v>
      </c>
      <c r="AB228">
        <v>1.4</v>
      </c>
      <c r="AC228">
        <v>4.7</v>
      </c>
      <c r="AD228">
        <v>3.3</v>
      </c>
    </row>
    <row r="229" spans="1:30" x14ac:dyDescent="0.25">
      <c r="A229" t="str">
        <f t="shared" si="3"/>
        <v>e</v>
      </c>
      <c r="B229">
        <v>227</v>
      </c>
      <c r="C229">
        <v>2</v>
      </c>
      <c r="D229">
        <v>25</v>
      </c>
      <c r="E229" t="s">
        <v>20</v>
      </c>
      <c r="F229" t="s">
        <v>97</v>
      </c>
      <c r="G229">
        <v>23</v>
      </c>
      <c r="H229">
        <v>244</v>
      </c>
      <c r="I229">
        <v>35.274998740329103</v>
      </c>
      <c r="J229">
        <v>0</v>
      </c>
      <c r="K229">
        <v>1.8649030079757001</v>
      </c>
      <c r="L229">
        <v>0</v>
      </c>
      <c r="M229">
        <v>0</v>
      </c>
      <c r="N229">
        <v>0</v>
      </c>
      <c r="O229">
        <v>211</v>
      </c>
      <c r="P229">
        <v>226</v>
      </c>
      <c r="Q229">
        <v>15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211.16318971191399</v>
      </c>
      <c r="Y229">
        <v>0</v>
      </c>
      <c r="Z229">
        <v>0</v>
      </c>
      <c r="AA229">
        <v>15</v>
      </c>
      <c r="AB229">
        <v>6</v>
      </c>
      <c r="AC229">
        <v>6.4</v>
      </c>
      <c r="AD229">
        <v>0.4</v>
      </c>
    </row>
    <row r="230" spans="1:30" x14ac:dyDescent="0.25">
      <c r="A230" t="str">
        <f t="shared" si="3"/>
        <v>f</v>
      </c>
      <c r="B230">
        <v>228</v>
      </c>
      <c r="C230">
        <v>2</v>
      </c>
      <c r="D230">
        <v>25</v>
      </c>
      <c r="E230" t="s">
        <v>14</v>
      </c>
      <c r="F230" t="s">
        <v>93</v>
      </c>
      <c r="G230">
        <v>27</v>
      </c>
      <c r="H230">
        <v>743</v>
      </c>
      <c r="I230">
        <v>209.13004523064399</v>
      </c>
      <c r="J230">
        <v>0</v>
      </c>
      <c r="K230">
        <v>34.656779500857198</v>
      </c>
      <c r="L230">
        <v>128</v>
      </c>
      <c r="M230">
        <v>1517</v>
      </c>
      <c r="N230">
        <v>1389</v>
      </c>
      <c r="O230">
        <v>820</v>
      </c>
      <c r="P230">
        <v>1468</v>
      </c>
      <c r="Q230">
        <v>648</v>
      </c>
      <c r="R230">
        <v>0</v>
      </c>
      <c r="S230">
        <v>128.99698960406701</v>
      </c>
      <c r="T230">
        <v>0</v>
      </c>
      <c r="U230">
        <v>0</v>
      </c>
      <c r="V230">
        <v>1389</v>
      </c>
      <c r="W230">
        <v>71.781561281169004</v>
      </c>
      <c r="X230">
        <v>749.1649557229</v>
      </c>
      <c r="Y230">
        <v>0</v>
      </c>
      <c r="Z230">
        <v>0</v>
      </c>
      <c r="AA230">
        <v>648</v>
      </c>
      <c r="AB230">
        <v>4.5</v>
      </c>
      <c r="AC230">
        <v>14.3</v>
      </c>
      <c r="AD230">
        <v>9.8000000000000007</v>
      </c>
    </row>
    <row r="231" spans="1:30" x14ac:dyDescent="0.25">
      <c r="A231" t="str">
        <f t="shared" si="3"/>
        <v>g</v>
      </c>
      <c r="B231">
        <v>229</v>
      </c>
      <c r="C231">
        <v>2</v>
      </c>
      <c r="D231">
        <v>25</v>
      </c>
      <c r="E231" t="s">
        <v>12</v>
      </c>
      <c r="F231" t="s">
        <v>89</v>
      </c>
      <c r="G231">
        <v>31</v>
      </c>
      <c r="H231">
        <v>316</v>
      </c>
      <c r="I231">
        <v>383.23648711025299</v>
      </c>
      <c r="J231">
        <v>0</v>
      </c>
      <c r="K231">
        <v>323.91673909957001</v>
      </c>
      <c r="L231">
        <v>117</v>
      </c>
      <c r="M231">
        <v>13106</v>
      </c>
      <c r="N231">
        <v>12989</v>
      </c>
      <c r="O231">
        <v>176</v>
      </c>
      <c r="P231">
        <v>6237</v>
      </c>
      <c r="Q231">
        <v>6061</v>
      </c>
      <c r="R231">
        <v>0</v>
      </c>
      <c r="S231">
        <v>117.10385805350001</v>
      </c>
      <c r="T231">
        <v>0</v>
      </c>
      <c r="U231">
        <v>0</v>
      </c>
      <c r="V231">
        <v>12989</v>
      </c>
      <c r="W231">
        <v>0</v>
      </c>
      <c r="X231">
        <v>176.622820627648</v>
      </c>
      <c r="Y231">
        <v>0</v>
      </c>
      <c r="Z231">
        <v>0</v>
      </c>
      <c r="AA231">
        <v>6061</v>
      </c>
      <c r="AB231">
        <v>0.8</v>
      </c>
      <c r="AC231">
        <v>50.5</v>
      </c>
      <c r="AD231">
        <v>49.7</v>
      </c>
    </row>
    <row r="232" spans="1:30" x14ac:dyDescent="0.25">
      <c r="A232" t="str">
        <f t="shared" si="3"/>
        <v>a</v>
      </c>
      <c r="B232">
        <v>230</v>
      </c>
      <c r="C232">
        <v>2</v>
      </c>
      <c r="D232">
        <v>27</v>
      </c>
      <c r="E232" t="s">
        <v>24</v>
      </c>
      <c r="F232" t="s">
        <v>115</v>
      </c>
      <c r="G232">
        <v>5</v>
      </c>
      <c r="H232">
        <v>780</v>
      </c>
      <c r="I232">
        <v>860.20030473998997</v>
      </c>
      <c r="J232">
        <v>115.720137735157</v>
      </c>
      <c r="K232">
        <v>106.20111813103</v>
      </c>
      <c r="L232">
        <v>144</v>
      </c>
      <c r="M232">
        <v>144</v>
      </c>
      <c r="N232">
        <v>0</v>
      </c>
      <c r="O232">
        <v>604</v>
      </c>
      <c r="P232">
        <v>834</v>
      </c>
      <c r="Q232">
        <v>230</v>
      </c>
      <c r="R232">
        <v>0</v>
      </c>
      <c r="S232">
        <v>144.801678993461</v>
      </c>
      <c r="T232">
        <v>0</v>
      </c>
      <c r="U232">
        <v>0</v>
      </c>
      <c r="V232">
        <v>0</v>
      </c>
      <c r="W232">
        <v>0.99863878133200001</v>
      </c>
      <c r="X232">
        <v>551.89822958208504</v>
      </c>
      <c r="Y232">
        <v>51.372199337006599</v>
      </c>
      <c r="Z232">
        <v>147</v>
      </c>
      <c r="AA232">
        <v>135</v>
      </c>
      <c r="AB232">
        <v>0.9</v>
      </c>
      <c r="AC232">
        <v>1.1000000000000001</v>
      </c>
      <c r="AD232">
        <v>0.2</v>
      </c>
    </row>
    <row r="233" spans="1:30" x14ac:dyDescent="0.25">
      <c r="A233" t="str">
        <f t="shared" si="3"/>
        <v>b</v>
      </c>
      <c r="B233">
        <v>231</v>
      </c>
      <c r="C233">
        <v>2</v>
      </c>
      <c r="D233">
        <v>27</v>
      </c>
      <c r="E233" t="s">
        <v>23</v>
      </c>
      <c r="F233" t="s">
        <v>111</v>
      </c>
      <c r="G233">
        <v>9</v>
      </c>
      <c r="H233">
        <v>92</v>
      </c>
      <c r="I233">
        <v>63.100502238539498</v>
      </c>
      <c r="J233">
        <v>2.4691987122999999</v>
      </c>
      <c r="K233">
        <v>11.8459285112357</v>
      </c>
      <c r="L233">
        <v>0</v>
      </c>
      <c r="M233">
        <v>0</v>
      </c>
      <c r="N233">
        <v>0</v>
      </c>
      <c r="O233">
        <v>68</v>
      </c>
      <c r="P233">
        <v>97</v>
      </c>
      <c r="Q233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0.99863335258399899</v>
      </c>
      <c r="X233">
        <v>66.197702936718997</v>
      </c>
      <c r="Y233">
        <v>0.99863648672799998</v>
      </c>
      <c r="Z233">
        <v>5</v>
      </c>
      <c r="AA233">
        <v>25</v>
      </c>
      <c r="AB233">
        <v>1.1000000000000001</v>
      </c>
      <c r="AC233">
        <v>1.5</v>
      </c>
      <c r="AD233">
        <v>0.4</v>
      </c>
    </row>
    <row r="234" spans="1:30" x14ac:dyDescent="0.25">
      <c r="A234" t="str">
        <f t="shared" si="3"/>
        <v>b</v>
      </c>
      <c r="B234">
        <v>232</v>
      </c>
      <c r="C234">
        <v>2</v>
      </c>
      <c r="D234">
        <v>27</v>
      </c>
      <c r="E234" t="s">
        <v>46</v>
      </c>
      <c r="F234" t="s">
        <v>110</v>
      </c>
      <c r="G234">
        <v>10</v>
      </c>
      <c r="H234">
        <v>901</v>
      </c>
      <c r="I234">
        <v>414.20488688953901</v>
      </c>
      <c r="J234">
        <v>50.955886900078802</v>
      </c>
      <c r="K234">
        <v>11.943130676488799</v>
      </c>
      <c r="L234">
        <v>46</v>
      </c>
      <c r="M234">
        <v>38</v>
      </c>
      <c r="N234">
        <v>-8</v>
      </c>
      <c r="O234">
        <v>814</v>
      </c>
      <c r="P234">
        <v>876</v>
      </c>
      <c r="Q234">
        <v>62</v>
      </c>
      <c r="R234">
        <v>2.0288433010747</v>
      </c>
      <c r="S234">
        <v>36.685373526292999</v>
      </c>
      <c r="T234">
        <v>7.8159323797429501</v>
      </c>
      <c r="U234">
        <v>0</v>
      </c>
      <c r="V234">
        <v>0</v>
      </c>
      <c r="W234">
        <v>0.95082361233299995</v>
      </c>
      <c r="X234">
        <v>742.354028974691</v>
      </c>
      <c r="Y234">
        <v>71.3717705707937</v>
      </c>
      <c r="Z234">
        <v>108</v>
      </c>
      <c r="AA234">
        <v>25</v>
      </c>
      <c r="AB234">
        <v>2.1</v>
      </c>
      <c r="AC234">
        <v>2.2000000000000002</v>
      </c>
      <c r="AD234">
        <v>0.1</v>
      </c>
    </row>
    <row r="235" spans="1:30" x14ac:dyDescent="0.25">
      <c r="A235" t="str">
        <f t="shared" si="3"/>
        <v>d</v>
      </c>
      <c r="B235">
        <v>233</v>
      </c>
      <c r="C235">
        <v>2</v>
      </c>
      <c r="D235">
        <v>27</v>
      </c>
      <c r="E235" t="s">
        <v>21</v>
      </c>
      <c r="F235" t="s">
        <v>101</v>
      </c>
      <c r="G235">
        <v>19</v>
      </c>
      <c r="H235">
        <v>460</v>
      </c>
      <c r="I235">
        <v>141.56789344054201</v>
      </c>
      <c r="J235">
        <v>11.8443748740524</v>
      </c>
      <c r="K235">
        <v>7.2651949347470897</v>
      </c>
      <c r="L235">
        <v>3</v>
      </c>
      <c r="M235">
        <v>0</v>
      </c>
      <c r="N235">
        <v>-3</v>
      </c>
      <c r="O235">
        <v>415</v>
      </c>
      <c r="P235">
        <v>510</v>
      </c>
      <c r="Q235">
        <v>95</v>
      </c>
      <c r="R235">
        <v>0</v>
      </c>
      <c r="S235">
        <v>0</v>
      </c>
      <c r="T235">
        <v>3.77222807721451</v>
      </c>
      <c r="U235">
        <v>0</v>
      </c>
      <c r="V235">
        <v>0</v>
      </c>
      <c r="W235">
        <v>1.6419891453619999</v>
      </c>
      <c r="X235">
        <v>395.58067145077598</v>
      </c>
      <c r="Y235">
        <v>18.315856938103</v>
      </c>
      <c r="Z235">
        <v>70</v>
      </c>
      <c r="AA235">
        <v>43</v>
      </c>
      <c r="AB235">
        <v>3</v>
      </c>
      <c r="AC235">
        <v>3.6</v>
      </c>
      <c r="AD235">
        <v>0.6</v>
      </c>
    </row>
    <row r="236" spans="1:30" x14ac:dyDescent="0.25">
      <c r="A236" t="str">
        <f t="shared" si="3"/>
        <v>d</v>
      </c>
      <c r="B236">
        <v>234</v>
      </c>
      <c r="C236">
        <v>2</v>
      </c>
      <c r="D236">
        <v>27</v>
      </c>
      <c r="E236" t="s">
        <v>28</v>
      </c>
      <c r="F236" t="s">
        <v>100</v>
      </c>
      <c r="G236">
        <v>20</v>
      </c>
      <c r="H236">
        <v>7370</v>
      </c>
      <c r="I236">
        <v>1909.10053663807</v>
      </c>
      <c r="J236">
        <v>390.16459083343699</v>
      </c>
      <c r="K236">
        <v>32.468585447389103</v>
      </c>
      <c r="L236">
        <v>1016</v>
      </c>
      <c r="M236">
        <v>931</v>
      </c>
      <c r="N236">
        <v>-85</v>
      </c>
      <c r="O236">
        <v>7069</v>
      </c>
      <c r="P236">
        <v>8507</v>
      </c>
      <c r="Q236">
        <v>1438</v>
      </c>
      <c r="R236">
        <v>136.32594474984501</v>
      </c>
      <c r="S236">
        <v>795.42574921244295</v>
      </c>
      <c r="T236">
        <v>84.651124246707198</v>
      </c>
      <c r="U236">
        <v>0</v>
      </c>
      <c r="V236">
        <v>0</v>
      </c>
      <c r="W236">
        <v>11.522487504451201</v>
      </c>
      <c r="X236">
        <v>5981.5249436129798</v>
      </c>
      <c r="Y236">
        <v>1076.5638721825301</v>
      </c>
      <c r="Z236">
        <v>2321</v>
      </c>
      <c r="AA236">
        <v>193</v>
      </c>
      <c r="AB236">
        <v>4.2</v>
      </c>
      <c r="AC236">
        <v>4.9000000000000004</v>
      </c>
      <c r="AD236">
        <v>0.7</v>
      </c>
    </row>
    <row r="237" spans="1:30" x14ac:dyDescent="0.25">
      <c r="A237" t="str">
        <f t="shared" si="3"/>
        <v>f</v>
      </c>
      <c r="B237">
        <v>235</v>
      </c>
      <c r="C237">
        <v>2</v>
      </c>
      <c r="D237">
        <v>27</v>
      </c>
      <c r="E237" t="s">
        <v>37</v>
      </c>
      <c r="F237" t="s">
        <v>94</v>
      </c>
      <c r="G237">
        <v>26</v>
      </c>
      <c r="H237">
        <v>702</v>
      </c>
      <c r="I237">
        <v>121.715296820577</v>
      </c>
      <c r="J237">
        <v>45.645801754570499</v>
      </c>
      <c r="K237">
        <v>5.1974876276359101</v>
      </c>
      <c r="L237">
        <v>199</v>
      </c>
      <c r="M237">
        <v>626</v>
      </c>
      <c r="N237">
        <v>427</v>
      </c>
      <c r="O237">
        <v>473</v>
      </c>
      <c r="P237">
        <v>715</v>
      </c>
      <c r="Q237">
        <v>242</v>
      </c>
      <c r="R237">
        <v>28.3773637438</v>
      </c>
      <c r="S237">
        <v>136.36306545846</v>
      </c>
      <c r="T237">
        <v>34.325017683065298</v>
      </c>
      <c r="U237">
        <v>415</v>
      </c>
      <c r="V237">
        <v>47</v>
      </c>
      <c r="W237">
        <v>2.5292130291379999</v>
      </c>
      <c r="X237">
        <v>319.74358121614398</v>
      </c>
      <c r="Y237">
        <v>150.830163715201</v>
      </c>
      <c r="Z237">
        <v>353</v>
      </c>
      <c r="AA237">
        <v>40</v>
      </c>
      <c r="AB237">
        <v>5.5</v>
      </c>
      <c r="AC237">
        <v>11</v>
      </c>
      <c r="AD237">
        <v>5.5</v>
      </c>
    </row>
    <row r="238" spans="1:30" x14ac:dyDescent="0.25">
      <c r="A238" t="str">
        <f t="shared" si="3"/>
        <v>f</v>
      </c>
      <c r="B238">
        <v>236</v>
      </c>
      <c r="C238">
        <v>2</v>
      </c>
      <c r="D238">
        <v>27</v>
      </c>
      <c r="E238" t="s">
        <v>14</v>
      </c>
      <c r="F238" t="s">
        <v>93</v>
      </c>
      <c r="G238">
        <v>27</v>
      </c>
      <c r="H238">
        <v>1962</v>
      </c>
      <c r="I238">
        <v>256.17229907925997</v>
      </c>
      <c r="J238">
        <v>33.166513085971097</v>
      </c>
      <c r="K238">
        <v>4.29545357643212</v>
      </c>
      <c r="L238">
        <v>382</v>
      </c>
      <c r="M238">
        <v>1782</v>
      </c>
      <c r="N238">
        <v>1400</v>
      </c>
      <c r="O238">
        <v>2614</v>
      </c>
      <c r="P238">
        <v>3239</v>
      </c>
      <c r="Q238">
        <v>625</v>
      </c>
      <c r="R238">
        <v>9.5734326873770996</v>
      </c>
      <c r="S238">
        <v>271.23163888072798</v>
      </c>
      <c r="T238">
        <v>101.27691324694599</v>
      </c>
      <c r="U238">
        <v>1330</v>
      </c>
      <c r="V238">
        <v>172</v>
      </c>
      <c r="W238">
        <v>49.425099098977</v>
      </c>
      <c r="X238">
        <v>2490.0087575817702</v>
      </c>
      <c r="Y238">
        <v>74.586790002911201</v>
      </c>
      <c r="Z238">
        <v>620</v>
      </c>
      <c r="AA238">
        <v>80</v>
      </c>
      <c r="AB238">
        <v>11.7</v>
      </c>
      <c r="AC238">
        <v>19.600000000000001</v>
      </c>
      <c r="AD238">
        <v>7.9</v>
      </c>
    </row>
    <row r="239" spans="1:30" x14ac:dyDescent="0.25">
      <c r="A239" t="str">
        <f t="shared" si="3"/>
        <v>g</v>
      </c>
      <c r="B239">
        <v>237</v>
      </c>
      <c r="C239">
        <v>2</v>
      </c>
      <c r="D239">
        <v>27</v>
      </c>
      <c r="E239" t="s">
        <v>12</v>
      </c>
      <c r="F239" t="s">
        <v>89</v>
      </c>
      <c r="G239">
        <v>31</v>
      </c>
      <c r="H239">
        <v>132</v>
      </c>
      <c r="I239">
        <v>50.976464449653598</v>
      </c>
      <c r="J239">
        <v>27.355938054411499</v>
      </c>
      <c r="K239">
        <v>4.2985368386990501</v>
      </c>
      <c r="L239">
        <v>2164</v>
      </c>
      <c r="M239">
        <v>2457</v>
      </c>
      <c r="N239">
        <v>293</v>
      </c>
      <c r="O239">
        <v>5</v>
      </c>
      <c r="P239">
        <v>591</v>
      </c>
      <c r="Q239">
        <v>586</v>
      </c>
      <c r="R239">
        <v>26.552468038200001</v>
      </c>
      <c r="S239">
        <v>1161.98008633468</v>
      </c>
      <c r="T239">
        <v>975.92772755369901</v>
      </c>
      <c r="U239">
        <v>1097</v>
      </c>
      <c r="V239">
        <v>172</v>
      </c>
      <c r="W239">
        <v>0</v>
      </c>
      <c r="X239">
        <v>0.13430481691073301</v>
      </c>
      <c r="Y239">
        <v>5.2450383866028902</v>
      </c>
      <c r="Z239">
        <v>511</v>
      </c>
      <c r="AA239">
        <v>80</v>
      </c>
      <c r="AB239">
        <v>42.5</v>
      </c>
      <c r="AC239">
        <v>59.8</v>
      </c>
      <c r="AD239">
        <v>17.3</v>
      </c>
    </row>
    <row r="240" spans="1:30" x14ac:dyDescent="0.25">
      <c r="A240" t="str">
        <f t="shared" si="3"/>
        <v>d</v>
      </c>
      <c r="B240">
        <v>238</v>
      </c>
      <c r="C240">
        <v>2</v>
      </c>
      <c r="D240">
        <v>30</v>
      </c>
      <c r="E240" t="s">
        <v>15</v>
      </c>
      <c r="F240" t="s">
        <v>103</v>
      </c>
      <c r="G240">
        <v>17</v>
      </c>
      <c r="H240">
        <v>1479</v>
      </c>
      <c r="I240">
        <v>262.98278475476098</v>
      </c>
      <c r="J240">
        <v>6.9105005504469101</v>
      </c>
      <c r="K240">
        <v>1.1759594202107599</v>
      </c>
      <c r="L240">
        <v>93</v>
      </c>
      <c r="M240">
        <v>49</v>
      </c>
      <c r="N240">
        <v>-44</v>
      </c>
      <c r="O240">
        <v>1522</v>
      </c>
      <c r="P240">
        <v>1540</v>
      </c>
      <c r="Q240">
        <v>18</v>
      </c>
      <c r="R240">
        <v>4.9351227148929997</v>
      </c>
      <c r="S240">
        <v>44.817298917842699</v>
      </c>
      <c r="T240">
        <v>43.732617318376001</v>
      </c>
      <c r="U240">
        <v>0</v>
      </c>
      <c r="V240">
        <v>0</v>
      </c>
      <c r="W240">
        <v>0</v>
      </c>
      <c r="X240">
        <v>1493.7726229529001</v>
      </c>
      <c r="Y240">
        <v>28.582653422017</v>
      </c>
      <c r="Z240">
        <v>41</v>
      </c>
      <c r="AA240">
        <v>6</v>
      </c>
      <c r="AB240">
        <v>6.1</v>
      </c>
      <c r="AC240">
        <v>6</v>
      </c>
      <c r="AD240">
        <v>-0.1</v>
      </c>
    </row>
    <row r="241" spans="1:30" x14ac:dyDescent="0.25">
      <c r="A241" t="str">
        <f t="shared" si="3"/>
        <v>d</v>
      </c>
      <c r="B241">
        <v>239</v>
      </c>
      <c r="C241">
        <v>2</v>
      </c>
      <c r="D241">
        <v>30</v>
      </c>
      <c r="E241" t="s">
        <v>22</v>
      </c>
      <c r="F241" t="s">
        <v>102</v>
      </c>
      <c r="G241">
        <v>18</v>
      </c>
      <c r="H241">
        <v>3575</v>
      </c>
      <c r="I241">
        <v>675.53208417570499</v>
      </c>
      <c r="J241">
        <v>61.062337866925297</v>
      </c>
      <c r="K241">
        <v>14.4189657171513</v>
      </c>
      <c r="L241">
        <v>166</v>
      </c>
      <c r="M241">
        <v>166</v>
      </c>
      <c r="N241">
        <v>0</v>
      </c>
      <c r="O241">
        <v>3509</v>
      </c>
      <c r="P241">
        <v>3604</v>
      </c>
      <c r="Q241">
        <v>95</v>
      </c>
      <c r="R241">
        <v>119.103821385911</v>
      </c>
      <c r="S241">
        <v>46.913373823104401</v>
      </c>
      <c r="T241">
        <v>6.5745888535388101E-3</v>
      </c>
      <c r="U241">
        <v>0</v>
      </c>
      <c r="V241">
        <v>0</v>
      </c>
      <c r="W241">
        <v>0</v>
      </c>
      <c r="X241">
        <v>3156.4867223687602</v>
      </c>
      <c r="Y241">
        <v>352.76755182772803</v>
      </c>
      <c r="Z241">
        <v>363</v>
      </c>
      <c r="AA241">
        <v>85</v>
      </c>
      <c r="AB241">
        <v>5.4</v>
      </c>
      <c r="AC241">
        <v>5.6</v>
      </c>
      <c r="AD241">
        <v>0.2</v>
      </c>
    </row>
    <row r="242" spans="1:30" x14ac:dyDescent="0.25">
      <c r="A242" t="str">
        <f t="shared" si="3"/>
        <v>d</v>
      </c>
      <c r="B242">
        <v>240</v>
      </c>
      <c r="C242">
        <v>2</v>
      </c>
      <c r="D242">
        <v>30</v>
      </c>
      <c r="E242" t="s">
        <v>21</v>
      </c>
      <c r="F242" t="s">
        <v>101</v>
      </c>
      <c r="G242">
        <v>19</v>
      </c>
      <c r="H242">
        <v>4604</v>
      </c>
      <c r="I242">
        <v>842.33078244876697</v>
      </c>
      <c r="J242">
        <v>8.4511174470419999</v>
      </c>
      <c r="K242">
        <v>35.364824361044803</v>
      </c>
      <c r="L242">
        <v>268</v>
      </c>
      <c r="M242">
        <v>268</v>
      </c>
      <c r="N242">
        <v>0</v>
      </c>
      <c r="O242">
        <v>4408</v>
      </c>
      <c r="P242">
        <v>4619</v>
      </c>
      <c r="Q242">
        <v>211</v>
      </c>
      <c r="R242">
        <v>55.165160967539997</v>
      </c>
      <c r="S242">
        <v>213.75925633132999</v>
      </c>
      <c r="T242">
        <v>0</v>
      </c>
      <c r="U242">
        <v>0</v>
      </c>
      <c r="V242">
        <v>0</v>
      </c>
      <c r="W242">
        <v>0.99133629504499998</v>
      </c>
      <c r="X242">
        <v>4358.6588337474204</v>
      </c>
      <c r="Y242">
        <v>48.525341179732898</v>
      </c>
      <c r="Z242">
        <v>50</v>
      </c>
      <c r="AA242">
        <v>210</v>
      </c>
      <c r="AB242">
        <v>5.6</v>
      </c>
      <c r="AC242">
        <v>5.8</v>
      </c>
      <c r="AD242">
        <v>0.2</v>
      </c>
    </row>
    <row r="243" spans="1:30" x14ac:dyDescent="0.25">
      <c r="A243" t="str">
        <f t="shared" si="3"/>
        <v>d</v>
      </c>
      <c r="B243">
        <v>241</v>
      </c>
      <c r="C243">
        <v>2</v>
      </c>
      <c r="D243">
        <v>30</v>
      </c>
      <c r="E243" t="s">
        <v>28</v>
      </c>
      <c r="F243" t="s">
        <v>100</v>
      </c>
      <c r="G243">
        <v>20</v>
      </c>
      <c r="H243">
        <v>10</v>
      </c>
      <c r="I243">
        <v>1.502551533254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9</v>
      </c>
      <c r="P243">
        <v>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9.3300703415370005</v>
      </c>
      <c r="Y243">
        <v>0</v>
      </c>
      <c r="Z243">
        <v>0</v>
      </c>
      <c r="AA243">
        <v>0</v>
      </c>
      <c r="AB243">
        <v>6</v>
      </c>
      <c r="AC243">
        <v>6</v>
      </c>
      <c r="AD243">
        <v>0</v>
      </c>
    </row>
    <row r="244" spans="1:30" x14ac:dyDescent="0.25">
      <c r="A244" t="str">
        <f t="shared" si="3"/>
        <v>e</v>
      </c>
      <c r="B244">
        <v>242</v>
      </c>
      <c r="C244">
        <v>2</v>
      </c>
      <c r="D244">
        <v>30</v>
      </c>
      <c r="E244" t="s">
        <v>35</v>
      </c>
      <c r="F244" t="s">
        <v>99</v>
      </c>
      <c r="G244">
        <v>21</v>
      </c>
      <c r="H244">
        <v>3</v>
      </c>
      <c r="I244">
        <v>29.083518307215499</v>
      </c>
      <c r="J244">
        <v>3.4322335932700003E-2</v>
      </c>
      <c r="K244">
        <v>0</v>
      </c>
      <c r="L244">
        <v>0</v>
      </c>
      <c r="M244">
        <v>0</v>
      </c>
      <c r="N244">
        <v>0</v>
      </c>
      <c r="O244">
        <v>4</v>
      </c>
      <c r="P244">
        <v>4</v>
      </c>
      <c r="Q244">
        <v>0</v>
      </c>
      <c r="R244">
        <v>0</v>
      </c>
      <c r="S244">
        <v>0</v>
      </c>
      <c r="T244">
        <v>1.1585059261299899E-4</v>
      </c>
      <c r="U244">
        <v>0</v>
      </c>
      <c r="V244">
        <v>0</v>
      </c>
      <c r="W244">
        <v>0</v>
      </c>
      <c r="X244">
        <v>4.9527989901599998</v>
      </c>
      <c r="Y244">
        <v>0</v>
      </c>
      <c r="Z244">
        <v>0</v>
      </c>
      <c r="AA244">
        <v>0</v>
      </c>
      <c r="AB244">
        <v>0.1</v>
      </c>
      <c r="AC244">
        <v>0.1</v>
      </c>
      <c r="AD244">
        <v>0</v>
      </c>
    </row>
    <row r="245" spans="1:30" x14ac:dyDescent="0.25">
      <c r="A245" t="str">
        <f t="shared" si="3"/>
        <v>f</v>
      </c>
      <c r="B245">
        <v>243</v>
      </c>
      <c r="C245">
        <v>2</v>
      </c>
      <c r="D245">
        <v>30</v>
      </c>
      <c r="E245" t="s">
        <v>14</v>
      </c>
      <c r="F245" t="s">
        <v>93</v>
      </c>
      <c r="G245">
        <v>27</v>
      </c>
      <c r="H245">
        <v>74</v>
      </c>
      <c r="I245">
        <v>28.828300955255301</v>
      </c>
      <c r="J245">
        <v>5.5658303054720903</v>
      </c>
      <c r="K245">
        <v>15.459518370623201</v>
      </c>
      <c r="L245">
        <v>31</v>
      </c>
      <c r="M245">
        <v>842</v>
      </c>
      <c r="N245">
        <v>811</v>
      </c>
      <c r="O245">
        <v>285</v>
      </c>
      <c r="P245">
        <v>601</v>
      </c>
      <c r="Q245">
        <v>316</v>
      </c>
      <c r="R245" s="26">
        <v>1.52575179899E-5</v>
      </c>
      <c r="S245" s="26">
        <v>2.1109412900300001E-5</v>
      </c>
      <c r="T245">
        <v>31.987441932199602</v>
      </c>
      <c r="U245">
        <v>223</v>
      </c>
      <c r="V245">
        <v>619</v>
      </c>
      <c r="W245">
        <v>0</v>
      </c>
      <c r="X245">
        <v>208.031070020025</v>
      </c>
      <c r="Y245">
        <v>77.437908006050904</v>
      </c>
      <c r="Z245">
        <v>104</v>
      </c>
      <c r="AA245">
        <v>289</v>
      </c>
      <c r="AB245">
        <v>11</v>
      </c>
      <c r="AC245">
        <v>50.1</v>
      </c>
      <c r="AD245">
        <v>39.1</v>
      </c>
    </row>
    <row r="246" spans="1:30" x14ac:dyDescent="0.25">
      <c r="A246" t="str">
        <f t="shared" si="3"/>
        <v>g</v>
      </c>
      <c r="B246">
        <v>244</v>
      </c>
      <c r="C246">
        <v>2</v>
      </c>
      <c r="D246">
        <v>30</v>
      </c>
      <c r="E246" t="s">
        <v>12</v>
      </c>
      <c r="F246" t="s">
        <v>89</v>
      </c>
      <c r="G246">
        <v>31</v>
      </c>
      <c r="H246">
        <v>57</v>
      </c>
      <c r="I246">
        <v>32.396865153052097</v>
      </c>
      <c r="J246">
        <v>19.525615166059499</v>
      </c>
      <c r="K246">
        <v>9.5284970336480992</v>
      </c>
      <c r="L246">
        <v>491</v>
      </c>
      <c r="M246">
        <v>1211</v>
      </c>
      <c r="N246">
        <v>720</v>
      </c>
      <c r="O246">
        <v>27</v>
      </c>
      <c r="P246">
        <v>543</v>
      </c>
      <c r="Q246">
        <v>516</v>
      </c>
      <c r="R246">
        <v>0</v>
      </c>
      <c r="S246">
        <v>46.583435911019997</v>
      </c>
      <c r="T246">
        <v>445.07777335673302</v>
      </c>
      <c r="U246">
        <v>783</v>
      </c>
      <c r="V246">
        <v>382</v>
      </c>
      <c r="W246">
        <v>0</v>
      </c>
      <c r="X246">
        <v>9.7481935392849592E-3</v>
      </c>
      <c r="Y246">
        <v>27.8668004733358</v>
      </c>
      <c r="Z246">
        <v>365</v>
      </c>
      <c r="AA246">
        <v>178</v>
      </c>
      <c r="AB246">
        <v>16</v>
      </c>
      <c r="AC246">
        <v>54.1</v>
      </c>
      <c r="AD246">
        <v>38.1</v>
      </c>
    </row>
    <row r="247" spans="1:30" x14ac:dyDescent="0.25">
      <c r="A247" t="str">
        <f t="shared" si="3"/>
        <v>h</v>
      </c>
      <c r="B247">
        <v>245</v>
      </c>
      <c r="C247">
        <v>2</v>
      </c>
      <c r="D247">
        <v>30</v>
      </c>
      <c r="E247" t="s">
        <v>41</v>
      </c>
      <c r="F247" t="s">
        <v>85</v>
      </c>
      <c r="G247">
        <v>35</v>
      </c>
      <c r="H247">
        <v>23</v>
      </c>
      <c r="I247">
        <v>30.371599634880699</v>
      </c>
      <c r="J247">
        <v>0</v>
      </c>
      <c r="K247">
        <v>6.4178847607599998</v>
      </c>
      <c r="L247">
        <v>66</v>
      </c>
      <c r="M247">
        <v>323</v>
      </c>
      <c r="N247">
        <v>257</v>
      </c>
      <c r="O247">
        <v>250</v>
      </c>
      <c r="P247">
        <v>370</v>
      </c>
      <c r="Q247">
        <v>120</v>
      </c>
      <c r="R247">
        <v>19.975296192999998</v>
      </c>
      <c r="S247">
        <v>46.926600593300002</v>
      </c>
      <c r="T247">
        <v>0</v>
      </c>
      <c r="U247">
        <v>0</v>
      </c>
      <c r="V247">
        <v>257</v>
      </c>
      <c r="W247">
        <v>0</v>
      </c>
      <c r="X247">
        <v>250.33678324395399</v>
      </c>
      <c r="Y247">
        <v>0</v>
      </c>
      <c r="Z247">
        <v>0</v>
      </c>
      <c r="AA247">
        <v>120</v>
      </c>
      <c r="AB247">
        <v>10.4</v>
      </c>
      <c r="AC247">
        <v>22.8</v>
      </c>
      <c r="AD247">
        <v>12.4</v>
      </c>
    </row>
    <row r="248" spans="1:30" x14ac:dyDescent="0.25">
      <c r="A248" t="str">
        <f t="shared" si="3"/>
        <v>e</v>
      </c>
      <c r="B248">
        <v>246</v>
      </c>
      <c r="C248">
        <v>2</v>
      </c>
      <c r="D248">
        <v>32</v>
      </c>
      <c r="E248" t="s">
        <v>43</v>
      </c>
      <c r="F248" t="s">
        <v>98</v>
      </c>
      <c r="G248">
        <v>22</v>
      </c>
      <c r="H248">
        <v>3</v>
      </c>
      <c r="I248">
        <v>0.48179085998299997</v>
      </c>
      <c r="J248">
        <v>0</v>
      </c>
      <c r="K248">
        <v>0.11734116179200001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 t="str">
        <f t="shared" si="3"/>
        <v>b</v>
      </c>
      <c r="B249">
        <v>247</v>
      </c>
      <c r="C249">
        <v>2</v>
      </c>
      <c r="D249">
        <v>34</v>
      </c>
      <c r="E249" t="s">
        <v>23</v>
      </c>
      <c r="F249" t="s">
        <v>111</v>
      </c>
      <c r="G249">
        <v>9</v>
      </c>
      <c r="H249">
        <v>5</v>
      </c>
      <c r="I249">
        <v>0.87116941664939995</v>
      </c>
      <c r="J249">
        <v>0</v>
      </c>
      <c r="K249">
        <v>0.60472932853999894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0.37764884017844003</v>
      </c>
      <c r="Y249">
        <v>0</v>
      </c>
      <c r="Z249">
        <v>0</v>
      </c>
      <c r="AA249">
        <v>1</v>
      </c>
      <c r="AB249">
        <v>0</v>
      </c>
      <c r="AC249">
        <v>1.1000000000000001</v>
      </c>
      <c r="AD249">
        <v>1.1000000000000001</v>
      </c>
    </row>
    <row r="250" spans="1:30" x14ac:dyDescent="0.25">
      <c r="A250" t="str">
        <f t="shared" si="3"/>
        <v>c</v>
      </c>
      <c r="B250">
        <v>248</v>
      </c>
      <c r="C250">
        <v>2</v>
      </c>
      <c r="D250">
        <v>34</v>
      </c>
      <c r="E250" t="s">
        <v>31</v>
      </c>
      <c r="F250" t="s">
        <v>107</v>
      </c>
      <c r="G250">
        <v>13</v>
      </c>
      <c r="H250">
        <v>11</v>
      </c>
      <c r="I250">
        <v>3.3550427961034002</v>
      </c>
      <c r="J250">
        <v>0</v>
      </c>
      <c r="K250">
        <v>5.8477617309600001E-2</v>
      </c>
      <c r="L250">
        <v>0</v>
      </c>
      <c r="M250">
        <v>0</v>
      </c>
      <c r="N250">
        <v>0</v>
      </c>
      <c r="O250">
        <v>6</v>
      </c>
      <c r="P250">
        <v>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6.2232284695879896</v>
      </c>
      <c r="Y250">
        <v>0</v>
      </c>
      <c r="Z250">
        <v>0</v>
      </c>
      <c r="AA250">
        <v>0</v>
      </c>
      <c r="AB250">
        <v>1.8</v>
      </c>
      <c r="AC250">
        <v>1.8</v>
      </c>
      <c r="AD250">
        <v>0</v>
      </c>
    </row>
    <row r="251" spans="1:30" x14ac:dyDescent="0.25">
      <c r="A251" t="str">
        <f t="shared" si="3"/>
        <v>c</v>
      </c>
      <c r="B251">
        <v>249</v>
      </c>
      <c r="C251">
        <v>2</v>
      </c>
      <c r="D251">
        <v>34</v>
      </c>
      <c r="E251" t="s">
        <v>30</v>
      </c>
      <c r="F251" t="s">
        <v>106</v>
      </c>
      <c r="G251">
        <v>14</v>
      </c>
      <c r="H251">
        <v>123</v>
      </c>
      <c r="I251">
        <v>52.444231271003503</v>
      </c>
      <c r="J251">
        <v>0.17253765940410001</v>
      </c>
      <c r="K251">
        <v>4.5476487424316403</v>
      </c>
      <c r="L251">
        <v>93</v>
      </c>
      <c r="M251">
        <v>93</v>
      </c>
      <c r="N251">
        <v>0</v>
      </c>
      <c r="O251">
        <v>80</v>
      </c>
      <c r="P251">
        <v>95</v>
      </c>
      <c r="Q251">
        <v>15</v>
      </c>
      <c r="R251">
        <v>93.883775846700004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80.454005265893599</v>
      </c>
      <c r="Y251">
        <v>2.2142657718499999E-2</v>
      </c>
      <c r="Z251">
        <v>0</v>
      </c>
      <c r="AA251">
        <v>15</v>
      </c>
      <c r="AB251">
        <v>3.3</v>
      </c>
      <c r="AC251">
        <v>3.6</v>
      </c>
      <c r="AD251">
        <v>0.3</v>
      </c>
    </row>
    <row r="252" spans="1:30" x14ac:dyDescent="0.25">
      <c r="A252" t="str">
        <f t="shared" si="3"/>
        <v>c</v>
      </c>
      <c r="B252">
        <v>250</v>
      </c>
      <c r="C252">
        <v>2</v>
      </c>
      <c r="D252">
        <v>34</v>
      </c>
      <c r="E252" t="s">
        <v>29</v>
      </c>
      <c r="F252" t="s">
        <v>105</v>
      </c>
      <c r="G252">
        <v>15</v>
      </c>
      <c r="H252">
        <v>40</v>
      </c>
      <c r="I252">
        <v>14.7257160300623</v>
      </c>
      <c r="J252">
        <v>6.9541875494600003</v>
      </c>
      <c r="K252">
        <v>0.10368281984736</v>
      </c>
      <c r="L252">
        <v>0</v>
      </c>
      <c r="M252">
        <v>0</v>
      </c>
      <c r="N252">
        <v>0</v>
      </c>
      <c r="O252">
        <v>36</v>
      </c>
      <c r="P252">
        <v>54</v>
      </c>
      <c r="Q252">
        <v>18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31.960340662364999</v>
      </c>
      <c r="Y252">
        <v>4.9937789745309997</v>
      </c>
      <c r="Z252">
        <v>23</v>
      </c>
      <c r="AA252">
        <v>0</v>
      </c>
      <c r="AB252">
        <v>2.4</v>
      </c>
      <c r="AC252">
        <v>3.7</v>
      </c>
      <c r="AD252">
        <v>1.3</v>
      </c>
    </row>
    <row r="253" spans="1:30" x14ac:dyDescent="0.25">
      <c r="A253" t="str">
        <f t="shared" si="3"/>
        <v>d</v>
      </c>
      <c r="B253">
        <v>251</v>
      </c>
      <c r="C253">
        <v>2</v>
      </c>
      <c r="D253">
        <v>34</v>
      </c>
      <c r="E253" t="s">
        <v>16</v>
      </c>
      <c r="F253" t="s">
        <v>104</v>
      </c>
      <c r="G253">
        <v>16</v>
      </c>
      <c r="H253">
        <v>32</v>
      </c>
      <c r="I253">
        <v>7.6105639842422903</v>
      </c>
      <c r="J253">
        <v>4.3202244962599903E-2</v>
      </c>
      <c r="K253">
        <v>5.3860266092244</v>
      </c>
      <c r="L253">
        <v>0</v>
      </c>
      <c r="M253">
        <v>0</v>
      </c>
      <c r="N253">
        <v>0</v>
      </c>
      <c r="O253">
        <v>6</v>
      </c>
      <c r="P253">
        <v>38</v>
      </c>
      <c r="Q253">
        <v>32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6.1496527651480797</v>
      </c>
      <c r="Y253">
        <v>2.1645560961200002E-3</v>
      </c>
      <c r="Z253">
        <v>0</v>
      </c>
      <c r="AA253">
        <v>32</v>
      </c>
      <c r="AB253">
        <v>0.8</v>
      </c>
      <c r="AC253">
        <v>5</v>
      </c>
      <c r="AD253">
        <v>4.2</v>
      </c>
    </row>
    <row r="254" spans="1:30" x14ac:dyDescent="0.25">
      <c r="A254" t="str">
        <f t="shared" si="3"/>
        <v>d</v>
      </c>
      <c r="B254">
        <v>252</v>
      </c>
      <c r="C254">
        <v>2</v>
      </c>
      <c r="D254">
        <v>34</v>
      </c>
      <c r="E254" t="s">
        <v>15</v>
      </c>
      <c r="F254" t="s">
        <v>103</v>
      </c>
      <c r="G254">
        <v>17</v>
      </c>
      <c r="H254">
        <v>2180</v>
      </c>
      <c r="I254">
        <v>481.19138877579201</v>
      </c>
      <c r="J254">
        <v>93.672102512696895</v>
      </c>
      <c r="K254">
        <v>63.938303979305502</v>
      </c>
      <c r="L254">
        <v>166</v>
      </c>
      <c r="M254">
        <v>149</v>
      </c>
      <c r="N254">
        <v>-17</v>
      </c>
      <c r="O254">
        <v>1655</v>
      </c>
      <c r="P254">
        <v>2477</v>
      </c>
      <c r="Q254">
        <v>822</v>
      </c>
      <c r="R254">
        <v>130.83359909280301</v>
      </c>
      <c r="S254">
        <v>18.901415761335102</v>
      </c>
      <c r="T254">
        <v>16.963321322634801</v>
      </c>
      <c r="U254">
        <v>0</v>
      </c>
      <c r="V254">
        <v>0</v>
      </c>
      <c r="W254">
        <v>16.767166724512201</v>
      </c>
      <c r="X254">
        <v>1524.0108980166401</v>
      </c>
      <c r="Y254">
        <v>114.636602353367</v>
      </c>
      <c r="Z254">
        <v>557</v>
      </c>
      <c r="AA254">
        <v>380</v>
      </c>
      <c r="AB254">
        <v>3.8</v>
      </c>
      <c r="AC254">
        <v>5.5</v>
      </c>
      <c r="AD254">
        <v>1.7</v>
      </c>
    </row>
    <row r="255" spans="1:30" x14ac:dyDescent="0.25">
      <c r="A255" t="str">
        <f t="shared" si="3"/>
        <v>d</v>
      </c>
      <c r="B255">
        <v>253</v>
      </c>
      <c r="C255">
        <v>2</v>
      </c>
      <c r="D255">
        <v>34</v>
      </c>
      <c r="E255" t="s">
        <v>22</v>
      </c>
      <c r="F255" t="s">
        <v>102</v>
      </c>
      <c r="G255">
        <v>18</v>
      </c>
      <c r="H255">
        <v>2978</v>
      </c>
      <c r="I255">
        <v>633.04974542868194</v>
      </c>
      <c r="J255">
        <v>54.300265278389098</v>
      </c>
      <c r="K255">
        <v>24.8902348390084</v>
      </c>
      <c r="L255">
        <v>61</v>
      </c>
      <c r="M255">
        <v>61</v>
      </c>
      <c r="N255">
        <v>0</v>
      </c>
      <c r="O255">
        <v>2619</v>
      </c>
      <c r="P255">
        <v>2899</v>
      </c>
      <c r="Q255">
        <v>280</v>
      </c>
      <c r="R255">
        <v>7.9816629908900003</v>
      </c>
      <c r="S255">
        <v>53.499405328050997</v>
      </c>
      <c r="T255">
        <v>0.369556617315</v>
      </c>
      <c r="U255">
        <v>0</v>
      </c>
      <c r="V255">
        <v>0</v>
      </c>
      <c r="W255">
        <v>1.3252063109129</v>
      </c>
      <c r="X255">
        <v>2427.2947874352599</v>
      </c>
      <c r="Y255">
        <v>190.82919708745101</v>
      </c>
      <c r="Z255">
        <v>323</v>
      </c>
      <c r="AA255">
        <v>148</v>
      </c>
      <c r="AB255">
        <v>4.2</v>
      </c>
      <c r="AC255">
        <v>4.7</v>
      </c>
      <c r="AD255">
        <v>0.5</v>
      </c>
    </row>
    <row r="256" spans="1:30" x14ac:dyDescent="0.25">
      <c r="A256" t="str">
        <f t="shared" si="3"/>
        <v>d</v>
      </c>
      <c r="B256">
        <v>254</v>
      </c>
      <c r="C256">
        <v>2</v>
      </c>
      <c r="D256">
        <v>34</v>
      </c>
      <c r="E256" t="s">
        <v>21</v>
      </c>
      <c r="F256" t="s">
        <v>101</v>
      </c>
      <c r="G256">
        <v>19</v>
      </c>
      <c r="H256">
        <v>653</v>
      </c>
      <c r="I256">
        <v>125.38887917640101</v>
      </c>
      <c r="J256">
        <v>0.23739922824199999</v>
      </c>
      <c r="K256">
        <v>0.51559243657709997</v>
      </c>
      <c r="L256">
        <v>9</v>
      </c>
      <c r="M256">
        <v>9</v>
      </c>
      <c r="N256">
        <v>0</v>
      </c>
      <c r="O256">
        <v>683</v>
      </c>
      <c r="P256">
        <v>684</v>
      </c>
      <c r="Q256">
        <v>1</v>
      </c>
      <c r="R256">
        <v>9.9877827848000003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680.88209555208596</v>
      </c>
      <c r="Y256">
        <v>2.679614085691</v>
      </c>
      <c r="Z256">
        <v>1</v>
      </c>
      <c r="AA256">
        <v>3</v>
      </c>
      <c r="AB256">
        <v>5.5</v>
      </c>
      <c r="AC256">
        <v>5.5</v>
      </c>
      <c r="AD256">
        <v>0</v>
      </c>
    </row>
    <row r="257" spans="1:30" x14ac:dyDescent="0.25">
      <c r="A257" t="str">
        <f t="shared" si="3"/>
        <v>d</v>
      </c>
      <c r="B257">
        <v>255</v>
      </c>
      <c r="C257">
        <v>2</v>
      </c>
      <c r="D257">
        <v>34</v>
      </c>
      <c r="E257" t="s">
        <v>28</v>
      </c>
      <c r="F257" t="s">
        <v>100</v>
      </c>
      <c r="G257">
        <v>20</v>
      </c>
      <c r="H257">
        <v>34</v>
      </c>
      <c r="I257">
        <v>4.7300602436799197</v>
      </c>
      <c r="J257">
        <v>0</v>
      </c>
      <c r="K257" s="26">
        <v>1.6337284539299999E-5</v>
      </c>
      <c r="L257">
        <v>0</v>
      </c>
      <c r="M257">
        <v>0</v>
      </c>
      <c r="N257">
        <v>0</v>
      </c>
      <c r="O257">
        <v>48</v>
      </c>
      <c r="P257">
        <v>48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48.929794199305903</v>
      </c>
      <c r="Y257">
        <v>0</v>
      </c>
      <c r="Z257">
        <v>0</v>
      </c>
      <c r="AA257">
        <v>0</v>
      </c>
      <c r="AB257">
        <v>10.1</v>
      </c>
      <c r="AC257">
        <v>10.1</v>
      </c>
      <c r="AD257">
        <v>0</v>
      </c>
    </row>
    <row r="258" spans="1:30" x14ac:dyDescent="0.25">
      <c r="A258" t="str">
        <f t="shared" si="3"/>
        <v>e</v>
      </c>
      <c r="B258">
        <v>256</v>
      </c>
      <c r="C258">
        <v>2</v>
      </c>
      <c r="D258">
        <v>34</v>
      </c>
      <c r="E258" t="s">
        <v>35</v>
      </c>
      <c r="F258" t="s">
        <v>99</v>
      </c>
      <c r="G258">
        <v>21</v>
      </c>
      <c r="H258">
        <v>730</v>
      </c>
      <c r="I258">
        <v>418.038369299995</v>
      </c>
      <c r="J258">
        <v>34.766280634050403</v>
      </c>
      <c r="K258">
        <v>100.453405476754</v>
      </c>
      <c r="L258">
        <v>76</v>
      </c>
      <c r="M258">
        <v>76</v>
      </c>
      <c r="N258">
        <v>0</v>
      </c>
      <c r="O258">
        <v>415</v>
      </c>
      <c r="P258">
        <v>1500</v>
      </c>
      <c r="Q258">
        <v>1085</v>
      </c>
      <c r="R258">
        <v>6.3686198800999998</v>
      </c>
      <c r="S258">
        <v>69.933694180899096</v>
      </c>
      <c r="T258">
        <v>0.15152773762177499</v>
      </c>
      <c r="U258">
        <v>0</v>
      </c>
      <c r="V258">
        <v>0</v>
      </c>
      <c r="W258">
        <v>0.99875134617899997</v>
      </c>
      <c r="X258">
        <v>351.00389426040999</v>
      </c>
      <c r="Y258">
        <v>63.433671069503497</v>
      </c>
      <c r="Z258">
        <v>295</v>
      </c>
      <c r="AA258">
        <v>853</v>
      </c>
      <c r="AB258">
        <v>1.2</v>
      </c>
      <c r="AC258">
        <v>3.8</v>
      </c>
      <c r="AD258">
        <v>2.6</v>
      </c>
    </row>
    <row r="259" spans="1:30" x14ac:dyDescent="0.25">
      <c r="A259" t="str">
        <f t="shared" ref="A259:A322" si="4">LEFT(E259,1)</f>
        <v>e</v>
      </c>
      <c r="B259">
        <v>257</v>
      </c>
      <c r="C259">
        <v>2</v>
      </c>
      <c r="D259">
        <v>34</v>
      </c>
      <c r="E259" t="s">
        <v>43</v>
      </c>
      <c r="F259" t="s">
        <v>98</v>
      </c>
      <c r="G259">
        <v>22</v>
      </c>
      <c r="H259">
        <v>913</v>
      </c>
      <c r="I259">
        <v>284.31009941677098</v>
      </c>
      <c r="J259">
        <v>62.442709623568398</v>
      </c>
      <c r="K259">
        <v>72.105261577915996</v>
      </c>
      <c r="L259">
        <v>99</v>
      </c>
      <c r="M259">
        <v>96</v>
      </c>
      <c r="N259">
        <v>-3</v>
      </c>
      <c r="O259">
        <v>655</v>
      </c>
      <c r="P259">
        <v>1764</v>
      </c>
      <c r="Q259">
        <v>1109</v>
      </c>
      <c r="R259">
        <v>93.883949283500002</v>
      </c>
      <c r="S259">
        <v>2.7635263604100002</v>
      </c>
      <c r="T259">
        <v>2.9211603790838101</v>
      </c>
      <c r="U259">
        <v>0</v>
      </c>
      <c r="V259">
        <v>0</v>
      </c>
      <c r="W259">
        <v>0</v>
      </c>
      <c r="X259">
        <v>622.868972412772</v>
      </c>
      <c r="Y259">
        <v>32.190467004860899</v>
      </c>
      <c r="Z259">
        <v>530</v>
      </c>
      <c r="AA259">
        <v>612</v>
      </c>
      <c r="AB259">
        <v>2.7</v>
      </c>
      <c r="AC259">
        <v>6.5</v>
      </c>
      <c r="AD259">
        <v>3.8</v>
      </c>
    </row>
    <row r="260" spans="1:30" x14ac:dyDescent="0.25">
      <c r="A260" t="str">
        <f t="shared" si="4"/>
        <v>f</v>
      </c>
      <c r="B260">
        <v>258</v>
      </c>
      <c r="C260">
        <v>2</v>
      </c>
      <c r="D260">
        <v>34</v>
      </c>
      <c r="E260" t="s">
        <v>14</v>
      </c>
      <c r="F260" t="s">
        <v>93</v>
      </c>
      <c r="G260">
        <v>27</v>
      </c>
      <c r="H260">
        <v>190</v>
      </c>
      <c r="I260">
        <v>67.583692243023506</v>
      </c>
      <c r="J260">
        <v>8.3567972951583993</v>
      </c>
      <c r="K260">
        <v>0.86763631783535999</v>
      </c>
      <c r="L260">
        <v>675</v>
      </c>
      <c r="M260">
        <v>792</v>
      </c>
      <c r="N260">
        <v>117</v>
      </c>
      <c r="O260">
        <v>663</v>
      </c>
      <c r="P260">
        <v>833</v>
      </c>
      <c r="Q260">
        <v>170</v>
      </c>
      <c r="R260">
        <v>59.926175939700002</v>
      </c>
      <c r="S260">
        <v>363.88216990585101</v>
      </c>
      <c r="T260">
        <v>252.084897946176</v>
      </c>
      <c r="U260">
        <v>335</v>
      </c>
      <c r="V260">
        <v>34</v>
      </c>
      <c r="W260">
        <v>0.99876485622699995</v>
      </c>
      <c r="X260">
        <v>660.59693894102304</v>
      </c>
      <c r="Y260">
        <v>2.0904040278173301</v>
      </c>
      <c r="Z260">
        <v>156</v>
      </c>
      <c r="AA260">
        <v>16</v>
      </c>
      <c r="AB260">
        <v>19.8</v>
      </c>
      <c r="AC260">
        <v>24</v>
      </c>
      <c r="AD260">
        <v>4.2</v>
      </c>
    </row>
    <row r="261" spans="1:30" x14ac:dyDescent="0.25">
      <c r="A261" t="str">
        <f t="shared" si="4"/>
        <v>h</v>
      </c>
      <c r="B261">
        <v>259</v>
      </c>
      <c r="C261">
        <v>2</v>
      </c>
      <c r="D261">
        <v>34</v>
      </c>
      <c r="E261" t="s">
        <v>25</v>
      </c>
      <c r="F261" t="s">
        <v>86</v>
      </c>
      <c r="G261">
        <v>34</v>
      </c>
      <c r="H261">
        <v>694</v>
      </c>
      <c r="I261">
        <v>135.14474634876001</v>
      </c>
      <c r="J261">
        <v>58.966446473753898</v>
      </c>
      <c r="K261">
        <v>17.705956305311499</v>
      </c>
      <c r="L261">
        <v>273</v>
      </c>
      <c r="M261">
        <v>825</v>
      </c>
      <c r="N261">
        <v>552</v>
      </c>
      <c r="O261">
        <v>593</v>
      </c>
      <c r="P261">
        <v>851</v>
      </c>
      <c r="Q261">
        <v>258</v>
      </c>
      <c r="R261">
        <v>1.9649551892499999</v>
      </c>
      <c r="S261">
        <v>125.42612405282</v>
      </c>
      <c r="T261">
        <v>145.88903340770901</v>
      </c>
      <c r="U261">
        <v>537</v>
      </c>
      <c r="V261">
        <v>161</v>
      </c>
      <c r="W261">
        <v>3.7058611842787101</v>
      </c>
      <c r="X261">
        <v>254.73439343843401</v>
      </c>
      <c r="Y261">
        <v>335.050409557921</v>
      </c>
      <c r="Z261">
        <v>456</v>
      </c>
      <c r="AA261">
        <v>137</v>
      </c>
      <c r="AB261">
        <v>6.4</v>
      </c>
      <c r="AC261">
        <v>12.4</v>
      </c>
      <c r="AD261">
        <v>6</v>
      </c>
    </row>
    <row r="262" spans="1:30" x14ac:dyDescent="0.25">
      <c r="A262" t="str">
        <f t="shared" si="4"/>
        <v>h</v>
      </c>
      <c r="B262">
        <v>260</v>
      </c>
      <c r="C262">
        <v>2</v>
      </c>
      <c r="D262">
        <v>34</v>
      </c>
      <c r="E262" t="s">
        <v>41</v>
      </c>
      <c r="F262" t="s">
        <v>85</v>
      </c>
      <c r="G262">
        <v>35</v>
      </c>
      <c r="H262">
        <v>29</v>
      </c>
      <c r="I262">
        <v>35.364729044033197</v>
      </c>
      <c r="J262">
        <v>5.0676626203268</v>
      </c>
      <c r="K262">
        <v>4.4785417075150002</v>
      </c>
      <c r="L262">
        <v>0</v>
      </c>
      <c r="M262">
        <v>382</v>
      </c>
      <c r="N262">
        <v>382</v>
      </c>
      <c r="O262">
        <v>13</v>
      </c>
      <c r="P262">
        <v>188</v>
      </c>
      <c r="Q262">
        <v>175</v>
      </c>
      <c r="R262">
        <v>0</v>
      </c>
      <c r="S262">
        <v>0</v>
      </c>
      <c r="T262">
        <v>0</v>
      </c>
      <c r="U262">
        <v>203</v>
      </c>
      <c r="V262">
        <v>179</v>
      </c>
      <c r="W262">
        <v>0</v>
      </c>
      <c r="X262">
        <v>11.1044406298456</v>
      </c>
      <c r="Y262">
        <v>2.5225759425060001</v>
      </c>
      <c r="Z262">
        <v>94</v>
      </c>
      <c r="AA262">
        <v>83</v>
      </c>
      <c r="AB262">
        <v>0.4</v>
      </c>
      <c r="AC262">
        <v>16.100000000000001</v>
      </c>
      <c r="AD262">
        <v>15.7</v>
      </c>
    </row>
    <row r="263" spans="1:30" x14ac:dyDescent="0.25">
      <c r="A263" t="str">
        <f t="shared" si="4"/>
        <v>d</v>
      </c>
      <c r="B263">
        <v>261</v>
      </c>
      <c r="C263">
        <v>2</v>
      </c>
      <c r="D263">
        <v>37</v>
      </c>
      <c r="E263" t="s">
        <v>15</v>
      </c>
      <c r="F263" t="s">
        <v>103</v>
      </c>
      <c r="G263">
        <v>17</v>
      </c>
      <c r="H263">
        <v>1455</v>
      </c>
      <c r="I263">
        <v>369.77686444925399</v>
      </c>
      <c r="J263">
        <v>22.5629857161301</v>
      </c>
      <c r="K263">
        <v>6.9324767618359999</v>
      </c>
      <c r="L263">
        <v>422</v>
      </c>
      <c r="M263">
        <v>422</v>
      </c>
      <c r="N263">
        <v>0</v>
      </c>
      <c r="O263">
        <v>1537</v>
      </c>
      <c r="P263">
        <v>1657</v>
      </c>
      <c r="Q263">
        <v>120</v>
      </c>
      <c r="R263">
        <v>401.10403605409999</v>
      </c>
      <c r="S263">
        <v>21.028653230520799</v>
      </c>
      <c r="T263">
        <v>0.138480578493515</v>
      </c>
      <c r="U263">
        <v>0</v>
      </c>
      <c r="V263">
        <v>0</v>
      </c>
      <c r="W263">
        <v>0</v>
      </c>
      <c r="X263">
        <v>1482.73214871856</v>
      </c>
      <c r="Y263">
        <v>54.836747561396898</v>
      </c>
      <c r="Z263">
        <v>134</v>
      </c>
      <c r="AA263">
        <v>41</v>
      </c>
      <c r="AB263">
        <v>5.3</v>
      </c>
      <c r="AC263">
        <v>5.6</v>
      </c>
      <c r="AD263">
        <v>0.3</v>
      </c>
    </row>
    <row r="264" spans="1:30" x14ac:dyDescent="0.25">
      <c r="A264" t="str">
        <f t="shared" si="4"/>
        <v>d</v>
      </c>
      <c r="B264">
        <v>262</v>
      </c>
      <c r="C264">
        <v>2</v>
      </c>
      <c r="D264">
        <v>37</v>
      </c>
      <c r="E264" t="s">
        <v>22</v>
      </c>
      <c r="F264" t="s">
        <v>102</v>
      </c>
      <c r="G264">
        <v>18</v>
      </c>
      <c r="H264">
        <v>78</v>
      </c>
      <c r="I264">
        <v>21.3295650937376</v>
      </c>
      <c r="J264">
        <v>8.6065895720084704</v>
      </c>
      <c r="K264">
        <v>0.28867829775277598</v>
      </c>
      <c r="L264">
        <v>9</v>
      </c>
      <c r="M264">
        <v>9</v>
      </c>
      <c r="N264">
        <v>0</v>
      </c>
      <c r="O264">
        <v>89</v>
      </c>
      <c r="P264">
        <v>105</v>
      </c>
      <c r="Q264">
        <v>16</v>
      </c>
      <c r="R264">
        <v>0</v>
      </c>
      <c r="S264">
        <v>9.8483033514299994</v>
      </c>
      <c r="T264">
        <v>4.8557243336799999E-4</v>
      </c>
      <c r="U264">
        <v>0</v>
      </c>
      <c r="V264">
        <v>0</v>
      </c>
      <c r="W264">
        <v>0</v>
      </c>
      <c r="X264">
        <v>53.8809738755156</v>
      </c>
      <c r="Y264">
        <v>35.9102477790642</v>
      </c>
      <c r="Z264">
        <v>51</v>
      </c>
      <c r="AA264">
        <v>1</v>
      </c>
      <c r="AB264">
        <v>4.5999999999999996</v>
      </c>
      <c r="AC264">
        <v>5.3</v>
      </c>
      <c r="AD264">
        <v>0.7</v>
      </c>
    </row>
    <row r="265" spans="1:30" x14ac:dyDescent="0.25">
      <c r="A265" t="str">
        <f t="shared" si="4"/>
        <v>d</v>
      </c>
      <c r="B265">
        <v>263</v>
      </c>
      <c r="C265">
        <v>2</v>
      </c>
      <c r="D265">
        <v>37</v>
      </c>
      <c r="E265" t="s">
        <v>21</v>
      </c>
      <c r="F265" t="s">
        <v>101</v>
      </c>
      <c r="G265">
        <v>19</v>
      </c>
      <c r="H265">
        <v>3917</v>
      </c>
      <c r="I265">
        <v>907.05908835656896</v>
      </c>
      <c r="J265">
        <v>90.650113510543704</v>
      </c>
      <c r="K265">
        <v>39.287460040556702</v>
      </c>
      <c r="L265">
        <v>1108</v>
      </c>
      <c r="M265">
        <v>836</v>
      </c>
      <c r="N265">
        <v>-272</v>
      </c>
      <c r="O265">
        <v>4048</v>
      </c>
      <c r="P265">
        <v>4629</v>
      </c>
      <c r="Q265">
        <v>581</v>
      </c>
      <c r="R265">
        <v>541.86670079931696</v>
      </c>
      <c r="S265">
        <v>294.46583709753901</v>
      </c>
      <c r="T265">
        <v>271.88907983115399</v>
      </c>
      <c r="U265">
        <v>0</v>
      </c>
      <c r="V265">
        <v>0</v>
      </c>
      <c r="W265">
        <v>31.475819404907799</v>
      </c>
      <c r="X265">
        <v>3826.0784106713299</v>
      </c>
      <c r="Y265">
        <v>190.626369644801</v>
      </c>
      <c r="Z265">
        <v>539</v>
      </c>
      <c r="AA265">
        <v>233</v>
      </c>
      <c r="AB265">
        <v>5.7</v>
      </c>
      <c r="AC265">
        <v>6</v>
      </c>
      <c r="AD265">
        <v>0.3</v>
      </c>
    </row>
    <row r="266" spans="1:30" x14ac:dyDescent="0.25">
      <c r="A266" t="str">
        <f t="shared" si="4"/>
        <v>d</v>
      </c>
      <c r="B266">
        <v>264</v>
      </c>
      <c r="C266">
        <v>2</v>
      </c>
      <c r="D266">
        <v>37</v>
      </c>
      <c r="E266" t="s">
        <v>28</v>
      </c>
      <c r="F266" t="s">
        <v>100</v>
      </c>
      <c r="G266">
        <v>20</v>
      </c>
      <c r="H266">
        <v>30</v>
      </c>
      <c r="I266">
        <v>4.9408145411281703</v>
      </c>
      <c r="J266">
        <v>0.97179039045768001</v>
      </c>
      <c r="K266">
        <v>0.83456714457092995</v>
      </c>
      <c r="L266">
        <v>2</v>
      </c>
      <c r="M266">
        <v>0</v>
      </c>
      <c r="N266">
        <v>-2</v>
      </c>
      <c r="O266">
        <v>13</v>
      </c>
      <c r="P266">
        <v>20</v>
      </c>
      <c r="Q266">
        <v>7</v>
      </c>
      <c r="R266">
        <v>0</v>
      </c>
      <c r="S266">
        <v>0</v>
      </c>
      <c r="T266">
        <v>2.9966082728499899</v>
      </c>
      <c r="U266">
        <v>0</v>
      </c>
      <c r="V266">
        <v>0</v>
      </c>
      <c r="W266">
        <v>0</v>
      </c>
      <c r="X266">
        <v>11.9455488356624</v>
      </c>
      <c r="Y266">
        <v>1.9972655702689901</v>
      </c>
      <c r="Z266">
        <v>5</v>
      </c>
      <c r="AA266">
        <v>4</v>
      </c>
      <c r="AB266">
        <v>3</v>
      </c>
      <c r="AC266">
        <v>4</v>
      </c>
      <c r="AD266">
        <v>1</v>
      </c>
    </row>
    <row r="267" spans="1:30" x14ac:dyDescent="0.25">
      <c r="A267" t="str">
        <f t="shared" si="4"/>
        <v>e</v>
      </c>
      <c r="B267">
        <v>265</v>
      </c>
      <c r="C267">
        <v>2</v>
      </c>
      <c r="D267">
        <v>37</v>
      </c>
      <c r="E267" t="s">
        <v>35</v>
      </c>
      <c r="F267" t="s">
        <v>99</v>
      </c>
      <c r="G267">
        <v>21</v>
      </c>
      <c r="H267">
        <v>68</v>
      </c>
      <c r="I267">
        <v>12.046937391282899</v>
      </c>
      <c r="J267">
        <v>1.88322483828211</v>
      </c>
      <c r="K267">
        <v>2.4115250906508401E-2</v>
      </c>
      <c r="L267">
        <v>0</v>
      </c>
      <c r="M267">
        <v>0</v>
      </c>
      <c r="N267">
        <v>0</v>
      </c>
      <c r="O267">
        <v>45</v>
      </c>
      <c r="P267">
        <v>55</v>
      </c>
      <c r="Q267">
        <v>10</v>
      </c>
      <c r="R267">
        <v>0</v>
      </c>
      <c r="S267" s="26">
        <v>8.6080023620799994E-5</v>
      </c>
      <c r="T267">
        <v>0</v>
      </c>
      <c r="U267">
        <v>0</v>
      </c>
      <c r="V267">
        <v>0</v>
      </c>
      <c r="W267">
        <v>0</v>
      </c>
      <c r="X267">
        <v>39.836221818145297</v>
      </c>
      <c r="Y267">
        <v>5.8419645552230097</v>
      </c>
      <c r="Z267">
        <v>16</v>
      </c>
      <c r="AA267">
        <v>0</v>
      </c>
      <c r="AB267">
        <v>3.7</v>
      </c>
      <c r="AC267">
        <v>4.5999999999999996</v>
      </c>
      <c r="AD267">
        <v>0.9</v>
      </c>
    </row>
    <row r="268" spans="1:30" x14ac:dyDescent="0.25">
      <c r="A268" t="str">
        <f t="shared" si="4"/>
        <v>e</v>
      </c>
      <c r="B268">
        <v>266</v>
      </c>
      <c r="C268">
        <v>2</v>
      </c>
      <c r="D268">
        <v>37</v>
      </c>
      <c r="E268" t="s">
        <v>43</v>
      </c>
      <c r="F268" t="s">
        <v>98</v>
      </c>
      <c r="G268">
        <v>22</v>
      </c>
      <c r="H268">
        <v>853</v>
      </c>
      <c r="I268">
        <v>186.797143928091</v>
      </c>
      <c r="J268">
        <v>22.315888489744999</v>
      </c>
      <c r="K268">
        <v>6.3750101263024304</v>
      </c>
      <c r="L268">
        <v>0</v>
      </c>
      <c r="M268">
        <v>0</v>
      </c>
      <c r="N268">
        <v>0</v>
      </c>
      <c r="O268">
        <v>847</v>
      </c>
      <c r="P268">
        <v>1013</v>
      </c>
      <c r="Q268">
        <v>166</v>
      </c>
      <c r="R268">
        <v>0</v>
      </c>
      <c r="S268">
        <v>0</v>
      </c>
      <c r="T268" s="26">
        <v>1.6609935400499899E-8</v>
      </c>
      <c r="U268">
        <v>0</v>
      </c>
      <c r="V268">
        <v>0</v>
      </c>
      <c r="W268">
        <v>0</v>
      </c>
      <c r="X268">
        <v>770.92955354950902</v>
      </c>
      <c r="Y268">
        <v>76.6622158230265</v>
      </c>
      <c r="Z268">
        <v>189</v>
      </c>
      <c r="AA268">
        <v>54</v>
      </c>
      <c r="AB268">
        <v>4.5</v>
      </c>
      <c r="AC268">
        <v>5.4</v>
      </c>
      <c r="AD268">
        <v>0.9</v>
      </c>
    </row>
    <row r="269" spans="1:30" x14ac:dyDescent="0.25">
      <c r="A269" t="str">
        <f t="shared" si="4"/>
        <v>e</v>
      </c>
      <c r="B269">
        <v>267</v>
      </c>
      <c r="C269">
        <v>2</v>
      </c>
      <c r="D269">
        <v>37</v>
      </c>
      <c r="E269" t="s">
        <v>20</v>
      </c>
      <c r="F269" t="s">
        <v>97</v>
      </c>
      <c r="G269">
        <v>23</v>
      </c>
      <c r="H269">
        <v>172</v>
      </c>
      <c r="I269">
        <v>24.249984335006499</v>
      </c>
      <c r="J269">
        <v>0.81649266419441102</v>
      </c>
      <c r="K269">
        <v>0.58183084471644997</v>
      </c>
      <c r="L269">
        <v>0</v>
      </c>
      <c r="M269">
        <v>0</v>
      </c>
      <c r="N269">
        <v>0</v>
      </c>
      <c r="O269">
        <v>136</v>
      </c>
      <c r="P269">
        <v>144</v>
      </c>
      <c r="Q269">
        <v>8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2.3586873097374901E-2</v>
      </c>
      <c r="X269">
        <v>134.27126014929399</v>
      </c>
      <c r="Y269">
        <v>2.3513515579219502</v>
      </c>
      <c r="Z269">
        <v>6</v>
      </c>
      <c r="AA269">
        <v>4</v>
      </c>
      <c r="AB269">
        <v>5.6</v>
      </c>
      <c r="AC269">
        <v>5.9</v>
      </c>
      <c r="AD269">
        <v>0.3</v>
      </c>
    </row>
    <row r="270" spans="1:30" x14ac:dyDescent="0.25">
      <c r="A270" t="str">
        <f t="shared" si="4"/>
        <v>f</v>
      </c>
      <c r="B270">
        <v>268</v>
      </c>
      <c r="C270">
        <v>2</v>
      </c>
      <c r="D270">
        <v>37</v>
      </c>
      <c r="E270" t="s">
        <v>14</v>
      </c>
      <c r="F270" t="s">
        <v>93</v>
      </c>
      <c r="G270">
        <v>27</v>
      </c>
      <c r="H270">
        <v>641</v>
      </c>
      <c r="I270">
        <v>194.50839610649999</v>
      </c>
      <c r="J270">
        <v>15.670156600095501</v>
      </c>
      <c r="K270">
        <v>12.6789322187255</v>
      </c>
      <c r="L270">
        <v>27</v>
      </c>
      <c r="M270">
        <v>1161</v>
      </c>
      <c r="N270">
        <v>1134</v>
      </c>
      <c r="O270">
        <v>3222</v>
      </c>
      <c r="P270">
        <v>3625</v>
      </c>
      <c r="Q270">
        <v>403</v>
      </c>
      <c r="R270">
        <v>0</v>
      </c>
      <c r="S270">
        <v>25.912113541024599</v>
      </c>
      <c r="T270">
        <v>1.39910089720543</v>
      </c>
      <c r="U270">
        <v>628</v>
      </c>
      <c r="V270">
        <v>508</v>
      </c>
      <c r="W270">
        <v>52.803031015657901</v>
      </c>
      <c r="X270">
        <v>3042.6397378636102</v>
      </c>
      <c r="Y270">
        <v>126.618283176492</v>
      </c>
      <c r="Z270">
        <v>293</v>
      </c>
      <c r="AA270">
        <v>237</v>
      </c>
      <c r="AB270">
        <v>16.7</v>
      </c>
      <c r="AC270">
        <v>24.6</v>
      </c>
      <c r="AD270">
        <v>7.9</v>
      </c>
    </row>
    <row r="271" spans="1:30" x14ac:dyDescent="0.25">
      <c r="A271" t="str">
        <f t="shared" si="4"/>
        <v>f</v>
      </c>
      <c r="B271">
        <v>269</v>
      </c>
      <c r="C271">
        <v>2</v>
      </c>
      <c r="D271">
        <v>37</v>
      </c>
      <c r="E271" t="s">
        <v>27</v>
      </c>
      <c r="F271" t="s">
        <v>92</v>
      </c>
      <c r="G271">
        <v>28</v>
      </c>
      <c r="H271">
        <v>14</v>
      </c>
      <c r="I271">
        <v>44.081255626989297</v>
      </c>
      <c r="J271">
        <v>8.0064846318800005E-4</v>
      </c>
      <c r="K271">
        <v>44.080096087601703</v>
      </c>
      <c r="L271">
        <v>0</v>
      </c>
      <c r="M271">
        <v>9417</v>
      </c>
      <c r="N271">
        <v>9417</v>
      </c>
      <c r="O271">
        <v>0</v>
      </c>
      <c r="P271">
        <v>1569</v>
      </c>
      <c r="Q271">
        <v>1569</v>
      </c>
      <c r="R271">
        <v>0</v>
      </c>
      <c r="S271">
        <v>0</v>
      </c>
      <c r="T271">
        <v>0</v>
      </c>
      <c r="U271">
        <v>0</v>
      </c>
      <c r="V271">
        <v>9417</v>
      </c>
      <c r="W271">
        <v>0</v>
      </c>
      <c r="X271" s="26">
        <v>1.2694123846500001E-6</v>
      </c>
      <c r="Y271" s="26">
        <v>4.90521342751E-6</v>
      </c>
      <c r="Z271">
        <v>0</v>
      </c>
      <c r="AA271">
        <v>1569</v>
      </c>
      <c r="AB271">
        <v>0</v>
      </c>
      <c r="AC271">
        <v>249.2</v>
      </c>
      <c r="AD271">
        <v>249.2</v>
      </c>
    </row>
    <row r="272" spans="1:30" x14ac:dyDescent="0.25">
      <c r="A272" t="str">
        <f t="shared" si="4"/>
        <v>g</v>
      </c>
      <c r="B272">
        <v>270</v>
      </c>
      <c r="C272">
        <v>2</v>
      </c>
      <c r="D272">
        <v>37</v>
      </c>
      <c r="E272" t="s">
        <v>38</v>
      </c>
      <c r="F272" t="s">
        <v>90</v>
      </c>
      <c r="G272">
        <v>30</v>
      </c>
      <c r="H272">
        <v>232</v>
      </c>
      <c r="I272">
        <v>80.849867667298994</v>
      </c>
      <c r="J272">
        <v>3.2273741572499999</v>
      </c>
      <c r="K272">
        <v>51.739294826927299</v>
      </c>
      <c r="L272">
        <v>35</v>
      </c>
      <c r="M272">
        <v>500</v>
      </c>
      <c r="N272">
        <v>465</v>
      </c>
      <c r="O272">
        <v>212</v>
      </c>
      <c r="P272">
        <v>636</v>
      </c>
      <c r="Q272">
        <v>424</v>
      </c>
      <c r="R272">
        <v>0</v>
      </c>
      <c r="S272">
        <v>0</v>
      </c>
      <c r="T272">
        <v>35.6996729444</v>
      </c>
      <c r="U272">
        <v>29</v>
      </c>
      <c r="V272">
        <v>471</v>
      </c>
      <c r="W272">
        <v>2.99616477472</v>
      </c>
      <c r="X272">
        <v>209.08740457029899</v>
      </c>
      <c r="Y272">
        <v>0</v>
      </c>
      <c r="Z272">
        <v>24</v>
      </c>
      <c r="AA272">
        <v>400</v>
      </c>
      <c r="AB272">
        <v>3.1</v>
      </c>
      <c r="AC272">
        <v>14.1</v>
      </c>
      <c r="AD272">
        <v>11</v>
      </c>
    </row>
    <row r="273" spans="1:30" x14ac:dyDescent="0.25">
      <c r="A273" t="str">
        <f t="shared" si="4"/>
        <v>g</v>
      </c>
      <c r="B273">
        <v>271</v>
      </c>
      <c r="C273">
        <v>2</v>
      </c>
      <c r="D273">
        <v>37</v>
      </c>
      <c r="E273" t="s">
        <v>12</v>
      </c>
      <c r="F273" t="s">
        <v>89</v>
      </c>
      <c r="G273">
        <v>31</v>
      </c>
      <c r="H273">
        <v>546</v>
      </c>
      <c r="I273">
        <v>121.621921268763</v>
      </c>
      <c r="J273">
        <v>37.043000647078898</v>
      </c>
      <c r="K273">
        <v>12.237296964978199</v>
      </c>
      <c r="L273">
        <v>725</v>
      </c>
      <c r="M273">
        <v>2229</v>
      </c>
      <c r="N273">
        <v>1504</v>
      </c>
      <c r="O273">
        <v>811</v>
      </c>
      <c r="P273">
        <v>1726</v>
      </c>
      <c r="Q273">
        <v>915</v>
      </c>
      <c r="R273">
        <v>17.976698010429999</v>
      </c>
      <c r="S273">
        <v>236.52859284608601</v>
      </c>
      <c r="T273">
        <v>470.8441517489</v>
      </c>
      <c r="U273">
        <v>1485</v>
      </c>
      <c r="V273">
        <v>490</v>
      </c>
      <c r="W273">
        <v>5.80677535171644</v>
      </c>
      <c r="X273">
        <v>798.969534230965</v>
      </c>
      <c r="Y273">
        <v>7.0501187773937204</v>
      </c>
      <c r="Z273">
        <v>693</v>
      </c>
      <c r="AA273">
        <v>229</v>
      </c>
      <c r="AB273">
        <v>12.6</v>
      </c>
      <c r="AC273">
        <v>32.5</v>
      </c>
      <c r="AD273">
        <v>19.899999999999999</v>
      </c>
    </row>
    <row r="274" spans="1:30" x14ac:dyDescent="0.25">
      <c r="A274" t="str">
        <f t="shared" si="4"/>
        <v>g</v>
      </c>
      <c r="B274">
        <v>272</v>
      </c>
      <c r="C274">
        <v>2</v>
      </c>
      <c r="D274">
        <v>37</v>
      </c>
      <c r="E274" t="s">
        <v>26</v>
      </c>
      <c r="F274" t="s">
        <v>88</v>
      </c>
      <c r="G274">
        <v>32</v>
      </c>
      <c r="H274">
        <v>304</v>
      </c>
      <c r="I274">
        <v>496.89629618465602</v>
      </c>
      <c r="J274">
        <v>0.16915574753499901</v>
      </c>
      <c r="K274">
        <v>367.79346324961199</v>
      </c>
      <c r="L274">
        <v>1393</v>
      </c>
      <c r="M274">
        <v>80006</v>
      </c>
      <c r="N274">
        <v>78613</v>
      </c>
      <c r="O274">
        <v>1351</v>
      </c>
      <c r="P274">
        <v>14453</v>
      </c>
      <c r="Q274">
        <v>13102</v>
      </c>
      <c r="R274">
        <v>0</v>
      </c>
      <c r="S274">
        <v>1393.41801723457</v>
      </c>
      <c r="T274">
        <v>5.6301612593599899E-2</v>
      </c>
      <c r="U274">
        <v>36</v>
      </c>
      <c r="V274">
        <v>78577</v>
      </c>
      <c r="W274">
        <v>0</v>
      </c>
      <c r="X274">
        <v>1351.45918929556</v>
      </c>
      <c r="Y274">
        <v>0</v>
      </c>
      <c r="Z274">
        <v>6</v>
      </c>
      <c r="AA274">
        <v>13096</v>
      </c>
      <c r="AB274">
        <v>5.5</v>
      </c>
      <c r="AC274">
        <v>190.1</v>
      </c>
      <c r="AD274">
        <v>184.6</v>
      </c>
    </row>
    <row r="275" spans="1:30" x14ac:dyDescent="0.25">
      <c r="A275" t="str">
        <f t="shared" si="4"/>
        <v>g</v>
      </c>
      <c r="B275">
        <v>273</v>
      </c>
      <c r="C275">
        <v>2</v>
      </c>
      <c r="D275">
        <v>37</v>
      </c>
      <c r="E275" t="s">
        <v>48</v>
      </c>
      <c r="F275" t="s">
        <v>87</v>
      </c>
      <c r="G275">
        <v>33</v>
      </c>
      <c r="H275">
        <v>55</v>
      </c>
      <c r="I275">
        <v>26.228527611546099</v>
      </c>
      <c r="J275">
        <v>15.5740046683676</v>
      </c>
      <c r="K275">
        <v>6.7253078982752896</v>
      </c>
      <c r="L275">
        <v>429</v>
      </c>
      <c r="M275">
        <v>17047</v>
      </c>
      <c r="N275">
        <v>16618</v>
      </c>
      <c r="O275">
        <v>19</v>
      </c>
      <c r="P275">
        <v>1722</v>
      </c>
      <c r="Q275">
        <v>1703</v>
      </c>
      <c r="R275">
        <v>0</v>
      </c>
      <c r="S275">
        <v>7.98972882186</v>
      </c>
      <c r="T275">
        <v>421.45839557776998</v>
      </c>
      <c r="U275">
        <v>11901</v>
      </c>
      <c r="V275">
        <v>5139</v>
      </c>
      <c r="W275">
        <v>0</v>
      </c>
      <c r="X275">
        <v>19.974576997617401</v>
      </c>
      <c r="Y275">
        <v>0</v>
      </c>
      <c r="Z275">
        <v>1190</v>
      </c>
      <c r="AA275">
        <v>513</v>
      </c>
      <c r="AB275">
        <v>17.100000000000001</v>
      </c>
      <c r="AC275">
        <v>715.6</v>
      </c>
      <c r="AD275">
        <v>698.5</v>
      </c>
    </row>
    <row r="276" spans="1:30" x14ac:dyDescent="0.25">
      <c r="A276" t="str">
        <f t="shared" si="4"/>
        <v>h</v>
      </c>
      <c r="B276">
        <v>274</v>
      </c>
      <c r="C276">
        <v>2</v>
      </c>
      <c r="D276">
        <v>37</v>
      </c>
      <c r="E276" t="s">
        <v>25</v>
      </c>
      <c r="F276" t="s">
        <v>86</v>
      </c>
      <c r="G276">
        <v>34</v>
      </c>
      <c r="H276">
        <v>197</v>
      </c>
      <c r="I276">
        <v>56.770604356937802</v>
      </c>
      <c r="J276">
        <v>3.23670775942196</v>
      </c>
      <c r="K276">
        <v>1.9264766739883601</v>
      </c>
      <c r="L276">
        <v>0</v>
      </c>
      <c r="M276">
        <v>46</v>
      </c>
      <c r="N276">
        <v>46</v>
      </c>
      <c r="O276">
        <v>564</v>
      </c>
      <c r="P276">
        <v>595</v>
      </c>
      <c r="Q276">
        <v>31</v>
      </c>
      <c r="R276">
        <v>8.43410530465E-4</v>
      </c>
      <c r="S276">
        <v>0</v>
      </c>
      <c r="T276">
        <v>0</v>
      </c>
      <c r="U276">
        <v>29</v>
      </c>
      <c r="V276">
        <v>17</v>
      </c>
      <c r="W276">
        <v>4.9935778394500003</v>
      </c>
      <c r="X276">
        <v>551.27081435700097</v>
      </c>
      <c r="Y276">
        <v>8.5939976191697198</v>
      </c>
      <c r="Z276">
        <v>25</v>
      </c>
      <c r="AA276">
        <v>14</v>
      </c>
      <c r="AB276">
        <v>9.9</v>
      </c>
      <c r="AC276">
        <v>11.3</v>
      </c>
      <c r="AD276">
        <v>1.4</v>
      </c>
    </row>
    <row r="277" spans="1:30" x14ac:dyDescent="0.25">
      <c r="A277" t="str">
        <f t="shared" si="4"/>
        <v>d</v>
      </c>
      <c r="B277">
        <v>275</v>
      </c>
      <c r="C277">
        <v>2</v>
      </c>
      <c r="D277">
        <v>38</v>
      </c>
      <c r="E277" t="s">
        <v>16</v>
      </c>
      <c r="F277" t="s">
        <v>104</v>
      </c>
      <c r="G277">
        <v>16</v>
      </c>
      <c r="H277">
        <v>27</v>
      </c>
      <c r="I277">
        <v>10.0884758227891</v>
      </c>
      <c r="J277">
        <v>0</v>
      </c>
      <c r="K277">
        <v>2.2804250135303001</v>
      </c>
      <c r="L277">
        <v>0</v>
      </c>
      <c r="M277">
        <v>0</v>
      </c>
      <c r="N277">
        <v>0</v>
      </c>
      <c r="O277">
        <v>16</v>
      </c>
      <c r="P277">
        <v>29</v>
      </c>
      <c r="Q277">
        <v>13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0.55514846822751995</v>
      </c>
      <c r="X277">
        <v>15.8549285162582</v>
      </c>
      <c r="Y277">
        <v>0</v>
      </c>
      <c r="Z277">
        <v>0</v>
      </c>
      <c r="AA277">
        <v>13</v>
      </c>
      <c r="AB277">
        <v>1.6</v>
      </c>
      <c r="AC277">
        <v>2.9</v>
      </c>
      <c r="AD277">
        <v>1.3</v>
      </c>
    </row>
    <row r="278" spans="1:30" x14ac:dyDescent="0.25">
      <c r="A278" t="str">
        <f t="shared" si="4"/>
        <v>d</v>
      </c>
      <c r="B278">
        <v>276</v>
      </c>
      <c r="C278">
        <v>2</v>
      </c>
      <c r="D278">
        <v>38</v>
      </c>
      <c r="E278" t="s">
        <v>22</v>
      </c>
      <c r="F278" t="s">
        <v>102</v>
      </c>
      <c r="G278">
        <v>18</v>
      </c>
      <c r="H278">
        <v>328</v>
      </c>
      <c r="I278">
        <v>87.805603063574395</v>
      </c>
      <c r="J278">
        <v>7.1894184152906799</v>
      </c>
      <c r="K278">
        <v>2.29170849853331</v>
      </c>
      <c r="L278">
        <v>19</v>
      </c>
      <c r="M278">
        <v>0</v>
      </c>
      <c r="N278">
        <v>-19</v>
      </c>
      <c r="O278">
        <v>335</v>
      </c>
      <c r="P278">
        <v>381</v>
      </c>
      <c r="Q278">
        <v>46</v>
      </c>
      <c r="R278">
        <v>6.6385260659099904E-4</v>
      </c>
      <c r="S278">
        <v>0</v>
      </c>
      <c r="T278">
        <v>19.9504190762494</v>
      </c>
      <c r="U278">
        <v>0</v>
      </c>
      <c r="V278">
        <v>0</v>
      </c>
      <c r="W278">
        <v>0</v>
      </c>
      <c r="X278">
        <v>326.40968290499097</v>
      </c>
      <c r="Y278">
        <v>8.9733089891392392</v>
      </c>
      <c r="Z278">
        <v>42</v>
      </c>
      <c r="AA278">
        <v>13</v>
      </c>
      <c r="AB278">
        <v>4</v>
      </c>
      <c r="AC278">
        <v>4.3</v>
      </c>
      <c r="AD278">
        <v>0.3</v>
      </c>
    </row>
    <row r="279" spans="1:30" x14ac:dyDescent="0.25">
      <c r="A279" t="str">
        <f t="shared" si="4"/>
        <v>d</v>
      </c>
      <c r="B279">
        <v>277</v>
      </c>
      <c r="C279">
        <v>2</v>
      </c>
      <c r="D279">
        <v>38</v>
      </c>
      <c r="E279" t="s">
        <v>21</v>
      </c>
      <c r="F279" t="s">
        <v>101</v>
      </c>
      <c r="G279">
        <v>19</v>
      </c>
      <c r="H279">
        <v>194</v>
      </c>
      <c r="I279">
        <v>48.880284385772804</v>
      </c>
      <c r="J279">
        <v>8.8977314345906908</v>
      </c>
      <c r="K279">
        <v>2.4247101569562002</v>
      </c>
      <c r="L279">
        <v>24</v>
      </c>
      <c r="M279">
        <v>0</v>
      </c>
      <c r="N279">
        <v>-24</v>
      </c>
      <c r="O279">
        <v>176</v>
      </c>
      <c r="P279">
        <v>226</v>
      </c>
      <c r="Q279">
        <v>50</v>
      </c>
      <c r="R279">
        <v>0</v>
      </c>
      <c r="S279">
        <v>1.1701213109000001E-3</v>
      </c>
      <c r="T279">
        <v>24.963760349893199</v>
      </c>
      <c r="U279">
        <v>0</v>
      </c>
      <c r="V279">
        <v>0</v>
      </c>
      <c r="W279" s="26">
        <v>6.2877264381300003E-5</v>
      </c>
      <c r="X279">
        <v>160.78980243664401</v>
      </c>
      <c r="Y279">
        <v>15.5549047527541</v>
      </c>
      <c r="Z279">
        <v>52</v>
      </c>
      <c r="AA279">
        <v>14</v>
      </c>
      <c r="AB279">
        <v>4.0999999999999996</v>
      </c>
      <c r="AC279">
        <v>4.5999999999999996</v>
      </c>
      <c r="AD279">
        <v>0.5</v>
      </c>
    </row>
    <row r="280" spans="1:30" x14ac:dyDescent="0.25">
      <c r="A280" t="str">
        <f t="shared" si="4"/>
        <v>d</v>
      </c>
      <c r="B280">
        <v>278</v>
      </c>
      <c r="C280">
        <v>2</v>
      </c>
      <c r="D280">
        <v>38</v>
      </c>
      <c r="E280" t="s">
        <v>28</v>
      </c>
      <c r="F280" t="s">
        <v>100</v>
      </c>
      <c r="G280">
        <v>20</v>
      </c>
      <c r="H280">
        <v>14835</v>
      </c>
      <c r="I280">
        <v>3610.6091605845199</v>
      </c>
      <c r="J280">
        <v>704.49463062595396</v>
      </c>
      <c r="K280">
        <v>78.588230911199702</v>
      </c>
      <c r="L280">
        <v>1117</v>
      </c>
      <c r="M280">
        <v>796</v>
      </c>
      <c r="N280">
        <v>-321</v>
      </c>
      <c r="O280">
        <v>15256</v>
      </c>
      <c r="P280">
        <v>18036</v>
      </c>
      <c r="Q280">
        <v>2780</v>
      </c>
      <c r="R280">
        <v>53.503241411744703</v>
      </c>
      <c r="S280">
        <v>743.07837499401001</v>
      </c>
      <c r="T280">
        <v>320.73381957813001</v>
      </c>
      <c r="U280">
        <v>0</v>
      </c>
      <c r="V280">
        <v>0</v>
      </c>
      <c r="W280">
        <v>41.869410258418597</v>
      </c>
      <c r="X280">
        <v>13336.4729884973</v>
      </c>
      <c r="Y280">
        <v>1878.4476526456499</v>
      </c>
      <c r="Z280">
        <v>4191</v>
      </c>
      <c r="AA280">
        <v>467</v>
      </c>
      <c r="AB280">
        <v>4.5</v>
      </c>
      <c r="AC280">
        <v>5.2</v>
      </c>
      <c r="AD280">
        <v>0.7</v>
      </c>
    </row>
    <row r="281" spans="1:30" x14ac:dyDescent="0.25">
      <c r="A281" t="str">
        <f t="shared" si="4"/>
        <v>f</v>
      </c>
      <c r="B281">
        <v>279</v>
      </c>
      <c r="C281">
        <v>2</v>
      </c>
      <c r="D281">
        <v>38</v>
      </c>
      <c r="E281" t="s">
        <v>27</v>
      </c>
      <c r="F281" t="s">
        <v>92</v>
      </c>
      <c r="G281">
        <v>28</v>
      </c>
      <c r="H281">
        <v>2503</v>
      </c>
      <c r="I281">
        <v>407.55916387962998</v>
      </c>
      <c r="J281">
        <v>42.816427525125299</v>
      </c>
      <c r="K281">
        <v>32.133966547670603</v>
      </c>
      <c r="L281">
        <v>2155</v>
      </c>
      <c r="M281">
        <v>17568</v>
      </c>
      <c r="N281">
        <v>15413</v>
      </c>
      <c r="O281">
        <v>5989</v>
      </c>
      <c r="P281">
        <v>8558</v>
      </c>
      <c r="Q281">
        <v>2569</v>
      </c>
      <c r="R281">
        <v>637.85660341906998</v>
      </c>
      <c r="S281">
        <v>919.04692902477802</v>
      </c>
      <c r="T281">
        <v>598.80157761871203</v>
      </c>
      <c r="U281">
        <v>9147</v>
      </c>
      <c r="V281">
        <v>6865</v>
      </c>
      <c r="W281">
        <v>208.49765408495799</v>
      </c>
      <c r="X281">
        <v>5682.4777064305599</v>
      </c>
      <c r="Y281">
        <v>98.810701759077304</v>
      </c>
      <c r="Z281">
        <v>1524</v>
      </c>
      <c r="AA281">
        <v>1144</v>
      </c>
      <c r="AB281">
        <v>20</v>
      </c>
      <c r="AC281">
        <v>64.099999999999994</v>
      </c>
      <c r="AD281">
        <v>44.1</v>
      </c>
    </row>
    <row r="282" spans="1:30" x14ac:dyDescent="0.25">
      <c r="A282" t="str">
        <f t="shared" si="4"/>
        <v>g</v>
      </c>
      <c r="B282">
        <v>280</v>
      </c>
      <c r="C282">
        <v>2</v>
      </c>
      <c r="D282">
        <v>38</v>
      </c>
      <c r="E282" t="s">
        <v>12</v>
      </c>
      <c r="F282" t="s">
        <v>89</v>
      </c>
      <c r="G282">
        <v>31</v>
      </c>
      <c r="H282">
        <v>1128</v>
      </c>
      <c r="I282">
        <v>305.455496063147</v>
      </c>
      <c r="J282">
        <v>141.78948770954199</v>
      </c>
      <c r="K282">
        <v>47.956138125977397</v>
      </c>
      <c r="L282">
        <v>7100</v>
      </c>
      <c r="M282">
        <v>11281</v>
      </c>
      <c r="N282">
        <v>4181</v>
      </c>
      <c r="O282">
        <v>1354</v>
      </c>
      <c r="P282">
        <v>4781</v>
      </c>
      <c r="Q282">
        <v>3427</v>
      </c>
      <c r="R282">
        <v>202.71516474363301</v>
      </c>
      <c r="S282">
        <v>3469.6482172511401</v>
      </c>
      <c r="T282">
        <v>3428.3123856959901</v>
      </c>
      <c r="U282">
        <v>5686</v>
      </c>
      <c r="V282">
        <v>1923</v>
      </c>
      <c r="W282">
        <v>0.99815313944499995</v>
      </c>
      <c r="X282">
        <v>1230.50600318344</v>
      </c>
      <c r="Y282">
        <v>122.660880995903</v>
      </c>
      <c r="Z282">
        <v>2653</v>
      </c>
      <c r="AA282">
        <v>897</v>
      </c>
      <c r="AB282">
        <v>27.7</v>
      </c>
      <c r="AC282">
        <v>52.6</v>
      </c>
      <c r="AD282">
        <v>24.9</v>
      </c>
    </row>
    <row r="283" spans="1:30" x14ac:dyDescent="0.25">
      <c r="A283" t="str">
        <f t="shared" si="4"/>
        <v>h</v>
      </c>
      <c r="B283">
        <v>281</v>
      </c>
      <c r="C283">
        <v>2</v>
      </c>
      <c r="D283">
        <v>38</v>
      </c>
      <c r="E283" t="s">
        <v>41</v>
      </c>
      <c r="F283" t="s">
        <v>85</v>
      </c>
      <c r="G283">
        <v>35</v>
      </c>
      <c r="H283">
        <v>1539</v>
      </c>
      <c r="I283">
        <v>245.621032368529</v>
      </c>
      <c r="J283">
        <v>62.931952948448497</v>
      </c>
      <c r="K283">
        <v>12.153870168072901</v>
      </c>
      <c r="L283">
        <v>244</v>
      </c>
      <c r="M283">
        <v>3204</v>
      </c>
      <c r="N283">
        <v>2960</v>
      </c>
      <c r="O283">
        <v>2299</v>
      </c>
      <c r="P283">
        <v>3375</v>
      </c>
      <c r="Q283">
        <v>1076</v>
      </c>
      <c r="R283">
        <v>153.53815023358399</v>
      </c>
      <c r="S283">
        <v>41.323091197229502</v>
      </c>
      <c r="T283">
        <v>49.979537553846399</v>
      </c>
      <c r="U283">
        <v>2523</v>
      </c>
      <c r="V283">
        <v>487</v>
      </c>
      <c r="W283">
        <v>110.15406259950301</v>
      </c>
      <c r="X283">
        <v>1861.7753874858699</v>
      </c>
      <c r="Y283">
        <v>327.85055798763301</v>
      </c>
      <c r="Z283">
        <v>1177</v>
      </c>
      <c r="AA283">
        <v>227</v>
      </c>
      <c r="AB283">
        <v>10.4</v>
      </c>
      <c r="AC283">
        <v>26.8</v>
      </c>
      <c r="AD283">
        <v>16.399999999999999</v>
      </c>
    </row>
    <row r="284" spans="1:30" x14ac:dyDescent="0.25">
      <c r="A284" t="str">
        <f t="shared" si="4"/>
        <v>e</v>
      </c>
      <c r="B284">
        <v>282</v>
      </c>
      <c r="C284">
        <v>2</v>
      </c>
      <c r="D284">
        <v>39</v>
      </c>
      <c r="E284" t="s">
        <v>35</v>
      </c>
      <c r="F284" t="s">
        <v>99</v>
      </c>
      <c r="G284">
        <v>21</v>
      </c>
      <c r="H284">
        <v>1412</v>
      </c>
      <c r="I284">
        <v>409.61944849252598</v>
      </c>
      <c r="J284">
        <v>74.005519059312903</v>
      </c>
      <c r="K284">
        <v>23.885040082453799</v>
      </c>
      <c r="L284">
        <v>310</v>
      </c>
      <c r="M284">
        <v>306</v>
      </c>
      <c r="N284">
        <v>-4</v>
      </c>
      <c r="O284">
        <v>1323</v>
      </c>
      <c r="P284">
        <v>1909</v>
      </c>
      <c r="Q284">
        <v>586</v>
      </c>
      <c r="R284">
        <v>175.11186246979801</v>
      </c>
      <c r="S284">
        <v>131.14745029545901</v>
      </c>
      <c r="T284">
        <v>4.09494114387061</v>
      </c>
      <c r="U284">
        <v>0</v>
      </c>
      <c r="V284">
        <v>0</v>
      </c>
      <c r="W284">
        <v>9.8278951182642498</v>
      </c>
      <c r="X284">
        <v>1067.1951123946501</v>
      </c>
      <c r="Y284">
        <v>246.01612828489399</v>
      </c>
      <c r="Z284">
        <v>629</v>
      </c>
      <c r="AA284">
        <v>203</v>
      </c>
      <c r="AB284">
        <v>4</v>
      </c>
      <c r="AC284">
        <v>5.4</v>
      </c>
      <c r="AD284">
        <v>1.4</v>
      </c>
    </row>
    <row r="285" spans="1:30" x14ac:dyDescent="0.25">
      <c r="A285" t="str">
        <f t="shared" si="4"/>
        <v>e</v>
      </c>
      <c r="B285">
        <v>283</v>
      </c>
      <c r="C285">
        <v>2</v>
      </c>
      <c r="D285">
        <v>39</v>
      </c>
      <c r="E285" t="s">
        <v>43</v>
      </c>
      <c r="F285" t="s">
        <v>98</v>
      </c>
      <c r="G285">
        <v>22</v>
      </c>
      <c r="H285">
        <v>3756</v>
      </c>
      <c r="I285">
        <v>957.80577159902703</v>
      </c>
      <c r="J285">
        <v>151.71786089910299</v>
      </c>
      <c r="K285">
        <v>50.411903594041299</v>
      </c>
      <c r="L285">
        <v>654</v>
      </c>
      <c r="M285">
        <v>502</v>
      </c>
      <c r="N285">
        <v>-152</v>
      </c>
      <c r="O285">
        <v>3278</v>
      </c>
      <c r="P285">
        <v>4600</v>
      </c>
      <c r="Q285">
        <v>1322</v>
      </c>
      <c r="R285">
        <v>401.35493503024901</v>
      </c>
      <c r="S285">
        <v>101.162414883636</v>
      </c>
      <c r="T285">
        <v>152.055091950236</v>
      </c>
      <c r="U285">
        <v>0</v>
      </c>
      <c r="V285">
        <v>0</v>
      </c>
      <c r="W285">
        <v>2.5240582710557198</v>
      </c>
      <c r="X285">
        <v>2881.1795418997599</v>
      </c>
      <c r="Y285">
        <v>394.850840606632</v>
      </c>
      <c r="Z285">
        <v>1289</v>
      </c>
      <c r="AA285">
        <v>428</v>
      </c>
      <c r="AB285">
        <v>4.0999999999999996</v>
      </c>
      <c r="AC285">
        <v>5.3</v>
      </c>
      <c r="AD285">
        <v>1.2</v>
      </c>
    </row>
    <row r="286" spans="1:30" x14ac:dyDescent="0.25">
      <c r="A286" t="str">
        <f t="shared" si="4"/>
        <v>e</v>
      </c>
      <c r="B286">
        <v>284</v>
      </c>
      <c r="C286">
        <v>2</v>
      </c>
      <c r="D286">
        <v>39</v>
      </c>
      <c r="E286" t="s">
        <v>20</v>
      </c>
      <c r="F286" t="s">
        <v>97</v>
      </c>
      <c r="G286">
        <v>23</v>
      </c>
      <c r="H286">
        <v>2478</v>
      </c>
      <c r="I286">
        <v>638.08904444808604</v>
      </c>
      <c r="J286">
        <v>176.19729554816499</v>
      </c>
      <c r="K286">
        <v>28.7918397477419</v>
      </c>
      <c r="L286">
        <v>976</v>
      </c>
      <c r="M286">
        <v>965</v>
      </c>
      <c r="N286">
        <v>-11</v>
      </c>
      <c r="O286">
        <v>2372</v>
      </c>
      <c r="P286">
        <v>3519</v>
      </c>
      <c r="Q286">
        <v>1147</v>
      </c>
      <c r="R286">
        <v>131.57012245299899</v>
      </c>
      <c r="S286">
        <v>834.23905135963105</v>
      </c>
      <c r="T286">
        <v>10.295630498455701</v>
      </c>
      <c r="U286">
        <v>0</v>
      </c>
      <c r="V286">
        <v>0</v>
      </c>
      <c r="W286">
        <v>9.6671140945234697</v>
      </c>
      <c r="X286">
        <v>1768.9558790000999</v>
      </c>
      <c r="Y286">
        <v>594.31205046176206</v>
      </c>
      <c r="Z286">
        <v>1497</v>
      </c>
      <c r="AA286">
        <v>244</v>
      </c>
      <c r="AB286">
        <v>5.2</v>
      </c>
      <c r="AC286">
        <v>7</v>
      </c>
      <c r="AD286">
        <v>1.8</v>
      </c>
    </row>
    <row r="287" spans="1:30" x14ac:dyDescent="0.25">
      <c r="A287" t="str">
        <f t="shared" si="4"/>
        <v>e</v>
      </c>
      <c r="B287">
        <v>285</v>
      </c>
      <c r="C287">
        <v>2</v>
      </c>
      <c r="D287">
        <v>39</v>
      </c>
      <c r="E287" t="s">
        <v>45</v>
      </c>
      <c r="F287" t="s">
        <v>96</v>
      </c>
      <c r="G287">
        <v>24</v>
      </c>
      <c r="H287">
        <v>2757</v>
      </c>
      <c r="I287">
        <v>682.54425070117099</v>
      </c>
      <c r="J287">
        <v>228.177759321498</v>
      </c>
      <c r="K287">
        <v>18.4280929773584</v>
      </c>
      <c r="L287">
        <v>976</v>
      </c>
      <c r="M287">
        <v>975</v>
      </c>
      <c r="N287">
        <v>-1</v>
      </c>
      <c r="O287">
        <v>2395</v>
      </c>
      <c r="P287">
        <v>3641</v>
      </c>
      <c r="Q287">
        <v>1246</v>
      </c>
      <c r="R287">
        <v>422.83678106899998</v>
      </c>
      <c r="S287">
        <v>552.28979032024495</v>
      </c>
      <c r="T287">
        <v>0.91609109542224598</v>
      </c>
      <c r="U287">
        <v>0</v>
      </c>
      <c r="V287">
        <v>0</v>
      </c>
      <c r="W287">
        <v>9.9182108472880302</v>
      </c>
      <c r="X287">
        <v>1536.5423226748101</v>
      </c>
      <c r="Y287">
        <v>849.456124119062</v>
      </c>
      <c r="Z287">
        <v>1939</v>
      </c>
      <c r="AA287">
        <v>156</v>
      </c>
      <c r="AB287">
        <v>4.9000000000000004</v>
      </c>
      <c r="AC287">
        <v>6.8</v>
      </c>
      <c r="AD287">
        <v>1.9</v>
      </c>
    </row>
    <row r="288" spans="1:30" x14ac:dyDescent="0.25">
      <c r="A288" t="str">
        <f t="shared" si="4"/>
        <v>e</v>
      </c>
      <c r="B288">
        <v>286</v>
      </c>
      <c r="C288">
        <v>2</v>
      </c>
      <c r="D288">
        <v>39</v>
      </c>
      <c r="E288" t="s">
        <v>44</v>
      </c>
      <c r="F288" t="s">
        <v>95</v>
      </c>
      <c r="G288">
        <v>25</v>
      </c>
      <c r="H288">
        <v>398</v>
      </c>
      <c r="I288">
        <v>110.066319366519</v>
      </c>
      <c r="J288">
        <v>14.1796497779305</v>
      </c>
      <c r="K288">
        <v>4.7708631057445103</v>
      </c>
      <c r="L288">
        <v>14</v>
      </c>
      <c r="M288">
        <v>14</v>
      </c>
      <c r="N288">
        <v>0</v>
      </c>
      <c r="O288">
        <v>350</v>
      </c>
      <c r="P288">
        <v>479</v>
      </c>
      <c r="Q288">
        <v>129</v>
      </c>
      <c r="R288">
        <v>0</v>
      </c>
      <c r="S288">
        <v>14.9802449917622</v>
      </c>
      <c r="T288" s="26">
        <v>9.8395667559899905E-6</v>
      </c>
      <c r="U288">
        <v>0</v>
      </c>
      <c r="V288">
        <v>0</v>
      </c>
      <c r="W288" s="26">
        <v>6.4245236663900004E-5</v>
      </c>
      <c r="X288">
        <v>319.60758099487799</v>
      </c>
      <c r="Y288">
        <v>30.751580719598898</v>
      </c>
      <c r="Z288">
        <v>120</v>
      </c>
      <c r="AA288">
        <v>40</v>
      </c>
      <c r="AB288">
        <v>3.3</v>
      </c>
      <c r="AC288">
        <v>4.5</v>
      </c>
      <c r="AD288">
        <v>1.2</v>
      </c>
    </row>
    <row r="289" spans="1:30" x14ac:dyDescent="0.25">
      <c r="A289" t="str">
        <f t="shared" si="4"/>
        <v>f</v>
      </c>
      <c r="B289">
        <v>287</v>
      </c>
      <c r="C289">
        <v>2</v>
      </c>
      <c r="D289">
        <v>39</v>
      </c>
      <c r="E289" t="s">
        <v>14</v>
      </c>
      <c r="F289" t="s">
        <v>93</v>
      </c>
      <c r="G289">
        <v>27</v>
      </c>
      <c r="H289">
        <v>250</v>
      </c>
      <c r="I289">
        <v>61.6899113716849</v>
      </c>
      <c r="J289">
        <v>2.5435708242980799</v>
      </c>
      <c r="K289">
        <v>1.0184054619538001</v>
      </c>
      <c r="L289">
        <v>14</v>
      </c>
      <c r="M289">
        <v>142</v>
      </c>
      <c r="N289">
        <v>128</v>
      </c>
      <c r="O289">
        <v>1373</v>
      </c>
      <c r="P289">
        <v>1424</v>
      </c>
      <c r="Q289">
        <v>51</v>
      </c>
      <c r="R289">
        <v>1.36432759927E-2</v>
      </c>
      <c r="S289" s="26">
        <v>4.7311828194199998E-6</v>
      </c>
      <c r="T289">
        <v>14.2263207606353</v>
      </c>
      <c r="U289">
        <v>102</v>
      </c>
      <c r="V289">
        <v>40</v>
      </c>
      <c r="W289">
        <v>0</v>
      </c>
      <c r="X289">
        <v>1358.7574788771799</v>
      </c>
      <c r="Y289">
        <v>15.23842011696</v>
      </c>
      <c r="Z289">
        <v>47</v>
      </c>
      <c r="AA289">
        <v>19</v>
      </c>
      <c r="AB289">
        <v>22.5</v>
      </c>
      <c r="AC289">
        <v>25.4</v>
      </c>
      <c r="AD289">
        <v>2.9</v>
      </c>
    </row>
    <row r="290" spans="1:30" x14ac:dyDescent="0.25">
      <c r="A290" t="str">
        <f t="shared" si="4"/>
        <v>g</v>
      </c>
      <c r="B290">
        <v>288</v>
      </c>
      <c r="C290">
        <v>2</v>
      </c>
      <c r="D290">
        <v>39</v>
      </c>
      <c r="E290" t="s">
        <v>38</v>
      </c>
      <c r="F290" t="s">
        <v>90</v>
      </c>
      <c r="G290">
        <v>30</v>
      </c>
      <c r="H290">
        <v>160</v>
      </c>
      <c r="I290">
        <v>31.217529501031599</v>
      </c>
      <c r="J290">
        <v>14.845384026535299</v>
      </c>
      <c r="K290">
        <v>1.0618732409926199</v>
      </c>
      <c r="L290">
        <v>218</v>
      </c>
      <c r="M290">
        <v>335</v>
      </c>
      <c r="N290">
        <v>117</v>
      </c>
      <c r="O290">
        <v>62</v>
      </c>
      <c r="P290">
        <v>145</v>
      </c>
      <c r="Q290">
        <v>83</v>
      </c>
      <c r="R290">
        <v>0</v>
      </c>
      <c r="S290">
        <v>191.71857099069001</v>
      </c>
      <c r="T290">
        <v>26.5853931284636</v>
      </c>
      <c r="U290">
        <v>135</v>
      </c>
      <c r="V290">
        <v>9</v>
      </c>
      <c r="W290">
        <v>0.57545554475000005</v>
      </c>
      <c r="X290">
        <v>23.028806308431701</v>
      </c>
      <c r="Y290">
        <v>39.047654017441701</v>
      </c>
      <c r="Z290">
        <v>114</v>
      </c>
      <c r="AA290">
        <v>8</v>
      </c>
      <c r="AB290">
        <v>9</v>
      </c>
      <c r="AC290">
        <v>15.4</v>
      </c>
      <c r="AD290">
        <v>6.4</v>
      </c>
    </row>
    <row r="291" spans="1:30" x14ac:dyDescent="0.25">
      <c r="A291" t="str">
        <f t="shared" si="4"/>
        <v>g</v>
      </c>
      <c r="B291">
        <v>289</v>
      </c>
      <c r="C291">
        <v>2</v>
      </c>
      <c r="D291">
        <v>39</v>
      </c>
      <c r="E291" t="s">
        <v>26</v>
      </c>
      <c r="F291" t="s">
        <v>88</v>
      </c>
      <c r="G291">
        <v>32</v>
      </c>
      <c r="H291">
        <v>387</v>
      </c>
      <c r="I291">
        <v>185.94245695020501</v>
      </c>
      <c r="J291">
        <v>70.761370523638206</v>
      </c>
      <c r="K291">
        <v>62.968151247129597</v>
      </c>
      <c r="L291">
        <v>1480</v>
      </c>
      <c r="M291">
        <v>29052</v>
      </c>
      <c r="N291">
        <v>27572</v>
      </c>
      <c r="O291">
        <v>729</v>
      </c>
      <c r="P291">
        <v>5480</v>
      </c>
      <c r="Q291">
        <v>4751</v>
      </c>
      <c r="R291">
        <v>66.173938748699996</v>
      </c>
      <c r="S291">
        <v>417.20837188423002</v>
      </c>
      <c r="T291">
        <v>996.66711421964396</v>
      </c>
      <c r="U291">
        <v>15117</v>
      </c>
      <c r="V291">
        <v>13452</v>
      </c>
      <c r="W291">
        <v>0</v>
      </c>
      <c r="X291">
        <v>719.83631074553603</v>
      </c>
      <c r="Y291">
        <v>9.7181301223742</v>
      </c>
      <c r="Z291">
        <v>2519</v>
      </c>
      <c r="AA291">
        <v>2242</v>
      </c>
      <c r="AB291">
        <v>11.9</v>
      </c>
      <c r="AC291">
        <v>185.7</v>
      </c>
      <c r="AD291">
        <v>173.8</v>
      </c>
    </row>
    <row r="292" spans="1:30" x14ac:dyDescent="0.25">
      <c r="A292" t="str">
        <f t="shared" si="4"/>
        <v>g</v>
      </c>
      <c r="B292">
        <v>290</v>
      </c>
      <c r="C292">
        <v>2</v>
      </c>
      <c r="D292">
        <v>39</v>
      </c>
      <c r="E292" t="s">
        <v>48</v>
      </c>
      <c r="F292" t="s">
        <v>87</v>
      </c>
      <c r="G292">
        <v>33</v>
      </c>
      <c r="H292">
        <v>302</v>
      </c>
      <c r="I292">
        <v>82.133956373673797</v>
      </c>
      <c r="J292">
        <v>33.711226114884198</v>
      </c>
      <c r="K292">
        <v>28.760441248944499</v>
      </c>
      <c r="L292">
        <v>1740</v>
      </c>
      <c r="M292">
        <v>48290</v>
      </c>
      <c r="N292">
        <v>46550</v>
      </c>
      <c r="O292">
        <v>344</v>
      </c>
      <c r="P292">
        <v>5067</v>
      </c>
      <c r="Q292">
        <v>4723</v>
      </c>
      <c r="R292">
        <v>43.424560350299998</v>
      </c>
      <c r="S292">
        <v>505.99178322561198</v>
      </c>
      <c r="T292">
        <v>1191.46084902241</v>
      </c>
      <c r="U292">
        <v>25762</v>
      </c>
      <c r="V292">
        <v>21979</v>
      </c>
      <c r="W292">
        <v>0.95680663463899995</v>
      </c>
      <c r="X292">
        <v>293.93539489694598</v>
      </c>
      <c r="Y292">
        <v>49.2188717015188</v>
      </c>
      <c r="Z292">
        <v>2576</v>
      </c>
      <c r="AA292">
        <v>2197</v>
      </c>
      <c r="AB292">
        <v>25.4</v>
      </c>
      <c r="AC292">
        <v>649.6</v>
      </c>
      <c r="AD292">
        <v>624.20000000000005</v>
      </c>
    </row>
    <row r="293" spans="1:30" x14ac:dyDescent="0.25">
      <c r="A293" t="str">
        <f t="shared" si="4"/>
        <v>h</v>
      </c>
      <c r="B293">
        <v>291</v>
      </c>
      <c r="C293">
        <v>2</v>
      </c>
      <c r="D293">
        <v>39</v>
      </c>
      <c r="E293" t="s">
        <v>41</v>
      </c>
      <c r="F293" t="s">
        <v>85</v>
      </c>
      <c r="G293">
        <v>35</v>
      </c>
      <c r="H293">
        <v>5391</v>
      </c>
      <c r="I293">
        <v>648.73402842901396</v>
      </c>
      <c r="J293">
        <v>64.932534175475695</v>
      </c>
      <c r="K293">
        <v>36.542425184079399</v>
      </c>
      <c r="L293">
        <v>732</v>
      </c>
      <c r="M293">
        <v>4511</v>
      </c>
      <c r="N293">
        <v>3779</v>
      </c>
      <c r="O293">
        <v>6437</v>
      </c>
      <c r="P293">
        <v>8087</v>
      </c>
      <c r="Q293">
        <v>1650</v>
      </c>
      <c r="R293">
        <v>0.138460116737842</v>
      </c>
      <c r="S293">
        <v>442.91121612585499</v>
      </c>
      <c r="T293">
        <v>289.27568672948098</v>
      </c>
      <c r="U293">
        <v>2603</v>
      </c>
      <c r="V293">
        <v>1465</v>
      </c>
      <c r="W293">
        <v>18.213939228825399</v>
      </c>
      <c r="X293">
        <v>6171.2210940795103</v>
      </c>
      <c r="Y293">
        <v>247.786828985847</v>
      </c>
      <c r="Z293">
        <v>1215</v>
      </c>
      <c r="AA293">
        <v>683</v>
      </c>
      <c r="AB293">
        <v>11.1</v>
      </c>
      <c r="AC293">
        <v>19.399999999999999</v>
      </c>
      <c r="AD293">
        <v>8.3000000000000007</v>
      </c>
    </row>
    <row r="294" spans="1:30" x14ac:dyDescent="0.25">
      <c r="A294" t="str">
        <f t="shared" si="4"/>
        <v>c</v>
      </c>
      <c r="B294">
        <v>292</v>
      </c>
      <c r="C294">
        <v>2</v>
      </c>
      <c r="D294">
        <v>41</v>
      </c>
      <c r="E294" t="s">
        <v>30</v>
      </c>
      <c r="F294" t="s">
        <v>106</v>
      </c>
      <c r="G294">
        <v>14</v>
      </c>
      <c r="H294">
        <v>2</v>
      </c>
      <c r="I294" s="26">
        <v>3.2494817512230001E-5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tr">
        <f t="shared" si="4"/>
        <v>b</v>
      </c>
      <c r="B295">
        <v>293</v>
      </c>
      <c r="C295">
        <v>2</v>
      </c>
      <c r="D295">
        <v>50</v>
      </c>
      <c r="E295" t="s">
        <v>23</v>
      </c>
      <c r="F295" t="s">
        <v>111</v>
      </c>
      <c r="G295">
        <v>9</v>
      </c>
      <c r="H295">
        <v>591</v>
      </c>
      <c r="I295">
        <v>743.13233912561998</v>
      </c>
      <c r="J295">
        <v>34.355405569206297</v>
      </c>
      <c r="K295">
        <v>202.13182905571699</v>
      </c>
      <c r="L295">
        <v>214</v>
      </c>
      <c r="M295">
        <v>181</v>
      </c>
      <c r="N295">
        <v>-33</v>
      </c>
      <c r="O295">
        <v>409</v>
      </c>
      <c r="P295">
        <v>893</v>
      </c>
      <c r="Q295">
        <v>484</v>
      </c>
      <c r="R295">
        <v>0</v>
      </c>
      <c r="S295">
        <v>181.164146057718</v>
      </c>
      <c r="T295">
        <v>32.962667702600001</v>
      </c>
      <c r="U295">
        <v>0</v>
      </c>
      <c r="V295">
        <v>0</v>
      </c>
      <c r="W295">
        <v>1.9976910125539999</v>
      </c>
      <c r="X295">
        <v>389.070676899418</v>
      </c>
      <c r="Y295">
        <v>17.974219468541001</v>
      </c>
      <c r="Z295">
        <v>73</v>
      </c>
      <c r="AA295">
        <v>429</v>
      </c>
      <c r="AB295">
        <v>0.8</v>
      </c>
      <c r="AC295">
        <v>1.4</v>
      </c>
      <c r="AD295">
        <v>0.6</v>
      </c>
    </row>
    <row r="296" spans="1:30" x14ac:dyDescent="0.25">
      <c r="A296" t="str">
        <f t="shared" si="4"/>
        <v>c</v>
      </c>
      <c r="B296">
        <v>294</v>
      </c>
      <c r="C296">
        <v>2</v>
      </c>
      <c r="D296">
        <v>50</v>
      </c>
      <c r="E296" t="s">
        <v>31</v>
      </c>
      <c r="F296" t="s">
        <v>107</v>
      </c>
      <c r="G296">
        <v>13</v>
      </c>
      <c r="H296">
        <v>24</v>
      </c>
      <c r="I296">
        <v>19.032080189964201</v>
      </c>
      <c r="J296">
        <v>0</v>
      </c>
      <c r="K296">
        <v>11.320098242447999</v>
      </c>
      <c r="L296">
        <v>0</v>
      </c>
      <c r="M296">
        <v>0</v>
      </c>
      <c r="N296">
        <v>0</v>
      </c>
      <c r="O296">
        <v>12</v>
      </c>
      <c r="P296">
        <v>50</v>
      </c>
      <c r="Q296">
        <v>38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12.843213410216</v>
      </c>
      <c r="Y296">
        <v>0</v>
      </c>
      <c r="Z296">
        <v>0</v>
      </c>
      <c r="AA296">
        <v>38</v>
      </c>
      <c r="AB296">
        <v>0.6</v>
      </c>
      <c r="AC296">
        <v>2.6</v>
      </c>
      <c r="AD296">
        <v>2</v>
      </c>
    </row>
    <row r="297" spans="1:30" x14ac:dyDescent="0.25">
      <c r="A297" t="str">
        <f t="shared" si="4"/>
        <v>c</v>
      </c>
      <c r="B297">
        <v>295</v>
      </c>
      <c r="C297">
        <v>2</v>
      </c>
      <c r="D297">
        <v>50</v>
      </c>
      <c r="E297" t="s">
        <v>30</v>
      </c>
      <c r="F297" t="s">
        <v>106</v>
      </c>
      <c r="G297">
        <v>14</v>
      </c>
      <c r="H297">
        <v>6614</v>
      </c>
      <c r="I297">
        <v>2865.4463858013501</v>
      </c>
      <c r="J297">
        <v>139.885601937823</v>
      </c>
      <c r="K297">
        <v>466.69189316919397</v>
      </c>
      <c r="L297">
        <v>609</v>
      </c>
      <c r="M297">
        <v>565</v>
      </c>
      <c r="N297">
        <v>-44</v>
      </c>
      <c r="O297">
        <v>6167</v>
      </c>
      <c r="P297">
        <v>8108</v>
      </c>
      <c r="Q297">
        <v>1941</v>
      </c>
      <c r="R297">
        <v>117.61675476058601</v>
      </c>
      <c r="S297">
        <v>448.11942706709999</v>
      </c>
      <c r="T297">
        <v>44.09084485903</v>
      </c>
      <c r="U297">
        <v>0</v>
      </c>
      <c r="V297">
        <v>0</v>
      </c>
      <c r="W297">
        <v>1.99767464933099</v>
      </c>
      <c r="X297">
        <v>6045.9942800337303</v>
      </c>
      <c r="Y297">
        <v>119.90184755230899</v>
      </c>
      <c r="Z297">
        <v>475</v>
      </c>
      <c r="AA297">
        <v>1586</v>
      </c>
      <c r="AB297">
        <v>2.4</v>
      </c>
      <c r="AC297">
        <v>3</v>
      </c>
      <c r="AD297">
        <v>0.6</v>
      </c>
    </row>
    <row r="298" spans="1:30" x14ac:dyDescent="0.25">
      <c r="A298" t="str">
        <f t="shared" si="4"/>
        <v>c</v>
      </c>
      <c r="B298">
        <v>296</v>
      </c>
      <c r="C298">
        <v>2</v>
      </c>
      <c r="D298">
        <v>50</v>
      </c>
      <c r="E298" t="s">
        <v>29</v>
      </c>
      <c r="F298" t="s">
        <v>105</v>
      </c>
      <c r="G298">
        <v>15</v>
      </c>
      <c r="H298">
        <v>1271</v>
      </c>
      <c r="I298">
        <v>479.56325190375799</v>
      </c>
      <c r="J298">
        <v>1.751622637978</v>
      </c>
      <c r="K298">
        <v>89.530854714278604</v>
      </c>
      <c r="L298">
        <v>8</v>
      </c>
      <c r="M298">
        <v>0</v>
      </c>
      <c r="N298">
        <v>-8</v>
      </c>
      <c r="O298">
        <v>1177</v>
      </c>
      <c r="P298">
        <v>1484</v>
      </c>
      <c r="Q298">
        <v>307</v>
      </c>
      <c r="R298">
        <v>0</v>
      </c>
      <c r="S298">
        <v>2.8734655278058E-4</v>
      </c>
      <c r="T298">
        <v>8.3023399593769902</v>
      </c>
      <c r="U298">
        <v>0</v>
      </c>
      <c r="V298">
        <v>0</v>
      </c>
      <c r="W298">
        <v>6.3294060110500004E-3</v>
      </c>
      <c r="X298">
        <v>1175.62888293324</v>
      </c>
      <c r="Y298">
        <v>1.99762723572</v>
      </c>
      <c r="Z298">
        <v>5</v>
      </c>
      <c r="AA298">
        <v>304</v>
      </c>
      <c r="AB298">
        <v>2.5</v>
      </c>
      <c r="AC298">
        <v>3.1</v>
      </c>
      <c r="AD298">
        <v>0.6</v>
      </c>
    </row>
    <row r="299" spans="1:30" x14ac:dyDescent="0.25">
      <c r="A299" t="str">
        <f t="shared" si="4"/>
        <v>f</v>
      </c>
      <c r="B299">
        <v>297</v>
      </c>
      <c r="C299">
        <v>2</v>
      </c>
      <c r="D299">
        <v>50</v>
      </c>
      <c r="E299" t="s">
        <v>37</v>
      </c>
      <c r="F299" t="s">
        <v>94</v>
      </c>
      <c r="G299">
        <v>26</v>
      </c>
      <c r="H299">
        <v>176</v>
      </c>
      <c r="I299">
        <v>53.485169228624997</v>
      </c>
      <c r="J299">
        <v>0</v>
      </c>
      <c r="K299">
        <v>14.0126523948779</v>
      </c>
      <c r="L299">
        <v>0</v>
      </c>
      <c r="M299">
        <v>127</v>
      </c>
      <c r="N299">
        <v>127</v>
      </c>
      <c r="O299">
        <v>611</v>
      </c>
      <c r="P299">
        <v>719</v>
      </c>
      <c r="Q299">
        <v>108</v>
      </c>
      <c r="R299">
        <v>0</v>
      </c>
      <c r="S299">
        <v>0</v>
      </c>
      <c r="T299">
        <v>0</v>
      </c>
      <c r="U299">
        <v>0</v>
      </c>
      <c r="V299">
        <v>127</v>
      </c>
      <c r="W299">
        <v>0.99889792524299903</v>
      </c>
      <c r="X299">
        <v>610.31885240128895</v>
      </c>
      <c r="Y299">
        <v>0</v>
      </c>
      <c r="Z299">
        <v>0</v>
      </c>
      <c r="AA299">
        <v>108</v>
      </c>
      <c r="AB299">
        <v>11.4</v>
      </c>
      <c r="AC299">
        <v>15.8</v>
      </c>
      <c r="AD299">
        <v>4.4000000000000004</v>
      </c>
    </row>
    <row r="300" spans="1:30" x14ac:dyDescent="0.25">
      <c r="A300" t="str">
        <f t="shared" si="4"/>
        <v>g</v>
      </c>
      <c r="B300">
        <v>298</v>
      </c>
      <c r="C300">
        <v>2</v>
      </c>
      <c r="D300">
        <v>50</v>
      </c>
      <c r="E300" t="s">
        <v>38</v>
      </c>
      <c r="F300" t="s">
        <v>90</v>
      </c>
      <c r="G300">
        <v>30</v>
      </c>
      <c r="H300">
        <v>212</v>
      </c>
      <c r="I300">
        <v>67.741721499024493</v>
      </c>
      <c r="J300">
        <v>6.7793155395609999</v>
      </c>
      <c r="K300">
        <v>18.557923127613599</v>
      </c>
      <c r="L300">
        <v>472</v>
      </c>
      <c r="M300">
        <v>664</v>
      </c>
      <c r="N300">
        <v>192</v>
      </c>
      <c r="O300">
        <v>183</v>
      </c>
      <c r="P300">
        <v>371</v>
      </c>
      <c r="Q300">
        <v>188</v>
      </c>
      <c r="R300">
        <v>1.37102140251</v>
      </c>
      <c r="S300">
        <v>433.044679493415</v>
      </c>
      <c r="T300">
        <v>37.955129391299998</v>
      </c>
      <c r="U300">
        <v>61</v>
      </c>
      <c r="V300">
        <v>169</v>
      </c>
      <c r="W300">
        <v>24.972329645991898</v>
      </c>
      <c r="X300">
        <v>151.78054711799101</v>
      </c>
      <c r="Y300">
        <v>6.9917509770959896</v>
      </c>
      <c r="Z300">
        <v>52</v>
      </c>
      <c r="AA300">
        <v>143</v>
      </c>
      <c r="AB300">
        <v>9.6999999999999993</v>
      </c>
      <c r="AC300">
        <v>15.3</v>
      </c>
      <c r="AD300">
        <v>5.6</v>
      </c>
    </row>
    <row r="301" spans="1:30" x14ac:dyDescent="0.25">
      <c r="A301" t="str">
        <f t="shared" si="4"/>
        <v>h</v>
      </c>
      <c r="B301">
        <v>299</v>
      </c>
      <c r="C301">
        <v>2</v>
      </c>
      <c r="D301">
        <v>50</v>
      </c>
      <c r="E301" t="s">
        <v>25</v>
      </c>
      <c r="F301" t="s">
        <v>86</v>
      </c>
      <c r="G301">
        <v>34</v>
      </c>
      <c r="H301">
        <v>2842</v>
      </c>
      <c r="I301">
        <v>719.73831667199602</v>
      </c>
      <c r="J301">
        <v>81.276020290641696</v>
      </c>
      <c r="K301">
        <v>84.175924787601204</v>
      </c>
      <c r="L301">
        <v>435</v>
      </c>
      <c r="M301">
        <v>1885</v>
      </c>
      <c r="N301">
        <v>1450</v>
      </c>
      <c r="O301">
        <v>2742</v>
      </c>
      <c r="P301">
        <v>3938</v>
      </c>
      <c r="Q301">
        <v>1196</v>
      </c>
      <c r="R301">
        <v>264.69669243682199</v>
      </c>
      <c r="S301">
        <v>114.54284494194199</v>
      </c>
      <c r="T301">
        <v>56.717072508660003</v>
      </c>
      <c r="U301">
        <v>740</v>
      </c>
      <c r="V301">
        <v>766</v>
      </c>
      <c r="W301">
        <v>11.986091225885</v>
      </c>
      <c r="X301">
        <v>2646.5062254807999</v>
      </c>
      <c r="Y301">
        <v>84.220644988599403</v>
      </c>
      <c r="Z301">
        <v>629</v>
      </c>
      <c r="AA301">
        <v>651</v>
      </c>
      <c r="AB301">
        <v>4.4000000000000004</v>
      </c>
      <c r="AC301">
        <v>8.1</v>
      </c>
      <c r="AD301">
        <v>3.7</v>
      </c>
    </row>
    <row r="302" spans="1:30" x14ac:dyDescent="0.25">
      <c r="A302" t="str">
        <f t="shared" si="4"/>
        <v>a</v>
      </c>
      <c r="B302">
        <v>300</v>
      </c>
      <c r="C302">
        <v>2</v>
      </c>
      <c r="D302">
        <v>53</v>
      </c>
      <c r="E302" t="s">
        <v>24</v>
      </c>
      <c r="F302" t="s">
        <v>115</v>
      </c>
      <c r="G302">
        <v>5</v>
      </c>
      <c r="H302">
        <v>57</v>
      </c>
      <c r="I302">
        <v>123.604217659722</v>
      </c>
      <c r="J302">
        <v>0</v>
      </c>
      <c r="K302">
        <v>22.047020164157001</v>
      </c>
      <c r="L302">
        <v>0</v>
      </c>
      <c r="M302">
        <v>0</v>
      </c>
      <c r="N302">
        <v>0</v>
      </c>
      <c r="O302">
        <v>37</v>
      </c>
      <c r="P302">
        <v>65</v>
      </c>
      <c r="Q302">
        <v>28</v>
      </c>
      <c r="R302" s="26">
        <v>7.2444130614100007E-5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37.002930101448001</v>
      </c>
      <c r="Y302">
        <v>0</v>
      </c>
      <c r="Z302">
        <v>0</v>
      </c>
      <c r="AA302">
        <v>28</v>
      </c>
      <c r="AB302">
        <v>0.3</v>
      </c>
      <c r="AC302">
        <v>0.5</v>
      </c>
      <c r="AD302">
        <v>0.2</v>
      </c>
    </row>
    <row r="303" spans="1:30" x14ac:dyDescent="0.25">
      <c r="A303" t="str">
        <f t="shared" si="4"/>
        <v>b</v>
      </c>
      <c r="B303">
        <v>301</v>
      </c>
      <c r="C303">
        <v>2</v>
      </c>
      <c r="D303">
        <v>53</v>
      </c>
      <c r="E303" t="s">
        <v>46</v>
      </c>
      <c r="F303" t="s">
        <v>110</v>
      </c>
      <c r="G303">
        <v>10</v>
      </c>
      <c r="H303">
        <v>229</v>
      </c>
      <c r="I303">
        <v>122.835143466316</v>
      </c>
      <c r="J303" s="26">
        <v>5.8145252910199998E-5</v>
      </c>
      <c r="K303">
        <v>26.168320962343</v>
      </c>
      <c r="L303">
        <v>0</v>
      </c>
      <c r="M303">
        <v>0</v>
      </c>
      <c r="N303">
        <v>0</v>
      </c>
      <c r="O303">
        <v>407</v>
      </c>
      <c r="P303">
        <v>462</v>
      </c>
      <c r="Q303">
        <v>55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1.0916161336699999E-4</v>
      </c>
      <c r="X303">
        <v>407.63774652653399</v>
      </c>
      <c r="Y303" s="26">
        <v>2.4215963032799999E-8</v>
      </c>
      <c r="Z303">
        <v>0</v>
      </c>
      <c r="AA303">
        <v>55</v>
      </c>
      <c r="AB303">
        <v>3.3</v>
      </c>
      <c r="AC303">
        <v>3.8</v>
      </c>
      <c r="AD303">
        <v>0.5</v>
      </c>
    </row>
    <row r="304" spans="1:30" x14ac:dyDescent="0.25">
      <c r="A304" t="str">
        <f t="shared" si="4"/>
        <v>c</v>
      </c>
      <c r="B304">
        <v>302</v>
      </c>
      <c r="C304">
        <v>2</v>
      </c>
      <c r="D304">
        <v>53</v>
      </c>
      <c r="E304" t="s">
        <v>29</v>
      </c>
      <c r="F304" t="s">
        <v>105</v>
      </c>
      <c r="G304">
        <v>15</v>
      </c>
      <c r="H304">
        <v>3228</v>
      </c>
      <c r="I304">
        <v>997.87423343862201</v>
      </c>
      <c r="J304">
        <v>29.4938830258092</v>
      </c>
      <c r="K304">
        <v>47.870514572440598</v>
      </c>
      <c r="L304">
        <v>1</v>
      </c>
      <c r="M304">
        <v>1</v>
      </c>
      <c r="N304">
        <v>0</v>
      </c>
      <c r="O304">
        <v>2812</v>
      </c>
      <c r="P304">
        <v>3024</v>
      </c>
      <c r="Q304">
        <v>212</v>
      </c>
      <c r="R304">
        <v>1.85770940917328E-3</v>
      </c>
      <c r="S304">
        <v>1.9970516707696</v>
      </c>
      <c r="T304" s="26">
        <v>1.15378254844139E-6</v>
      </c>
      <c r="U304">
        <v>0</v>
      </c>
      <c r="V304">
        <v>0</v>
      </c>
      <c r="W304">
        <v>2.06429893821146</v>
      </c>
      <c r="X304">
        <v>2760.5660752789099</v>
      </c>
      <c r="Y304">
        <v>49.903474135958199</v>
      </c>
      <c r="Z304">
        <v>100</v>
      </c>
      <c r="AA304">
        <v>162</v>
      </c>
      <c r="AB304">
        <v>2.8</v>
      </c>
      <c r="AC304">
        <v>3</v>
      </c>
      <c r="AD304">
        <v>0.2</v>
      </c>
    </row>
    <row r="305" spans="1:30" x14ac:dyDescent="0.25">
      <c r="A305" t="str">
        <f t="shared" si="4"/>
        <v>d</v>
      </c>
      <c r="B305">
        <v>303</v>
      </c>
      <c r="C305">
        <v>2</v>
      </c>
      <c r="D305">
        <v>53</v>
      </c>
      <c r="E305" t="s">
        <v>16</v>
      </c>
      <c r="F305" t="s">
        <v>104</v>
      </c>
      <c r="G305">
        <v>16</v>
      </c>
      <c r="H305">
        <v>54</v>
      </c>
      <c r="I305">
        <v>11.1623755518</v>
      </c>
      <c r="J305">
        <v>4.6342466050474203</v>
      </c>
      <c r="K305">
        <v>0.79691214731072701</v>
      </c>
      <c r="L305">
        <v>15</v>
      </c>
      <c r="M305">
        <v>15</v>
      </c>
      <c r="N305">
        <v>0</v>
      </c>
      <c r="O305">
        <v>28</v>
      </c>
      <c r="P305">
        <v>46</v>
      </c>
      <c r="Q305">
        <v>18</v>
      </c>
      <c r="R305" s="26">
        <v>1.7689319476380501E-8</v>
      </c>
      <c r="S305">
        <v>15.762287723200901</v>
      </c>
      <c r="T305" s="26">
        <v>1.5196705798079999E-10</v>
      </c>
      <c r="U305">
        <v>0</v>
      </c>
      <c r="V305">
        <v>0</v>
      </c>
      <c r="W305">
        <v>0</v>
      </c>
      <c r="X305">
        <v>15.744049853834399</v>
      </c>
      <c r="Y305">
        <v>12.4700795192621</v>
      </c>
      <c r="Z305">
        <v>27</v>
      </c>
      <c r="AA305">
        <v>4</v>
      </c>
      <c r="AB305">
        <v>3.9</v>
      </c>
      <c r="AC305">
        <v>5.5</v>
      </c>
      <c r="AD305">
        <v>1.6</v>
      </c>
    </row>
    <row r="306" spans="1:30" x14ac:dyDescent="0.25">
      <c r="A306" t="str">
        <f t="shared" si="4"/>
        <v>d</v>
      </c>
      <c r="B306">
        <v>304</v>
      </c>
      <c r="C306">
        <v>2</v>
      </c>
      <c r="D306">
        <v>53</v>
      </c>
      <c r="E306" t="s">
        <v>15</v>
      </c>
      <c r="F306" t="s">
        <v>103</v>
      </c>
      <c r="G306">
        <v>17</v>
      </c>
      <c r="H306">
        <v>4732</v>
      </c>
      <c r="I306">
        <v>848.08861053232295</v>
      </c>
      <c r="J306">
        <v>105.34968167551899</v>
      </c>
      <c r="K306">
        <v>14.261635620854101</v>
      </c>
      <c r="L306">
        <v>337</v>
      </c>
      <c r="M306">
        <v>282</v>
      </c>
      <c r="N306">
        <v>-55</v>
      </c>
      <c r="O306">
        <v>4595</v>
      </c>
      <c r="P306">
        <v>5020</v>
      </c>
      <c r="Q306">
        <v>425</v>
      </c>
      <c r="R306">
        <v>14.9783940078007</v>
      </c>
      <c r="S306">
        <v>267.46821330892902</v>
      </c>
      <c r="T306">
        <v>55.347791795883801</v>
      </c>
      <c r="U306">
        <v>0</v>
      </c>
      <c r="V306">
        <v>0</v>
      </c>
      <c r="W306">
        <v>0.98548025124906002</v>
      </c>
      <c r="X306">
        <v>4309.9219609490501</v>
      </c>
      <c r="Y306">
        <v>284.47169959295798</v>
      </c>
      <c r="Z306">
        <v>626</v>
      </c>
      <c r="AA306">
        <v>84</v>
      </c>
      <c r="AB306">
        <v>5.8</v>
      </c>
      <c r="AC306">
        <v>6.3</v>
      </c>
      <c r="AD306">
        <v>0.5</v>
      </c>
    </row>
    <row r="307" spans="1:30" x14ac:dyDescent="0.25">
      <c r="A307" t="str">
        <f t="shared" si="4"/>
        <v>d</v>
      </c>
      <c r="B307">
        <v>305</v>
      </c>
      <c r="C307">
        <v>2</v>
      </c>
      <c r="D307">
        <v>53</v>
      </c>
      <c r="E307" t="s">
        <v>22</v>
      </c>
      <c r="F307" t="s">
        <v>102</v>
      </c>
      <c r="G307">
        <v>18</v>
      </c>
      <c r="H307">
        <v>1721</v>
      </c>
      <c r="I307">
        <v>281.83959650794498</v>
      </c>
      <c r="J307">
        <v>0.58488472779472001</v>
      </c>
      <c r="K307">
        <v>5.2703365336084103</v>
      </c>
      <c r="L307">
        <v>0</v>
      </c>
      <c r="M307">
        <v>0</v>
      </c>
      <c r="N307">
        <v>0</v>
      </c>
      <c r="O307">
        <v>1739</v>
      </c>
      <c r="P307">
        <v>1771</v>
      </c>
      <c r="Q307">
        <v>32</v>
      </c>
      <c r="R307">
        <v>0</v>
      </c>
      <c r="S307">
        <v>0.17181853434725</v>
      </c>
      <c r="T307" s="26">
        <v>1.4839801829699999E-9</v>
      </c>
      <c r="U307">
        <v>0</v>
      </c>
      <c r="V307">
        <v>0</v>
      </c>
      <c r="W307" s="26">
        <v>9.1813043004439897E-6</v>
      </c>
      <c r="X307">
        <v>1737.4593522625501</v>
      </c>
      <c r="Y307">
        <v>1.9159629671668901</v>
      </c>
      <c r="Z307">
        <v>3</v>
      </c>
      <c r="AA307">
        <v>31</v>
      </c>
      <c r="AB307">
        <v>6.2</v>
      </c>
      <c r="AC307">
        <v>6.3</v>
      </c>
      <c r="AD307">
        <v>0.1</v>
      </c>
    </row>
    <row r="308" spans="1:30" x14ac:dyDescent="0.25">
      <c r="A308" t="str">
        <f t="shared" si="4"/>
        <v>d</v>
      </c>
      <c r="B308">
        <v>306</v>
      </c>
      <c r="C308">
        <v>2</v>
      </c>
      <c r="D308">
        <v>53</v>
      </c>
      <c r="E308" t="s">
        <v>21</v>
      </c>
      <c r="F308" t="s">
        <v>101</v>
      </c>
      <c r="G308">
        <v>19</v>
      </c>
      <c r="H308">
        <v>1555</v>
      </c>
      <c r="I308">
        <v>265.21082318074099</v>
      </c>
      <c r="J308">
        <v>22.7909301707613</v>
      </c>
      <c r="K308">
        <v>2.5394906420450498</v>
      </c>
      <c r="L308">
        <v>7</v>
      </c>
      <c r="M308">
        <v>4</v>
      </c>
      <c r="N308">
        <v>-3</v>
      </c>
      <c r="O308">
        <v>1606</v>
      </c>
      <c r="P308">
        <v>1667</v>
      </c>
      <c r="Q308">
        <v>61</v>
      </c>
      <c r="R308" s="26">
        <v>1.9623339447129999E-7</v>
      </c>
      <c r="S308">
        <v>4.9912137713482201</v>
      </c>
      <c r="T308">
        <v>2.9829595183921702</v>
      </c>
      <c r="U308">
        <v>0</v>
      </c>
      <c r="V308">
        <v>0</v>
      </c>
      <c r="W308" s="26">
        <v>5.8684554741999999E-5</v>
      </c>
      <c r="X308">
        <v>1517.9821187124501</v>
      </c>
      <c r="Y308">
        <v>88.080006114466698</v>
      </c>
      <c r="Z308">
        <v>135</v>
      </c>
      <c r="AA308">
        <v>15</v>
      </c>
      <c r="AB308">
        <v>6.1</v>
      </c>
      <c r="AC308">
        <v>6.3</v>
      </c>
      <c r="AD308">
        <v>0.2</v>
      </c>
    </row>
    <row r="309" spans="1:30" x14ac:dyDescent="0.25">
      <c r="A309" t="str">
        <f t="shared" si="4"/>
        <v>d</v>
      </c>
      <c r="B309">
        <v>307</v>
      </c>
      <c r="C309">
        <v>2</v>
      </c>
      <c r="D309">
        <v>53</v>
      </c>
      <c r="E309" t="s">
        <v>28</v>
      </c>
      <c r="F309" t="s">
        <v>100</v>
      </c>
      <c r="G309">
        <v>20</v>
      </c>
      <c r="H309">
        <v>8367</v>
      </c>
      <c r="I309">
        <v>1528.8222252462199</v>
      </c>
      <c r="J309">
        <v>121.822577332013</v>
      </c>
      <c r="K309">
        <v>14.4330961296964</v>
      </c>
      <c r="L309">
        <v>115</v>
      </c>
      <c r="M309">
        <v>95</v>
      </c>
      <c r="N309">
        <v>-20</v>
      </c>
      <c r="O309">
        <v>8572</v>
      </c>
      <c r="P309">
        <v>9059</v>
      </c>
      <c r="Q309">
        <v>487</v>
      </c>
      <c r="R309">
        <v>47.704046370263796</v>
      </c>
      <c r="S309">
        <v>48.257954491315502</v>
      </c>
      <c r="T309">
        <v>19.889509688057402</v>
      </c>
      <c r="U309">
        <v>0</v>
      </c>
      <c r="V309">
        <v>0</v>
      </c>
      <c r="W309">
        <v>7.0095462055388698</v>
      </c>
      <c r="X309">
        <v>8243.0442724078493</v>
      </c>
      <c r="Y309">
        <v>322.09462160551499</v>
      </c>
      <c r="Z309">
        <v>724</v>
      </c>
      <c r="AA309">
        <v>85</v>
      </c>
      <c r="AB309">
        <v>5.7</v>
      </c>
      <c r="AC309">
        <v>6</v>
      </c>
      <c r="AD309">
        <v>0.3</v>
      </c>
    </row>
    <row r="310" spans="1:30" x14ac:dyDescent="0.25">
      <c r="A310" t="str">
        <f t="shared" si="4"/>
        <v>e</v>
      </c>
      <c r="B310">
        <v>308</v>
      </c>
      <c r="C310">
        <v>2</v>
      </c>
      <c r="D310">
        <v>53</v>
      </c>
      <c r="E310" t="s">
        <v>35</v>
      </c>
      <c r="F310" t="s">
        <v>99</v>
      </c>
      <c r="G310">
        <v>21</v>
      </c>
      <c r="H310">
        <v>2673</v>
      </c>
      <c r="I310">
        <v>470.91660405100299</v>
      </c>
      <c r="J310">
        <v>87.412614443559093</v>
      </c>
      <c r="K310">
        <v>16.753363945855899</v>
      </c>
      <c r="L310">
        <v>152</v>
      </c>
      <c r="M310">
        <v>127</v>
      </c>
      <c r="N310">
        <v>-25</v>
      </c>
      <c r="O310">
        <v>2790</v>
      </c>
      <c r="P310">
        <v>3248</v>
      </c>
      <c r="Q310">
        <v>458</v>
      </c>
      <c r="R310">
        <v>34.931571475208102</v>
      </c>
      <c r="S310">
        <v>92.366742752443002</v>
      </c>
      <c r="T310">
        <v>25.632460700230499</v>
      </c>
      <c r="U310">
        <v>0</v>
      </c>
      <c r="V310">
        <v>0</v>
      </c>
      <c r="W310">
        <v>8.0232165862274396</v>
      </c>
      <c r="X310">
        <v>2355.2750655759</v>
      </c>
      <c r="Y310">
        <v>427.160918525417</v>
      </c>
      <c r="Z310">
        <v>743</v>
      </c>
      <c r="AA310">
        <v>142</v>
      </c>
      <c r="AB310">
        <v>6.2</v>
      </c>
      <c r="AC310">
        <v>7.2</v>
      </c>
      <c r="AD310">
        <v>1</v>
      </c>
    </row>
    <row r="311" spans="1:30" x14ac:dyDescent="0.25">
      <c r="A311" t="str">
        <f t="shared" si="4"/>
        <v>e</v>
      </c>
      <c r="B311">
        <v>309</v>
      </c>
      <c r="C311">
        <v>2</v>
      </c>
      <c r="D311">
        <v>53</v>
      </c>
      <c r="E311" t="s">
        <v>43</v>
      </c>
      <c r="F311" t="s">
        <v>98</v>
      </c>
      <c r="G311">
        <v>22</v>
      </c>
      <c r="H311">
        <v>4245</v>
      </c>
      <c r="I311">
        <v>581.55938075485506</v>
      </c>
      <c r="J311">
        <v>54.821982344053097</v>
      </c>
      <c r="K311">
        <v>12.662768301819099</v>
      </c>
      <c r="L311">
        <v>152</v>
      </c>
      <c r="M311">
        <v>100</v>
      </c>
      <c r="N311">
        <v>-52</v>
      </c>
      <c r="O311">
        <v>4063</v>
      </c>
      <c r="P311">
        <v>4399</v>
      </c>
      <c r="Q311">
        <v>336</v>
      </c>
      <c r="R311" s="26">
        <v>2.1496051433177799E-7</v>
      </c>
      <c r="S311">
        <v>100.035033606337</v>
      </c>
      <c r="T311">
        <v>52.185914071134597</v>
      </c>
      <c r="U311">
        <v>0</v>
      </c>
      <c r="V311">
        <v>0</v>
      </c>
      <c r="W311">
        <v>6.1055628733018201</v>
      </c>
      <c r="X311">
        <v>3821.8379391455801</v>
      </c>
      <c r="Y311">
        <v>235.56405860245201</v>
      </c>
      <c r="Z311">
        <v>465</v>
      </c>
      <c r="AA311">
        <v>107</v>
      </c>
      <c r="AB311">
        <v>7.2</v>
      </c>
      <c r="AC311">
        <v>7.7</v>
      </c>
      <c r="AD311">
        <v>0.5</v>
      </c>
    </row>
    <row r="312" spans="1:30" x14ac:dyDescent="0.25">
      <c r="A312" t="str">
        <f t="shared" si="4"/>
        <v>e</v>
      </c>
      <c r="B312">
        <v>310</v>
      </c>
      <c r="C312">
        <v>2</v>
      </c>
      <c r="D312">
        <v>53</v>
      </c>
      <c r="E312" t="s">
        <v>20</v>
      </c>
      <c r="F312" t="s">
        <v>97</v>
      </c>
      <c r="G312">
        <v>23</v>
      </c>
      <c r="H312">
        <v>5227</v>
      </c>
      <c r="I312">
        <v>625.79800086536898</v>
      </c>
      <c r="J312">
        <v>23.877322832234199</v>
      </c>
      <c r="K312">
        <v>10.411827065540001</v>
      </c>
      <c r="L312">
        <v>290</v>
      </c>
      <c r="M312">
        <v>212</v>
      </c>
      <c r="N312">
        <v>-78</v>
      </c>
      <c r="O312">
        <v>5844</v>
      </c>
      <c r="P312">
        <v>6032</v>
      </c>
      <c r="Q312">
        <v>188</v>
      </c>
      <c r="R312">
        <v>0.370744374818051</v>
      </c>
      <c r="S312">
        <v>212.05538828266199</v>
      </c>
      <c r="T312">
        <v>78.445798471729603</v>
      </c>
      <c r="U312">
        <v>0</v>
      </c>
      <c r="V312">
        <v>0</v>
      </c>
      <c r="W312">
        <v>4.9023586763337201</v>
      </c>
      <c r="X312">
        <v>5737.2559888532196</v>
      </c>
      <c r="Y312">
        <v>101.929951083508</v>
      </c>
      <c r="Z312">
        <v>202</v>
      </c>
      <c r="AA312">
        <v>88</v>
      </c>
      <c r="AB312">
        <v>9.8000000000000007</v>
      </c>
      <c r="AC312">
        <v>10</v>
      </c>
      <c r="AD312">
        <v>0.2</v>
      </c>
    </row>
    <row r="313" spans="1:30" x14ac:dyDescent="0.25">
      <c r="A313" t="str">
        <f t="shared" si="4"/>
        <v>e</v>
      </c>
      <c r="B313">
        <v>311</v>
      </c>
      <c r="C313">
        <v>2</v>
      </c>
      <c r="D313">
        <v>53</v>
      </c>
      <c r="E313" t="s">
        <v>45</v>
      </c>
      <c r="F313" t="s">
        <v>96</v>
      </c>
      <c r="G313">
        <v>24</v>
      </c>
      <c r="H313">
        <v>5205</v>
      </c>
      <c r="I313">
        <v>668.97745523548394</v>
      </c>
      <c r="J313">
        <v>32.829986067593197</v>
      </c>
      <c r="K313">
        <v>18.435239310141</v>
      </c>
      <c r="L313">
        <v>520</v>
      </c>
      <c r="M313">
        <v>408</v>
      </c>
      <c r="N313">
        <v>-112</v>
      </c>
      <c r="O313">
        <v>6436</v>
      </c>
      <c r="P313">
        <v>6695</v>
      </c>
      <c r="Q313">
        <v>259</v>
      </c>
      <c r="R313">
        <v>97.245986669773998</v>
      </c>
      <c r="S313">
        <v>310.81231821746098</v>
      </c>
      <c r="T313">
        <v>112.04225852119301</v>
      </c>
      <c r="U313">
        <v>0</v>
      </c>
      <c r="V313">
        <v>0</v>
      </c>
      <c r="W313">
        <v>279.15871579974697</v>
      </c>
      <c r="X313">
        <v>5981.5765051444596</v>
      </c>
      <c r="Y313">
        <v>175.951055977697</v>
      </c>
      <c r="Z313">
        <v>279</v>
      </c>
      <c r="AA313">
        <v>156</v>
      </c>
      <c r="AB313">
        <v>10.4</v>
      </c>
      <c r="AC313">
        <v>10.6</v>
      </c>
      <c r="AD313">
        <v>0.2</v>
      </c>
    </row>
    <row r="314" spans="1:30" x14ac:dyDescent="0.25">
      <c r="A314" t="str">
        <f t="shared" si="4"/>
        <v>e</v>
      </c>
      <c r="B314">
        <v>312</v>
      </c>
      <c r="C314">
        <v>2</v>
      </c>
      <c r="D314">
        <v>53</v>
      </c>
      <c r="E314" t="s">
        <v>44</v>
      </c>
      <c r="F314" t="s">
        <v>95</v>
      </c>
      <c r="G314">
        <v>25</v>
      </c>
      <c r="H314">
        <v>7849</v>
      </c>
      <c r="I314">
        <v>1024.1790976961299</v>
      </c>
      <c r="J314">
        <v>80.235572919785497</v>
      </c>
      <c r="K314">
        <v>11.0358726946813</v>
      </c>
      <c r="L314">
        <v>502</v>
      </c>
      <c r="M314">
        <v>499</v>
      </c>
      <c r="N314">
        <v>-3</v>
      </c>
      <c r="O314">
        <v>9069</v>
      </c>
      <c r="P314">
        <v>9382</v>
      </c>
      <c r="Q314">
        <v>313</v>
      </c>
      <c r="R314">
        <v>86.151595604460695</v>
      </c>
      <c r="S314">
        <v>413.65288151817299</v>
      </c>
      <c r="T314">
        <v>2.4858566038097401</v>
      </c>
      <c r="U314">
        <v>0</v>
      </c>
      <c r="V314">
        <v>0</v>
      </c>
      <c r="W314">
        <v>23.052273737637702</v>
      </c>
      <c r="X314">
        <v>8584.8270011323693</v>
      </c>
      <c r="Y314">
        <v>461.49683423532503</v>
      </c>
      <c r="Z314">
        <v>682</v>
      </c>
      <c r="AA314">
        <v>93</v>
      </c>
      <c r="AB314">
        <v>9.3000000000000007</v>
      </c>
      <c r="AC314">
        <v>9.6</v>
      </c>
      <c r="AD314">
        <v>0.3</v>
      </c>
    </row>
    <row r="315" spans="1:30" x14ac:dyDescent="0.25">
      <c r="A315" t="str">
        <f t="shared" si="4"/>
        <v>f</v>
      </c>
      <c r="B315">
        <v>313</v>
      </c>
      <c r="C315">
        <v>2</v>
      </c>
      <c r="D315">
        <v>53</v>
      </c>
      <c r="E315" t="s">
        <v>27</v>
      </c>
      <c r="F315" t="s">
        <v>92</v>
      </c>
      <c r="G315">
        <v>28</v>
      </c>
      <c r="H315">
        <v>2659</v>
      </c>
      <c r="I315">
        <v>169.61786202857499</v>
      </c>
      <c r="J315">
        <v>27.280341956637798</v>
      </c>
      <c r="K315">
        <v>12.8073606012927</v>
      </c>
      <c r="L315">
        <v>957</v>
      </c>
      <c r="M315">
        <v>9354</v>
      </c>
      <c r="N315">
        <v>8397</v>
      </c>
      <c r="O315">
        <v>4978</v>
      </c>
      <c r="P315">
        <v>5939</v>
      </c>
      <c r="Q315">
        <v>961</v>
      </c>
      <c r="R315">
        <v>42.816091327480301</v>
      </c>
      <c r="S315">
        <v>747.872691806999</v>
      </c>
      <c r="T315">
        <v>166.39465577701699</v>
      </c>
      <c r="U315">
        <v>5828</v>
      </c>
      <c r="V315">
        <v>2736</v>
      </c>
      <c r="W315">
        <v>90.268261679198901</v>
      </c>
      <c r="X315">
        <v>4422.02949211959</v>
      </c>
      <c r="Y315">
        <v>466.58738517443697</v>
      </c>
      <c r="Z315">
        <v>971</v>
      </c>
      <c r="AA315">
        <v>456</v>
      </c>
      <c r="AB315">
        <v>35</v>
      </c>
      <c r="AC315">
        <v>90.2</v>
      </c>
      <c r="AD315">
        <v>55.2</v>
      </c>
    </row>
    <row r="316" spans="1:30" x14ac:dyDescent="0.25">
      <c r="A316" t="str">
        <f t="shared" si="4"/>
        <v>f</v>
      </c>
      <c r="B316">
        <v>314</v>
      </c>
      <c r="C316">
        <v>2</v>
      </c>
      <c r="D316">
        <v>53</v>
      </c>
      <c r="E316" t="s">
        <v>42</v>
      </c>
      <c r="F316" t="s">
        <v>91</v>
      </c>
      <c r="G316">
        <v>29</v>
      </c>
      <c r="H316">
        <v>1503</v>
      </c>
      <c r="I316">
        <v>41.175107517482999</v>
      </c>
      <c r="J316">
        <v>8.5799402039160295</v>
      </c>
      <c r="K316">
        <v>3.41484516167858</v>
      </c>
      <c r="L316">
        <v>99</v>
      </c>
      <c r="M316">
        <v>9224</v>
      </c>
      <c r="N316">
        <v>9125</v>
      </c>
      <c r="O316">
        <v>3056</v>
      </c>
      <c r="P316">
        <v>3648</v>
      </c>
      <c r="Q316">
        <v>592</v>
      </c>
      <c r="R316">
        <v>19.989920796182702</v>
      </c>
      <c r="S316">
        <v>39.964973724371603</v>
      </c>
      <c r="T316">
        <v>40.006644675740603</v>
      </c>
      <c r="U316">
        <v>6556</v>
      </c>
      <c r="V316">
        <v>2609</v>
      </c>
      <c r="W316">
        <v>474.838267153983</v>
      </c>
      <c r="X316">
        <v>2259.1084938232498</v>
      </c>
      <c r="Y316">
        <v>322.74853511343099</v>
      </c>
      <c r="Z316">
        <v>655</v>
      </c>
      <c r="AA316">
        <v>260</v>
      </c>
      <c r="AB316">
        <v>76.599999999999994</v>
      </c>
      <c r="AC316">
        <v>312.60000000000002</v>
      </c>
      <c r="AD316">
        <v>236</v>
      </c>
    </row>
    <row r="317" spans="1:30" x14ac:dyDescent="0.25">
      <c r="A317" t="str">
        <f t="shared" si="4"/>
        <v>g</v>
      </c>
      <c r="B317">
        <v>315</v>
      </c>
      <c r="C317">
        <v>2</v>
      </c>
      <c r="D317">
        <v>53</v>
      </c>
      <c r="E317" t="s">
        <v>12</v>
      </c>
      <c r="F317" t="s">
        <v>89</v>
      </c>
      <c r="G317">
        <v>31</v>
      </c>
      <c r="H317">
        <v>2060</v>
      </c>
      <c r="I317">
        <v>1524.2876423369701</v>
      </c>
      <c r="J317">
        <v>600.93931645949101</v>
      </c>
      <c r="K317">
        <v>463.80100884570697</v>
      </c>
      <c r="L317">
        <v>20595</v>
      </c>
      <c r="M317">
        <v>53259</v>
      </c>
      <c r="N317">
        <v>32664</v>
      </c>
      <c r="O317">
        <v>1116</v>
      </c>
      <c r="P317">
        <v>20915</v>
      </c>
      <c r="Q317">
        <v>19799</v>
      </c>
      <c r="R317">
        <v>746.16883863175406</v>
      </c>
      <c r="S317">
        <v>9815.0445682565605</v>
      </c>
      <c r="T317">
        <v>10034.0977996985</v>
      </c>
      <c r="U317">
        <v>24099</v>
      </c>
      <c r="V317">
        <v>18599</v>
      </c>
      <c r="W317" s="26">
        <v>6.0313654789400001E-9</v>
      </c>
      <c r="X317">
        <v>990.19371789693002</v>
      </c>
      <c r="Y317">
        <v>126.085939824113</v>
      </c>
      <c r="Z317">
        <v>11246</v>
      </c>
      <c r="AA317">
        <v>8679</v>
      </c>
      <c r="AB317">
        <v>14.2</v>
      </c>
      <c r="AC317">
        <v>48.7</v>
      </c>
      <c r="AD317">
        <v>34.5</v>
      </c>
    </row>
    <row r="318" spans="1:30" x14ac:dyDescent="0.25">
      <c r="A318" t="str">
        <f t="shared" si="4"/>
        <v>g</v>
      </c>
      <c r="B318">
        <v>316</v>
      </c>
      <c r="C318">
        <v>2</v>
      </c>
      <c r="D318">
        <v>53</v>
      </c>
      <c r="E318" t="s">
        <v>26</v>
      </c>
      <c r="F318" t="s">
        <v>88</v>
      </c>
      <c r="G318">
        <v>32</v>
      </c>
      <c r="H318">
        <v>2040</v>
      </c>
      <c r="I318">
        <v>462.5299230745</v>
      </c>
      <c r="J318">
        <v>220.936489057796</v>
      </c>
      <c r="K318">
        <v>53.122534089371399</v>
      </c>
      <c r="L318">
        <v>17393</v>
      </c>
      <c r="M318">
        <v>67175</v>
      </c>
      <c r="N318">
        <v>49782</v>
      </c>
      <c r="O318">
        <v>5660</v>
      </c>
      <c r="P318">
        <v>14640</v>
      </c>
      <c r="Q318">
        <v>8980</v>
      </c>
      <c r="R318">
        <v>436.59628946710899</v>
      </c>
      <c r="S318">
        <v>8188.0555651121504</v>
      </c>
      <c r="T318">
        <v>8768.6682121088706</v>
      </c>
      <c r="U318">
        <v>47202</v>
      </c>
      <c r="V318">
        <v>11349</v>
      </c>
      <c r="W318">
        <v>39.890526784453002</v>
      </c>
      <c r="X318">
        <v>4842.6539948568197</v>
      </c>
      <c r="Y318">
        <v>777.48927424337001</v>
      </c>
      <c r="Z318">
        <v>7867</v>
      </c>
      <c r="AA318">
        <v>1891</v>
      </c>
      <c r="AB318">
        <v>49.8</v>
      </c>
      <c r="AC318">
        <v>176.9</v>
      </c>
      <c r="AD318">
        <v>127.1</v>
      </c>
    </row>
    <row r="319" spans="1:30" x14ac:dyDescent="0.25">
      <c r="A319" t="str">
        <f t="shared" si="4"/>
        <v>g</v>
      </c>
      <c r="B319">
        <v>317</v>
      </c>
      <c r="C319">
        <v>2</v>
      </c>
      <c r="D319">
        <v>53</v>
      </c>
      <c r="E319" t="s">
        <v>48</v>
      </c>
      <c r="F319" t="s">
        <v>87</v>
      </c>
      <c r="G319">
        <v>33</v>
      </c>
      <c r="H319">
        <v>4238</v>
      </c>
      <c r="I319">
        <v>759.98991134916696</v>
      </c>
      <c r="J319">
        <v>283.67720844943898</v>
      </c>
      <c r="K319">
        <v>155.93426871619599</v>
      </c>
      <c r="L319">
        <v>68184</v>
      </c>
      <c r="M319">
        <v>389431</v>
      </c>
      <c r="N319">
        <v>321247</v>
      </c>
      <c r="O319">
        <v>4586</v>
      </c>
      <c r="P319">
        <v>37905</v>
      </c>
      <c r="Q319">
        <v>33319</v>
      </c>
      <c r="R319">
        <v>9099.3784149652092</v>
      </c>
      <c r="S319">
        <v>44377.216230531798</v>
      </c>
      <c r="T319">
        <v>14707.7436551218</v>
      </c>
      <c r="U319">
        <v>216789</v>
      </c>
      <c r="V319">
        <v>119166</v>
      </c>
      <c r="W319">
        <v>64.893086214058997</v>
      </c>
      <c r="X319">
        <v>4246.7238439344701</v>
      </c>
      <c r="Y319">
        <v>274.90848311501202</v>
      </c>
      <c r="Z319">
        <v>21678</v>
      </c>
      <c r="AA319">
        <v>11916</v>
      </c>
      <c r="AB319">
        <v>95.8</v>
      </c>
      <c r="AC319">
        <v>562.29999999999995</v>
      </c>
      <c r="AD319">
        <v>466.5</v>
      </c>
    </row>
    <row r="320" spans="1:30" x14ac:dyDescent="0.25">
      <c r="A320" t="str">
        <f t="shared" si="4"/>
        <v>h</v>
      </c>
      <c r="B320">
        <v>318</v>
      </c>
      <c r="C320">
        <v>2</v>
      </c>
      <c r="D320">
        <v>53</v>
      </c>
      <c r="E320" t="s">
        <v>41</v>
      </c>
      <c r="F320" t="s">
        <v>85</v>
      </c>
      <c r="G320">
        <v>35</v>
      </c>
      <c r="H320">
        <v>3691</v>
      </c>
      <c r="I320">
        <v>348.33444030347601</v>
      </c>
      <c r="J320">
        <v>67.229257369628698</v>
      </c>
      <c r="K320">
        <v>20.175429569608902</v>
      </c>
      <c r="L320">
        <v>573</v>
      </c>
      <c r="M320">
        <v>4033</v>
      </c>
      <c r="N320">
        <v>3460</v>
      </c>
      <c r="O320">
        <v>4705</v>
      </c>
      <c r="P320">
        <v>5696</v>
      </c>
      <c r="Q320">
        <v>991</v>
      </c>
      <c r="R320">
        <v>1.9970971334396099</v>
      </c>
      <c r="S320">
        <v>526.33516105298099</v>
      </c>
      <c r="T320">
        <v>45.388146754545502</v>
      </c>
      <c r="U320">
        <v>2696</v>
      </c>
      <c r="V320">
        <v>809</v>
      </c>
      <c r="W320">
        <v>91.792141296039304</v>
      </c>
      <c r="X320">
        <v>3969.5666699459098</v>
      </c>
      <c r="Y320">
        <v>644.60155618484998</v>
      </c>
      <c r="Z320">
        <v>1258</v>
      </c>
      <c r="AA320">
        <v>377</v>
      </c>
      <c r="AB320">
        <v>15.2</v>
      </c>
      <c r="AC320">
        <v>27.9</v>
      </c>
      <c r="AD320">
        <v>12.7</v>
      </c>
    </row>
    <row r="321" spans="1:30" x14ac:dyDescent="0.25">
      <c r="A321" t="str">
        <f t="shared" si="4"/>
        <v>h</v>
      </c>
      <c r="B321">
        <v>319</v>
      </c>
      <c r="C321">
        <v>2</v>
      </c>
      <c r="D321">
        <v>53</v>
      </c>
      <c r="E321" t="s">
        <v>47</v>
      </c>
      <c r="F321" t="s">
        <v>84</v>
      </c>
      <c r="G321">
        <v>36</v>
      </c>
      <c r="H321">
        <v>4589</v>
      </c>
      <c r="I321">
        <v>457.94967410588703</v>
      </c>
      <c r="J321">
        <v>147.461847554971</v>
      </c>
      <c r="K321">
        <v>27.6496750652787</v>
      </c>
      <c r="L321">
        <v>1519</v>
      </c>
      <c r="M321">
        <v>38227</v>
      </c>
      <c r="N321">
        <v>36708</v>
      </c>
      <c r="O321">
        <v>9440</v>
      </c>
      <c r="P321">
        <v>13872</v>
      </c>
      <c r="Q321">
        <v>4432</v>
      </c>
      <c r="R321">
        <v>79.013537779549594</v>
      </c>
      <c r="S321">
        <v>737.50196529085997</v>
      </c>
      <c r="T321">
        <v>702.87875691705199</v>
      </c>
      <c r="U321">
        <v>31504</v>
      </c>
      <c r="V321">
        <v>5907</v>
      </c>
      <c r="W321">
        <v>78.672124834293598</v>
      </c>
      <c r="X321">
        <v>7559.7102964781898</v>
      </c>
      <c r="Y321">
        <v>1802.1494843555699</v>
      </c>
      <c r="Z321">
        <v>5250</v>
      </c>
      <c r="AA321">
        <v>984</v>
      </c>
      <c r="AB321">
        <v>23.9</v>
      </c>
      <c r="AC321">
        <v>113.8</v>
      </c>
      <c r="AD321">
        <v>89.9</v>
      </c>
    </row>
    <row r="322" spans="1:30" x14ac:dyDescent="0.25">
      <c r="A322" t="str">
        <f t="shared" si="4"/>
        <v>a</v>
      </c>
      <c r="B322">
        <v>320</v>
      </c>
      <c r="C322">
        <v>2</v>
      </c>
      <c r="D322">
        <v>54</v>
      </c>
      <c r="E322" t="s">
        <v>40</v>
      </c>
      <c r="F322" t="s">
        <v>116</v>
      </c>
      <c r="G322">
        <v>4</v>
      </c>
      <c r="H322">
        <v>3</v>
      </c>
      <c r="I322">
        <v>1.2248183880329999</v>
      </c>
      <c r="J322">
        <v>0.49107861241700002</v>
      </c>
      <c r="K322">
        <v>0.43243351711200001</v>
      </c>
      <c r="L322">
        <v>15</v>
      </c>
      <c r="M322">
        <v>0</v>
      </c>
      <c r="N322">
        <v>-15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15.980282711099999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12.2</v>
      </c>
      <c r="AC322">
        <v>0</v>
      </c>
      <c r="AD322">
        <v>-12.2</v>
      </c>
    </row>
    <row r="323" spans="1:30" x14ac:dyDescent="0.25">
      <c r="A323" t="str">
        <f t="shared" ref="A323:A386" si="5">LEFT(E323,1)</f>
        <v>a</v>
      </c>
      <c r="B323">
        <v>321</v>
      </c>
      <c r="C323">
        <v>2</v>
      </c>
      <c r="D323">
        <v>54</v>
      </c>
      <c r="E323" t="s">
        <v>24</v>
      </c>
      <c r="F323" t="s">
        <v>115</v>
      </c>
      <c r="G323">
        <v>5</v>
      </c>
      <c r="H323">
        <v>587</v>
      </c>
      <c r="I323">
        <v>584.25711269042699</v>
      </c>
      <c r="J323">
        <v>6.1625424029303497</v>
      </c>
      <c r="K323">
        <v>88.405812427906397</v>
      </c>
      <c r="L323">
        <v>434</v>
      </c>
      <c r="M323">
        <v>434</v>
      </c>
      <c r="N323">
        <v>0</v>
      </c>
      <c r="O323">
        <v>400</v>
      </c>
      <c r="P323">
        <v>514</v>
      </c>
      <c r="Q323">
        <v>114</v>
      </c>
      <c r="R323">
        <v>390.25262442600001</v>
      </c>
      <c r="S323">
        <v>43.829937589549502</v>
      </c>
      <c r="T323" s="26">
        <v>5.3846917812699901E-6</v>
      </c>
      <c r="U323">
        <v>0</v>
      </c>
      <c r="V323">
        <v>0</v>
      </c>
      <c r="W323">
        <v>0.99272376751774405</v>
      </c>
      <c r="X323">
        <v>394.38664303438401</v>
      </c>
      <c r="Y323">
        <v>5.2621211851640801</v>
      </c>
      <c r="Z323">
        <v>7</v>
      </c>
      <c r="AA323">
        <v>112</v>
      </c>
      <c r="AB323">
        <v>1.4</v>
      </c>
      <c r="AC323">
        <v>1.6</v>
      </c>
      <c r="AD323">
        <v>0.2</v>
      </c>
    </row>
    <row r="324" spans="1:30" x14ac:dyDescent="0.25">
      <c r="A324" t="str">
        <f t="shared" si="5"/>
        <v>b</v>
      </c>
      <c r="B324">
        <v>322</v>
      </c>
      <c r="C324">
        <v>2</v>
      </c>
      <c r="D324">
        <v>54</v>
      </c>
      <c r="E324" t="s">
        <v>23</v>
      </c>
      <c r="F324" t="s">
        <v>111</v>
      </c>
      <c r="G324">
        <v>9</v>
      </c>
      <c r="H324">
        <v>359</v>
      </c>
      <c r="I324">
        <v>135.622656251221</v>
      </c>
      <c r="J324">
        <v>1.44099357795093</v>
      </c>
      <c r="K324">
        <v>10.784076149439899</v>
      </c>
      <c r="L324">
        <v>33</v>
      </c>
      <c r="M324">
        <v>16</v>
      </c>
      <c r="N324">
        <v>-17</v>
      </c>
      <c r="O324">
        <v>285</v>
      </c>
      <c r="P324">
        <v>309</v>
      </c>
      <c r="Q324">
        <v>24</v>
      </c>
      <c r="R324">
        <v>6.7884873883E-3</v>
      </c>
      <c r="S324">
        <v>16.962158511171399</v>
      </c>
      <c r="T324">
        <v>16.961357338800202</v>
      </c>
      <c r="U324">
        <v>0</v>
      </c>
      <c r="V324">
        <v>0</v>
      </c>
      <c r="W324">
        <v>0</v>
      </c>
      <c r="X324">
        <v>284.40981631666699</v>
      </c>
      <c r="Y324">
        <v>0.94566266401311605</v>
      </c>
      <c r="Z324">
        <v>3</v>
      </c>
      <c r="AA324">
        <v>22</v>
      </c>
      <c r="AB324">
        <v>2.2999999999999998</v>
      </c>
      <c r="AC324">
        <v>2.4</v>
      </c>
      <c r="AD324">
        <v>0.1</v>
      </c>
    </row>
    <row r="325" spans="1:30" x14ac:dyDescent="0.25">
      <c r="A325" t="str">
        <f t="shared" si="5"/>
        <v>b</v>
      </c>
      <c r="B325">
        <v>323</v>
      </c>
      <c r="C325">
        <v>2</v>
      </c>
      <c r="D325">
        <v>54</v>
      </c>
      <c r="E325" t="s">
        <v>46</v>
      </c>
      <c r="F325" t="s">
        <v>110</v>
      </c>
      <c r="G325">
        <v>10</v>
      </c>
      <c r="H325">
        <v>1607</v>
      </c>
      <c r="I325">
        <v>835.146102757216</v>
      </c>
      <c r="J325">
        <v>42.308750199095499</v>
      </c>
      <c r="K325">
        <v>83.103043451844599</v>
      </c>
      <c r="L325">
        <v>32</v>
      </c>
      <c r="M325">
        <v>25</v>
      </c>
      <c r="N325">
        <v>-7</v>
      </c>
      <c r="O325">
        <v>1208</v>
      </c>
      <c r="P325">
        <v>1445</v>
      </c>
      <c r="Q325">
        <v>237</v>
      </c>
      <c r="R325">
        <v>0</v>
      </c>
      <c r="S325">
        <v>25.543411929912899</v>
      </c>
      <c r="T325">
        <v>6.9911298523980197</v>
      </c>
      <c r="U325">
        <v>0</v>
      </c>
      <c r="V325">
        <v>0</v>
      </c>
      <c r="W325">
        <v>5.9782776259822601</v>
      </c>
      <c r="X325">
        <v>1174.3206532838001</v>
      </c>
      <c r="Y325">
        <v>27.7142591910447</v>
      </c>
      <c r="Z325">
        <v>89</v>
      </c>
      <c r="AA325">
        <v>176</v>
      </c>
      <c r="AB325">
        <v>1.5</v>
      </c>
      <c r="AC325">
        <v>1.8</v>
      </c>
      <c r="AD325">
        <v>0.3</v>
      </c>
    </row>
    <row r="326" spans="1:30" x14ac:dyDescent="0.25">
      <c r="A326" t="str">
        <f t="shared" si="5"/>
        <v>c</v>
      </c>
      <c r="B326">
        <v>324</v>
      </c>
      <c r="C326">
        <v>2</v>
      </c>
      <c r="D326">
        <v>54</v>
      </c>
      <c r="E326" t="s">
        <v>30</v>
      </c>
      <c r="F326" t="s">
        <v>106</v>
      </c>
      <c r="G326">
        <v>14</v>
      </c>
      <c r="H326">
        <v>176</v>
      </c>
      <c r="I326">
        <v>91.070674737122999</v>
      </c>
      <c r="J326">
        <v>4.00989528943E-4</v>
      </c>
      <c r="K326">
        <v>3.0750662814525</v>
      </c>
      <c r="L326">
        <v>36</v>
      </c>
      <c r="M326">
        <v>36</v>
      </c>
      <c r="N326">
        <v>0</v>
      </c>
      <c r="O326">
        <v>143</v>
      </c>
      <c r="P326">
        <v>153</v>
      </c>
      <c r="Q326">
        <v>10</v>
      </c>
      <c r="R326">
        <v>32.958909427999998</v>
      </c>
      <c r="S326">
        <v>3.9574441758404202</v>
      </c>
      <c r="T326">
        <v>0</v>
      </c>
      <c r="U326">
        <v>0</v>
      </c>
      <c r="V326">
        <v>0</v>
      </c>
      <c r="W326">
        <v>0.99875224311199995</v>
      </c>
      <c r="X326">
        <v>142.738647760573</v>
      </c>
      <c r="Y326" s="26">
        <v>4.9017019480300001E-7</v>
      </c>
      <c r="Z326">
        <v>0</v>
      </c>
      <c r="AA326">
        <v>10</v>
      </c>
      <c r="AB326">
        <v>2</v>
      </c>
      <c r="AC326">
        <v>2.1</v>
      </c>
      <c r="AD326">
        <v>0.1</v>
      </c>
    </row>
    <row r="327" spans="1:30" x14ac:dyDescent="0.25">
      <c r="A327" t="str">
        <f t="shared" si="5"/>
        <v>c</v>
      </c>
      <c r="B327">
        <v>325</v>
      </c>
      <c r="C327">
        <v>2</v>
      </c>
      <c r="D327">
        <v>54</v>
      </c>
      <c r="E327" t="s">
        <v>29</v>
      </c>
      <c r="F327" t="s">
        <v>105</v>
      </c>
      <c r="G327">
        <v>15</v>
      </c>
      <c r="H327">
        <v>5710</v>
      </c>
      <c r="I327">
        <v>1623.8657648951801</v>
      </c>
      <c r="J327">
        <v>11.373832102772701</v>
      </c>
      <c r="K327">
        <v>76.619992613862493</v>
      </c>
      <c r="L327">
        <v>1199</v>
      </c>
      <c r="M327">
        <v>1176</v>
      </c>
      <c r="N327">
        <v>-23</v>
      </c>
      <c r="O327">
        <v>5309</v>
      </c>
      <c r="P327">
        <v>5595</v>
      </c>
      <c r="Q327">
        <v>286</v>
      </c>
      <c r="R327">
        <v>475.738679776906</v>
      </c>
      <c r="S327">
        <v>701.09253013576802</v>
      </c>
      <c r="T327">
        <v>22.969594261224099</v>
      </c>
      <c r="U327">
        <v>0</v>
      </c>
      <c r="V327">
        <v>0</v>
      </c>
      <c r="W327">
        <v>1.99706618260369</v>
      </c>
      <c r="X327">
        <v>5295.5865428501102</v>
      </c>
      <c r="Y327">
        <v>11.884585315953601</v>
      </c>
      <c r="Z327">
        <v>38</v>
      </c>
      <c r="AA327">
        <v>260</v>
      </c>
      <c r="AB327">
        <v>4</v>
      </c>
      <c r="AC327">
        <v>4.2</v>
      </c>
      <c r="AD327">
        <v>0.2</v>
      </c>
    </row>
    <row r="328" spans="1:30" x14ac:dyDescent="0.25">
      <c r="A328" t="str">
        <f t="shared" si="5"/>
        <v>d</v>
      </c>
      <c r="B328">
        <v>326</v>
      </c>
      <c r="C328">
        <v>2</v>
      </c>
      <c r="D328">
        <v>54</v>
      </c>
      <c r="E328" t="s">
        <v>15</v>
      </c>
      <c r="F328" t="s">
        <v>103</v>
      </c>
      <c r="G328">
        <v>17</v>
      </c>
      <c r="H328">
        <v>18</v>
      </c>
      <c r="I328">
        <v>2.9934636185761199</v>
      </c>
      <c r="J328">
        <v>0</v>
      </c>
      <c r="K328">
        <v>1.7040296912199999E-4</v>
      </c>
      <c r="L328">
        <v>0</v>
      </c>
      <c r="M328">
        <v>0</v>
      </c>
      <c r="N328">
        <v>0</v>
      </c>
      <c r="O328">
        <v>16</v>
      </c>
      <c r="P328">
        <v>16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16.976135196843</v>
      </c>
      <c r="Y328">
        <v>0</v>
      </c>
      <c r="Z328">
        <v>0</v>
      </c>
      <c r="AA328">
        <v>0</v>
      </c>
      <c r="AB328">
        <v>5.3</v>
      </c>
      <c r="AC328">
        <v>5.3</v>
      </c>
      <c r="AD328">
        <v>0</v>
      </c>
    </row>
    <row r="329" spans="1:30" x14ac:dyDescent="0.25">
      <c r="A329" t="str">
        <f t="shared" si="5"/>
        <v>d</v>
      </c>
      <c r="B329">
        <v>327</v>
      </c>
      <c r="C329">
        <v>2</v>
      </c>
      <c r="D329">
        <v>54</v>
      </c>
      <c r="E329" t="s">
        <v>22</v>
      </c>
      <c r="F329" t="s">
        <v>102</v>
      </c>
      <c r="G329">
        <v>18</v>
      </c>
      <c r="H329">
        <v>3147</v>
      </c>
      <c r="I329">
        <v>743.77034908837095</v>
      </c>
      <c r="J329">
        <v>54.730094911328301</v>
      </c>
      <c r="K329">
        <v>26.073917597248698</v>
      </c>
      <c r="L329">
        <v>580</v>
      </c>
      <c r="M329">
        <v>558</v>
      </c>
      <c r="N329">
        <v>-22</v>
      </c>
      <c r="O329">
        <v>3144</v>
      </c>
      <c r="P329">
        <v>3498</v>
      </c>
      <c r="Q329">
        <v>354</v>
      </c>
      <c r="R329">
        <v>500.36500517994</v>
      </c>
      <c r="S329">
        <v>58.113916135116597</v>
      </c>
      <c r="T329">
        <v>22.012950064582501</v>
      </c>
      <c r="U329">
        <v>0</v>
      </c>
      <c r="V329">
        <v>0</v>
      </c>
      <c r="W329">
        <v>1.9974519834640001</v>
      </c>
      <c r="X329">
        <v>3016.83988567799</v>
      </c>
      <c r="Y329">
        <v>125.568126158692</v>
      </c>
      <c r="Z329">
        <v>325</v>
      </c>
      <c r="AA329">
        <v>155</v>
      </c>
      <c r="AB329">
        <v>5</v>
      </c>
      <c r="AC329">
        <v>5.5</v>
      </c>
      <c r="AD329">
        <v>0.5</v>
      </c>
    </row>
    <row r="330" spans="1:30" x14ac:dyDescent="0.25">
      <c r="A330" t="str">
        <f t="shared" si="5"/>
        <v>d</v>
      </c>
      <c r="B330">
        <v>328</v>
      </c>
      <c r="C330">
        <v>2</v>
      </c>
      <c r="D330">
        <v>54</v>
      </c>
      <c r="E330" t="s">
        <v>21</v>
      </c>
      <c r="F330" t="s">
        <v>101</v>
      </c>
      <c r="G330">
        <v>19</v>
      </c>
      <c r="H330">
        <v>3029</v>
      </c>
      <c r="I330">
        <v>714.36230970783504</v>
      </c>
      <c r="J330">
        <v>10.716685278308001</v>
      </c>
      <c r="K330">
        <v>18.8931679294977</v>
      </c>
      <c r="L330">
        <v>499</v>
      </c>
      <c r="M330">
        <v>499</v>
      </c>
      <c r="N330">
        <v>0</v>
      </c>
      <c r="O330">
        <v>2930</v>
      </c>
      <c r="P330">
        <v>3095</v>
      </c>
      <c r="Q330">
        <v>165</v>
      </c>
      <c r="R330">
        <v>357.38323034397899</v>
      </c>
      <c r="S330">
        <v>141.79859832515399</v>
      </c>
      <c r="T330" s="26">
        <v>4.3723084310945E-5</v>
      </c>
      <c r="U330">
        <v>0</v>
      </c>
      <c r="V330">
        <v>0</v>
      </c>
      <c r="W330">
        <v>0</v>
      </c>
      <c r="X330">
        <v>2920.3432390103899</v>
      </c>
      <c r="Y330">
        <v>10.211528660394</v>
      </c>
      <c r="Z330">
        <v>63</v>
      </c>
      <c r="AA330">
        <v>112</v>
      </c>
      <c r="AB330">
        <v>4.8</v>
      </c>
      <c r="AC330">
        <v>5</v>
      </c>
      <c r="AD330">
        <v>0.2</v>
      </c>
    </row>
    <row r="331" spans="1:30" x14ac:dyDescent="0.25">
      <c r="A331" t="str">
        <f t="shared" si="5"/>
        <v>d</v>
      </c>
      <c r="B331">
        <v>329</v>
      </c>
      <c r="C331">
        <v>2</v>
      </c>
      <c r="D331">
        <v>54</v>
      </c>
      <c r="E331" t="s">
        <v>28</v>
      </c>
      <c r="F331" t="s">
        <v>100</v>
      </c>
      <c r="G331">
        <v>20</v>
      </c>
      <c r="H331">
        <v>10616</v>
      </c>
      <c r="I331">
        <v>2548.3798876723899</v>
      </c>
      <c r="J331">
        <v>44.253613193784602</v>
      </c>
      <c r="K331">
        <v>94.293330614901294</v>
      </c>
      <c r="L331">
        <v>432</v>
      </c>
      <c r="M331">
        <v>387</v>
      </c>
      <c r="N331">
        <v>-45</v>
      </c>
      <c r="O331">
        <v>10261</v>
      </c>
      <c r="P331">
        <v>11001</v>
      </c>
      <c r="Q331">
        <v>740</v>
      </c>
      <c r="R331">
        <v>209.59090723987401</v>
      </c>
      <c r="S331">
        <v>177.768545017208</v>
      </c>
      <c r="T331">
        <v>45.008623901715097</v>
      </c>
      <c r="U331">
        <v>0</v>
      </c>
      <c r="V331">
        <v>0</v>
      </c>
      <c r="W331">
        <v>2.0003226745857101</v>
      </c>
      <c r="X331">
        <v>10175.2375421668</v>
      </c>
      <c r="Y331">
        <v>84.195869991090902</v>
      </c>
      <c r="Z331">
        <v>263</v>
      </c>
      <c r="AA331">
        <v>561</v>
      </c>
      <c r="AB331">
        <v>4.2</v>
      </c>
      <c r="AC331">
        <v>4.5</v>
      </c>
      <c r="AD331">
        <v>0.3</v>
      </c>
    </row>
    <row r="332" spans="1:30" x14ac:dyDescent="0.25">
      <c r="A332" t="str">
        <f t="shared" si="5"/>
        <v>e</v>
      </c>
      <c r="B332">
        <v>330</v>
      </c>
      <c r="C332">
        <v>2</v>
      </c>
      <c r="D332">
        <v>54</v>
      </c>
      <c r="E332" t="s">
        <v>45</v>
      </c>
      <c r="F332" t="s">
        <v>96</v>
      </c>
      <c r="G332">
        <v>24</v>
      </c>
      <c r="H332">
        <v>65</v>
      </c>
      <c r="I332">
        <v>11.1400808467393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59</v>
      </c>
      <c r="P332">
        <v>59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59.901223694470801</v>
      </c>
      <c r="Y332">
        <v>0</v>
      </c>
      <c r="Z332">
        <v>0</v>
      </c>
      <c r="AA332">
        <v>0</v>
      </c>
      <c r="AB332">
        <v>5.3</v>
      </c>
      <c r="AC332">
        <v>5.3</v>
      </c>
      <c r="AD332">
        <v>0</v>
      </c>
    </row>
    <row r="333" spans="1:30" x14ac:dyDescent="0.25">
      <c r="A333" t="str">
        <f t="shared" si="5"/>
        <v>e</v>
      </c>
      <c r="B333">
        <v>331</v>
      </c>
      <c r="C333">
        <v>2</v>
      </c>
      <c r="D333">
        <v>54</v>
      </c>
      <c r="E333" t="s">
        <v>44</v>
      </c>
      <c r="F333" t="s">
        <v>95</v>
      </c>
      <c r="G333">
        <v>25</v>
      </c>
      <c r="H333">
        <v>89</v>
      </c>
      <c r="I333">
        <v>18.707412602346398</v>
      </c>
      <c r="J333">
        <v>0</v>
      </c>
      <c r="K333">
        <v>2.2269071907701399</v>
      </c>
      <c r="L333">
        <v>0</v>
      </c>
      <c r="M333">
        <v>0</v>
      </c>
      <c r="N333">
        <v>0</v>
      </c>
      <c r="O333">
        <v>83</v>
      </c>
      <c r="P333">
        <v>101</v>
      </c>
      <c r="Q333">
        <v>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0.99875235082000002</v>
      </c>
      <c r="X333">
        <v>82.887940317315</v>
      </c>
      <c r="Y333">
        <v>0</v>
      </c>
      <c r="Z333">
        <v>0</v>
      </c>
      <c r="AA333">
        <v>18</v>
      </c>
      <c r="AB333">
        <v>4.4000000000000004</v>
      </c>
      <c r="AC333">
        <v>5.4</v>
      </c>
      <c r="AD333">
        <v>1</v>
      </c>
    </row>
    <row r="334" spans="1:30" x14ac:dyDescent="0.25">
      <c r="A334" t="str">
        <f t="shared" si="5"/>
        <v>f</v>
      </c>
      <c r="B334">
        <v>332</v>
      </c>
      <c r="C334">
        <v>2</v>
      </c>
      <c r="D334">
        <v>54</v>
      </c>
      <c r="E334" t="s">
        <v>37</v>
      </c>
      <c r="F334" t="s">
        <v>94</v>
      </c>
      <c r="G334">
        <v>26</v>
      </c>
      <c r="H334">
        <v>168</v>
      </c>
      <c r="I334">
        <v>62.112882974398403</v>
      </c>
      <c r="J334">
        <v>0.33730672019251901</v>
      </c>
      <c r="K334">
        <v>0.33216968194256502</v>
      </c>
      <c r="L334">
        <v>1</v>
      </c>
      <c r="M334">
        <v>6</v>
      </c>
      <c r="N334">
        <v>5</v>
      </c>
      <c r="O334">
        <v>157</v>
      </c>
      <c r="P334">
        <v>161</v>
      </c>
      <c r="Q334">
        <v>4</v>
      </c>
      <c r="R334">
        <v>0</v>
      </c>
      <c r="S334">
        <v>0</v>
      </c>
      <c r="T334">
        <v>1.9224950347299901</v>
      </c>
      <c r="U334">
        <v>3</v>
      </c>
      <c r="V334">
        <v>3</v>
      </c>
      <c r="W334">
        <v>0.998380336791999</v>
      </c>
      <c r="X334">
        <v>156.19223339624301</v>
      </c>
      <c r="Y334" s="26">
        <v>1.74286566372E-7</v>
      </c>
      <c r="Z334">
        <v>2</v>
      </c>
      <c r="AA334">
        <v>2</v>
      </c>
      <c r="AB334">
        <v>2.5</v>
      </c>
      <c r="AC334">
        <v>2.7</v>
      </c>
      <c r="AD334">
        <v>0.2</v>
      </c>
    </row>
    <row r="335" spans="1:30" x14ac:dyDescent="0.25">
      <c r="A335" t="str">
        <f t="shared" si="5"/>
        <v>f</v>
      </c>
      <c r="B335">
        <v>333</v>
      </c>
      <c r="C335">
        <v>2</v>
      </c>
      <c r="D335">
        <v>54</v>
      </c>
      <c r="E335" t="s">
        <v>14</v>
      </c>
      <c r="F335" t="s">
        <v>93</v>
      </c>
      <c r="G335">
        <v>27</v>
      </c>
      <c r="H335">
        <v>262</v>
      </c>
      <c r="I335">
        <v>64.144631378436799</v>
      </c>
      <c r="J335">
        <v>10.030611600463301</v>
      </c>
      <c r="K335">
        <v>4.8602820304957</v>
      </c>
      <c r="L335">
        <v>240</v>
      </c>
      <c r="M335">
        <v>811</v>
      </c>
      <c r="N335">
        <v>571</v>
      </c>
      <c r="O335">
        <v>532</v>
      </c>
      <c r="P335">
        <v>768</v>
      </c>
      <c r="Q335">
        <v>236</v>
      </c>
      <c r="R335">
        <v>7.7563236088996401</v>
      </c>
      <c r="S335">
        <v>207.73097113257899</v>
      </c>
      <c r="T335">
        <v>24.678028205682601</v>
      </c>
      <c r="U335">
        <v>402</v>
      </c>
      <c r="V335">
        <v>194</v>
      </c>
      <c r="W335">
        <v>0</v>
      </c>
      <c r="X335">
        <v>491.24738815032902</v>
      </c>
      <c r="Y335">
        <v>41.3926368995849</v>
      </c>
      <c r="Z335">
        <v>187</v>
      </c>
      <c r="AA335">
        <v>90</v>
      </c>
      <c r="AB335">
        <v>12</v>
      </c>
      <c r="AC335">
        <v>24.6</v>
      </c>
      <c r="AD335">
        <v>12.6</v>
      </c>
    </row>
    <row r="336" spans="1:30" x14ac:dyDescent="0.25">
      <c r="A336" t="str">
        <f t="shared" si="5"/>
        <v>g</v>
      </c>
      <c r="B336">
        <v>334</v>
      </c>
      <c r="C336">
        <v>2</v>
      </c>
      <c r="D336">
        <v>54</v>
      </c>
      <c r="E336" t="s">
        <v>38</v>
      </c>
      <c r="F336" t="s">
        <v>90</v>
      </c>
      <c r="G336">
        <v>30</v>
      </c>
      <c r="H336">
        <v>1304</v>
      </c>
      <c r="I336">
        <v>3.8935682255423898</v>
      </c>
      <c r="J336" s="26">
        <v>1.34315560711E-5</v>
      </c>
      <c r="K336" s="26">
        <v>7.750170346877E-5</v>
      </c>
      <c r="L336">
        <v>397</v>
      </c>
      <c r="M336">
        <v>397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397.07203188466099</v>
      </c>
      <c r="T336" s="26">
        <v>5.7122307729800004E-10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102</v>
      </c>
      <c r="AC336">
        <v>102</v>
      </c>
      <c r="AD336">
        <v>0</v>
      </c>
    </row>
    <row r="337" spans="1:30" x14ac:dyDescent="0.25">
      <c r="A337" t="str">
        <f t="shared" si="5"/>
        <v>g</v>
      </c>
      <c r="B337">
        <v>335</v>
      </c>
      <c r="C337">
        <v>2</v>
      </c>
      <c r="D337">
        <v>54</v>
      </c>
      <c r="E337" t="s">
        <v>12</v>
      </c>
      <c r="F337" t="s">
        <v>89</v>
      </c>
      <c r="G337">
        <v>31</v>
      </c>
      <c r="H337">
        <v>304</v>
      </c>
      <c r="I337">
        <v>153.921656848173</v>
      </c>
      <c r="J337">
        <v>6.6309750330269797</v>
      </c>
      <c r="K337">
        <v>41.548897193664303</v>
      </c>
      <c r="L337">
        <v>1360</v>
      </c>
      <c r="M337">
        <v>3135</v>
      </c>
      <c r="N337">
        <v>1775</v>
      </c>
      <c r="O337">
        <v>329</v>
      </c>
      <c r="P337">
        <v>1230</v>
      </c>
      <c r="Q337">
        <v>901</v>
      </c>
      <c r="R337">
        <v>0</v>
      </c>
      <c r="S337">
        <v>1204.46158346786</v>
      </c>
      <c r="T337">
        <v>155.80030235570501</v>
      </c>
      <c r="U337">
        <v>265</v>
      </c>
      <c r="V337">
        <v>1666</v>
      </c>
      <c r="W337">
        <v>0</v>
      </c>
      <c r="X337">
        <v>329.57883110951798</v>
      </c>
      <c r="Y337">
        <v>0</v>
      </c>
      <c r="Z337">
        <v>124</v>
      </c>
      <c r="AA337">
        <v>777</v>
      </c>
      <c r="AB337">
        <v>11</v>
      </c>
      <c r="AC337">
        <v>28.4</v>
      </c>
      <c r="AD337">
        <v>17.399999999999999</v>
      </c>
    </row>
    <row r="338" spans="1:30" x14ac:dyDescent="0.25">
      <c r="A338" t="str">
        <f t="shared" si="5"/>
        <v>g</v>
      </c>
      <c r="B338">
        <v>336</v>
      </c>
      <c r="C338">
        <v>2</v>
      </c>
      <c r="D338">
        <v>54</v>
      </c>
      <c r="E338" t="s">
        <v>26</v>
      </c>
      <c r="F338" t="s">
        <v>88</v>
      </c>
      <c r="G338">
        <v>32</v>
      </c>
      <c r="H338">
        <v>1</v>
      </c>
      <c r="I338">
        <v>20.671981782</v>
      </c>
      <c r="J338">
        <v>20.671981782</v>
      </c>
      <c r="K338">
        <v>0</v>
      </c>
      <c r="L338">
        <v>1334</v>
      </c>
      <c r="M338">
        <v>4416</v>
      </c>
      <c r="N338">
        <v>3082</v>
      </c>
      <c r="O338">
        <v>0</v>
      </c>
      <c r="P338">
        <v>736</v>
      </c>
      <c r="Q338">
        <v>736</v>
      </c>
      <c r="R338">
        <v>0</v>
      </c>
      <c r="S338">
        <v>0</v>
      </c>
      <c r="T338">
        <v>1334.3218568499999</v>
      </c>
      <c r="U338">
        <v>4416</v>
      </c>
      <c r="V338">
        <v>0</v>
      </c>
      <c r="W338">
        <v>0</v>
      </c>
      <c r="X338">
        <v>0</v>
      </c>
      <c r="Y338">
        <v>0</v>
      </c>
      <c r="Z338">
        <v>736</v>
      </c>
      <c r="AA338">
        <v>0</v>
      </c>
      <c r="AB338">
        <v>64.5</v>
      </c>
      <c r="AC338">
        <v>249.2</v>
      </c>
      <c r="AD338">
        <v>184.7</v>
      </c>
    </row>
    <row r="339" spans="1:30" x14ac:dyDescent="0.25">
      <c r="A339" t="str">
        <f t="shared" si="5"/>
        <v>h</v>
      </c>
      <c r="B339">
        <v>337</v>
      </c>
      <c r="C339">
        <v>2</v>
      </c>
      <c r="D339">
        <v>54</v>
      </c>
      <c r="E339" t="s">
        <v>25</v>
      </c>
      <c r="F339" t="s">
        <v>86</v>
      </c>
      <c r="G339">
        <v>34</v>
      </c>
      <c r="H339">
        <v>1760</v>
      </c>
      <c r="I339">
        <v>274.12658495476899</v>
      </c>
      <c r="J339">
        <v>10.678338816799</v>
      </c>
      <c r="K339">
        <v>32.6930071036047</v>
      </c>
      <c r="L339">
        <v>50</v>
      </c>
      <c r="M339">
        <v>444</v>
      </c>
      <c r="N339">
        <v>394</v>
      </c>
      <c r="O339">
        <v>2616</v>
      </c>
      <c r="P339">
        <v>2929</v>
      </c>
      <c r="Q339">
        <v>313</v>
      </c>
      <c r="R339">
        <v>1.3376586138699999E-4</v>
      </c>
      <c r="S339">
        <v>50.956658929173898</v>
      </c>
      <c r="T339">
        <v>4.1252434891851696E-3</v>
      </c>
      <c r="U339">
        <v>97</v>
      </c>
      <c r="V339">
        <v>297</v>
      </c>
      <c r="W339">
        <v>14.5020332117486</v>
      </c>
      <c r="X339">
        <v>2580.0537847435498</v>
      </c>
      <c r="Y339">
        <v>22.408605044039099</v>
      </c>
      <c r="Z339">
        <v>82</v>
      </c>
      <c r="AA339">
        <v>253</v>
      </c>
      <c r="AB339">
        <v>9.6999999999999993</v>
      </c>
      <c r="AC339">
        <v>12.3</v>
      </c>
      <c r="AD339">
        <v>2.6</v>
      </c>
    </row>
    <row r="340" spans="1:30" x14ac:dyDescent="0.25">
      <c r="A340" t="str">
        <f t="shared" si="5"/>
        <v>h</v>
      </c>
      <c r="B340">
        <v>338</v>
      </c>
      <c r="C340">
        <v>2</v>
      </c>
      <c r="D340">
        <v>54</v>
      </c>
      <c r="E340" t="s">
        <v>41</v>
      </c>
      <c r="F340" t="s">
        <v>85</v>
      </c>
      <c r="G340">
        <v>35</v>
      </c>
      <c r="H340">
        <v>179</v>
      </c>
      <c r="I340">
        <v>68.660951638618997</v>
      </c>
      <c r="J340">
        <v>0</v>
      </c>
      <c r="K340">
        <v>20.504333029054202</v>
      </c>
      <c r="L340">
        <v>62</v>
      </c>
      <c r="M340">
        <v>884</v>
      </c>
      <c r="N340">
        <v>822</v>
      </c>
      <c r="O340">
        <v>900</v>
      </c>
      <c r="P340">
        <v>1283</v>
      </c>
      <c r="Q340">
        <v>383</v>
      </c>
      <c r="R340">
        <v>0</v>
      </c>
      <c r="S340">
        <v>62.921153597213603</v>
      </c>
      <c r="T340">
        <v>0</v>
      </c>
      <c r="U340">
        <v>0</v>
      </c>
      <c r="V340">
        <v>822</v>
      </c>
      <c r="W340">
        <v>0</v>
      </c>
      <c r="X340">
        <v>900.85460659638602</v>
      </c>
      <c r="Y340">
        <v>0</v>
      </c>
      <c r="Z340">
        <v>0</v>
      </c>
      <c r="AA340">
        <v>383</v>
      </c>
      <c r="AB340">
        <v>14</v>
      </c>
      <c r="AC340">
        <v>31.6</v>
      </c>
      <c r="AD340">
        <v>17.600000000000001</v>
      </c>
    </row>
    <row r="341" spans="1:30" x14ac:dyDescent="0.25">
      <c r="A341" t="str">
        <f t="shared" si="5"/>
        <v>c</v>
      </c>
      <c r="B341">
        <v>339</v>
      </c>
      <c r="C341">
        <v>2</v>
      </c>
      <c r="D341">
        <v>57</v>
      </c>
      <c r="E341" t="s">
        <v>31</v>
      </c>
      <c r="F341" t="s">
        <v>107</v>
      </c>
      <c r="G341">
        <v>13</v>
      </c>
      <c r="H341">
        <v>21</v>
      </c>
      <c r="I341">
        <v>38.342490394203999</v>
      </c>
      <c r="J341">
        <v>3.8985012831139998</v>
      </c>
      <c r="K341">
        <v>29.223053671624001</v>
      </c>
      <c r="L341">
        <v>135</v>
      </c>
      <c r="M341">
        <v>85</v>
      </c>
      <c r="N341">
        <v>-50</v>
      </c>
      <c r="O341">
        <v>3</v>
      </c>
      <c r="P341">
        <v>112</v>
      </c>
      <c r="Q341">
        <v>109</v>
      </c>
      <c r="R341">
        <v>0</v>
      </c>
      <c r="S341">
        <v>85.772972638699997</v>
      </c>
      <c r="T341">
        <v>49.940091798799997</v>
      </c>
      <c r="U341">
        <v>0</v>
      </c>
      <c r="V341">
        <v>0</v>
      </c>
      <c r="W341">
        <v>0</v>
      </c>
      <c r="X341">
        <v>0.99879944669999998</v>
      </c>
      <c r="Y341">
        <v>2.996401266351</v>
      </c>
      <c r="Z341">
        <v>13</v>
      </c>
      <c r="AA341">
        <v>99</v>
      </c>
      <c r="AB341">
        <v>3.6</v>
      </c>
      <c r="AC341">
        <v>5.0999999999999996</v>
      </c>
      <c r="AD341">
        <v>1.5</v>
      </c>
    </row>
    <row r="342" spans="1:30" x14ac:dyDescent="0.25">
      <c r="A342" t="str">
        <f t="shared" si="5"/>
        <v>c</v>
      </c>
      <c r="B342">
        <v>340</v>
      </c>
      <c r="C342">
        <v>2</v>
      </c>
      <c r="D342">
        <v>57</v>
      </c>
      <c r="E342" t="s">
        <v>30</v>
      </c>
      <c r="F342" t="s">
        <v>106</v>
      </c>
      <c r="G342">
        <v>14</v>
      </c>
      <c r="H342">
        <v>133</v>
      </c>
      <c r="I342">
        <v>169.41160324345699</v>
      </c>
      <c r="J342">
        <v>41.145698530506699</v>
      </c>
      <c r="K342">
        <v>80.727849882399994</v>
      </c>
      <c r="L342">
        <v>49</v>
      </c>
      <c r="M342">
        <v>33</v>
      </c>
      <c r="N342">
        <v>-16</v>
      </c>
      <c r="O342">
        <v>40</v>
      </c>
      <c r="P342">
        <v>444</v>
      </c>
      <c r="Q342">
        <v>404</v>
      </c>
      <c r="R342">
        <v>0</v>
      </c>
      <c r="S342">
        <v>33.062389505395998</v>
      </c>
      <c r="T342">
        <v>16.032966283752302</v>
      </c>
      <c r="U342">
        <v>0</v>
      </c>
      <c r="V342">
        <v>0</v>
      </c>
      <c r="W342">
        <v>0</v>
      </c>
      <c r="X342">
        <v>31.7020281568611</v>
      </c>
      <c r="Y342">
        <v>9.1601728688470292</v>
      </c>
      <c r="Z342">
        <v>139</v>
      </c>
      <c r="AA342">
        <v>274</v>
      </c>
      <c r="AB342">
        <v>0.5</v>
      </c>
      <c r="AC342">
        <v>2.8</v>
      </c>
      <c r="AD342">
        <v>2.2999999999999998</v>
      </c>
    </row>
    <row r="343" spans="1:30" x14ac:dyDescent="0.25">
      <c r="A343" t="str">
        <f t="shared" si="5"/>
        <v>c</v>
      </c>
      <c r="B343">
        <v>341</v>
      </c>
      <c r="C343">
        <v>2</v>
      </c>
      <c r="D343">
        <v>57</v>
      </c>
      <c r="E343" t="s">
        <v>29</v>
      </c>
      <c r="F343" t="s">
        <v>105</v>
      </c>
      <c r="G343">
        <v>15</v>
      </c>
      <c r="H343">
        <v>46</v>
      </c>
      <c r="I343">
        <v>38.022379753642397</v>
      </c>
      <c r="J343">
        <v>7.5953045885100003</v>
      </c>
      <c r="K343">
        <v>16.9217944851539</v>
      </c>
      <c r="L343">
        <v>231</v>
      </c>
      <c r="M343">
        <v>227</v>
      </c>
      <c r="N343">
        <v>-4</v>
      </c>
      <c r="O343">
        <v>18</v>
      </c>
      <c r="P343">
        <v>98</v>
      </c>
      <c r="Q343">
        <v>80</v>
      </c>
      <c r="R343">
        <v>0</v>
      </c>
      <c r="S343">
        <v>227.42653548451801</v>
      </c>
      <c r="T343">
        <v>3.9951372202800002</v>
      </c>
      <c r="U343">
        <v>0</v>
      </c>
      <c r="V343">
        <v>0</v>
      </c>
      <c r="W343">
        <v>0</v>
      </c>
      <c r="X343">
        <v>16.074252627693902</v>
      </c>
      <c r="Y343">
        <v>1.95950431933099</v>
      </c>
      <c r="Z343">
        <v>25</v>
      </c>
      <c r="AA343">
        <v>57</v>
      </c>
      <c r="AB343">
        <v>6.5</v>
      </c>
      <c r="AC343">
        <v>8.5</v>
      </c>
      <c r="AD343">
        <v>2</v>
      </c>
    </row>
    <row r="344" spans="1:30" x14ac:dyDescent="0.25">
      <c r="A344" t="str">
        <f t="shared" si="5"/>
        <v>g</v>
      </c>
      <c r="B344">
        <v>342</v>
      </c>
      <c r="C344">
        <v>2</v>
      </c>
      <c r="D344">
        <v>57</v>
      </c>
      <c r="E344" t="s">
        <v>12</v>
      </c>
      <c r="F344" t="s">
        <v>89</v>
      </c>
      <c r="G344">
        <v>31</v>
      </c>
      <c r="H344">
        <v>443</v>
      </c>
      <c r="I344">
        <v>708.57313611804102</v>
      </c>
      <c r="J344">
        <v>48.953687277384901</v>
      </c>
      <c r="K344">
        <v>432.41502046332101</v>
      </c>
      <c r="L344">
        <v>1774</v>
      </c>
      <c r="M344">
        <v>20468</v>
      </c>
      <c r="N344">
        <v>18694</v>
      </c>
      <c r="O344">
        <v>195</v>
      </c>
      <c r="P344">
        <v>9183</v>
      </c>
      <c r="Q344">
        <v>8988</v>
      </c>
      <c r="R344">
        <v>25.968803844469999</v>
      </c>
      <c r="S344">
        <v>1139.87325378888</v>
      </c>
      <c r="T344">
        <v>608.26250383530896</v>
      </c>
      <c r="U344">
        <v>1963</v>
      </c>
      <c r="V344">
        <v>17340</v>
      </c>
      <c r="W344">
        <v>144.10187760971101</v>
      </c>
      <c r="X344">
        <v>31.340922691371102</v>
      </c>
      <c r="Y344">
        <v>20.44364607743</v>
      </c>
      <c r="Z344">
        <v>916</v>
      </c>
      <c r="AA344">
        <v>8092</v>
      </c>
      <c r="AB344">
        <v>2.8</v>
      </c>
      <c r="AC344">
        <v>41.8</v>
      </c>
      <c r="AD344">
        <v>39</v>
      </c>
    </row>
    <row r="345" spans="1:30" x14ac:dyDescent="0.25">
      <c r="A345" t="str">
        <f t="shared" si="5"/>
        <v>g</v>
      </c>
      <c r="B345">
        <v>343</v>
      </c>
      <c r="C345">
        <v>2</v>
      </c>
      <c r="D345">
        <v>57</v>
      </c>
      <c r="E345" t="s">
        <v>26</v>
      </c>
      <c r="F345" t="s">
        <v>88</v>
      </c>
      <c r="G345">
        <v>32</v>
      </c>
      <c r="H345">
        <v>356</v>
      </c>
      <c r="I345">
        <v>626.38192265241196</v>
      </c>
      <c r="J345">
        <v>4.5431676744280001</v>
      </c>
      <c r="K345">
        <v>406.77819344468901</v>
      </c>
      <c r="L345">
        <v>2843</v>
      </c>
      <c r="M345">
        <v>90363</v>
      </c>
      <c r="N345">
        <v>87520</v>
      </c>
      <c r="O345">
        <v>301</v>
      </c>
      <c r="P345">
        <v>14946</v>
      </c>
      <c r="Q345">
        <v>14645</v>
      </c>
      <c r="R345">
        <v>87.248068711000002</v>
      </c>
      <c r="S345">
        <v>2400.5191047737098</v>
      </c>
      <c r="T345">
        <v>355.56245745166802</v>
      </c>
      <c r="U345">
        <v>970</v>
      </c>
      <c r="V345">
        <v>86906</v>
      </c>
      <c r="W345">
        <v>0</v>
      </c>
      <c r="X345">
        <v>301.62913116499999</v>
      </c>
      <c r="Y345">
        <v>0</v>
      </c>
      <c r="Z345">
        <v>161</v>
      </c>
      <c r="AA345">
        <v>14484</v>
      </c>
      <c r="AB345">
        <v>5</v>
      </c>
      <c r="AC345">
        <v>168.1</v>
      </c>
      <c r="AD345">
        <v>163.1</v>
      </c>
    </row>
    <row r="346" spans="1:30" x14ac:dyDescent="0.25">
      <c r="A346" t="str">
        <f t="shared" si="5"/>
        <v>h</v>
      </c>
      <c r="B346">
        <v>344</v>
      </c>
      <c r="C346">
        <v>2</v>
      </c>
      <c r="D346">
        <v>57</v>
      </c>
      <c r="E346" t="s">
        <v>25</v>
      </c>
      <c r="F346" t="s">
        <v>86</v>
      </c>
      <c r="G346">
        <v>34</v>
      </c>
      <c r="H346">
        <v>18612</v>
      </c>
      <c r="I346">
        <v>7528.0019320843003</v>
      </c>
      <c r="J346">
        <v>89.577903337650497</v>
      </c>
      <c r="K346">
        <v>2167.8186395719299</v>
      </c>
      <c r="L346">
        <v>1637</v>
      </c>
      <c r="M346">
        <v>22093</v>
      </c>
      <c r="N346">
        <v>20456</v>
      </c>
      <c r="O346">
        <v>18609</v>
      </c>
      <c r="P346">
        <v>35973</v>
      </c>
      <c r="Q346">
        <v>17364</v>
      </c>
      <c r="R346">
        <v>261.53436847363702</v>
      </c>
      <c r="S346">
        <v>1264.13172446877</v>
      </c>
      <c r="T346">
        <v>111.864624383855</v>
      </c>
      <c r="U346">
        <v>816</v>
      </c>
      <c r="V346">
        <v>19752</v>
      </c>
      <c r="W346">
        <v>48.883672260777502</v>
      </c>
      <c r="X346">
        <v>18442.264900847302</v>
      </c>
      <c r="Y346">
        <v>118.848140118318</v>
      </c>
      <c r="Z346">
        <v>693</v>
      </c>
      <c r="AA346">
        <v>16789</v>
      </c>
      <c r="AB346">
        <v>2.7</v>
      </c>
      <c r="AC346">
        <v>7.7</v>
      </c>
      <c r="AD346">
        <v>5</v>
      </c>
    </row>
    <row r="347" spans="1:30" x14ac:dyDescent="0.25">
      <c r="A347" t="str">
        <f t="shared" si="5"/>
        <v>b</v>
      </c>
      <c r="B347">
        <v>345</v>
      </c>
      <c r="C347">
        <v>2</v>
      </c>
      <c r="D347">
        <v>59</v>
      </c>
      <c r="E347" t="s">
        <v>34</v>
      </c>
      <c r="F347" t="s">
        <v>112</v>
      </c>
      <c r="G347">
        <v>8</v>
      </c>
      <c r="H347">
        <v>22</v>
      </c>
      <c r="I347">
        <v>10.622638361744301</v>
      </c>
      <c r="J347">
        <v>1.2368912139365</v>
      </c>
      <c r="K347">
        <v>3.2234774435128402</v>
      </c>
      <c r="L347">
        <v>1</v>
      </c>
      <c r="M347">
        <v>0</v>
      </c>
      <c r="N347">
        <v>-1</v>
      </c>
      <c r="O347">
        <v>7</v>
      </c>
      <c r="P347">
        <v>15</v>
      </c>
      <c r="Q347">
        <v>8</v>
      </c>
      <c r="R347">
        <v>0</v>
      </c>
      <c r="S347">
        <v>8.8123811423000006E-2</v>
      </c>
      <c r="T347">
        <v>1.8957448743182601</v>
      </c>
      <c r="U347">
        <v>0</v>
      </c>
      <c r="V347">
        <v>0</v>
      </c>
      <c r="W347">
        <v>0</v>
      </c>
      <c r="X347">
        <v>7.0827282881619897</v>
      </c>
      <c r="Y347">
        <v>0.818439325494</v>
      </c>
      <c r="Z347">
        <v>2</v>
      </c>
      <c r="AA347">
        <v>6</v>
      </c>
      <c r="AB347">
        <v>0.8</v>
      </c>
      <c r="AC347">
        <v>1.4</v>
      </c>
      <c r="AD347">
        <v>0.6</v>
      </c>
    </row>
    <row r="348" spans="1:30" x14ac:dyDescent="0.25">
      <c r="A348" t="str">
        <f t="shared" si="5"/>
        <v>b</v>
      </c>
      <c r="B348">
        <v>346</v>
      </c>
      <c r="C348">
        <v>2</v>
      </c>
      <c r="D348">
        <v>59</v>
      </c>
      <c r="E348" t="s">
        <v>23</v>
      </c>
      <c r="F348" t="s">
        <v>111</v>
      </c>
      <c r="G348">
        <v>9</v>
      </c>
      <c r="H348">
        <v>23</v>
      </c>
      <c r="I348">
        <v>11.7045259919879</v>
      </c>
      <c r="J348">
        <v>1.6913883404199901</v>
      </c>
      <c r="K348">
        <v>7.5677094070172899</v>
      </c>
      <c r="L348">
        <v>8</v>
      </c>
      <c r="M348">
        <v>8</v>
      </c>
      <c r="N348">
        <v>0</v>
      </c>
      <c r="O348">
        <v>4</v>
      </c>
      <c r="P348">
        <v>22</v>
      </c>
      <c r="Q348">
        <v>18</v>
      </c>
      <c r="R348">
        <v>0</v>
      </c>
      <c r="S348">
        <v>8.8418129606840896</v>
      </c>
      <c r="T348">
        <v>0</v>
      </c>
      <c r="U348">
        <v>0</v>
      </c>
      <c r="V348">
        <v>0</v>
      </c>
      <c r="W348">
        <v>0</v>
      </c>
      <c r="X348">
        <v>3.9945490586429999</v>
      </c>
      <c r="Y348">
        <v>0.73516651393299903</v>
      </c>
      <c r="Z348">
        <v>3</v>
      </c>
      <c r="AA348">
        <v>16</v>
      </c>
      <c r="AB348">
        <v>1</v>
      </c>
      <c r="AC348">
        <v>2.6</v>
      </c>
      <c r="AD348">
        <v>1.6</v>
      </c>
    </row>
    <row r="349" spans="1:30" x14ac:dyDescent="0.25">
      <c r="A349" t="str">
        <f t="shared" si="5"/>
        <v>e</v>
      </c>
      <c r="B349">
        <v>347</v>
      </c>
      <c r="C349">
        <v>2</v>
      </c>
      <c r="D349">
        <v>59</v>
      </c>
      <c r="E349" t="s">
        <v>35</v>
      </c>
      <c r="F349" t="s">
        <v>99</v>
      </c>
      <c r="G349">
        <v>21</v>
      </c>
      <c r="H349">
        <v>96</v>
      </c>
      <c r="I349">
        <v>17.5655217192629</v>
      </c>
      <c r="J349">
        <v>5.2325551815639999</v>
      </c>
      <c r="K349">
        <v>0</v>
      </c>
      <c r="L349">
        <v>0</v>
      </c>
      <c r="M349">
        <v>0</v>
      </c>
      <c r="N349">
        <v>0</v>
      </c>
      <c r="O349">
        <v>77</v>
      </c>
      <c r="P349">
        <v>102</v>
      </c>
      <c r="Q349">
        <v>25</v>
      </c>
      <c r="R349">
        <v>0</v>
      </c>
      <c r="S349">
        <v>0.50223631277799996</v>
      </c>
      <c r="T349">
        <v>0</v>
      </c>
      <c r="U349">
        <v>0</v>
      </c>
      <c r="V349">
        <v>0</v>
      </c>
      <c r="W349">
        <v>1.0375251212050001</v>
      </c>
      <c r="X349">
        <v>57.113389826106797</v>
      </c>
      <c r="Y349">
        <v>19.825064312241</v>
      </c>
      <c r="Z349">
        <v>44</v>
      </c>
      <c r="AA349">
        <v>0</v>
      </c>
      <c r="AB349">
        <v>4.4000000000000004</v>
      </c>
      <c r="AC349">
        <v>5.8</v>
      </c>
      <c r="AD349">
        <v>1.4</v>
      </c>
    </row>
    <row r="350" spans="1:30" x14ac:dyDescent="0.25">
      <c r="A350" t="str">
        <f t="shared" si="5"/>
        <v>e</v>
      </c>
      <c r="B350">
        <v>348</v>
      </c>
      <c r="C350">
        <v>2</v>
      </c>
      <c r="D350">
        <v>59</v>
      </c>
      <c r="E350" t="s">
        <v>43</v>
      </c>
      <c r="F350" t="s">
        <v>98</v>
      </c>
      <c r="G350">
        <v>22</v>
      </c>
      <c r="H350">
        <v>3490</v>
      </c>
      <c r="I350">
        <v>648.71632816549197</v>
      </c>
      <c r="J350">
        <v>92.680835304649406</v>
      </c>
      <c r="K350">
        <v>14.845248242550699</v>
      </c>
      <c r="L350">
        <v>210</v>
      </c>
      <c r="M350">
        <v>90</v>
      </c>
      <c r="N350">
        <v>-120</v>
      </c>
      <c r="O350">
        <v>4536</v>
      </c>
      <c r="P350">
        <v>5102</v>
      </c>
      <c r="Q350">
        <v>566</v>
      </c>
      <c r="R350">
        <v>0</v>
      </c>
      <c r="S350">
        <v>90.898201688446903</v>
      </c>
      <c r="T350">
        <v>119.846398071894</v>
      </c>
      <c r="U350">
        <v>0</v>
      </c>
      <c r="V350">
        <v>0</v>
      </c>
      <c r="W350">
        <v>11.986961033448299</v>
      </c>
      <c r="X350">
        <v>4177.6654961168497</v>
      </c>
      <c r="Y350">
        <v>346.96736155544198</v>
      </c>
      <c r="Z350">
        <v>787</v>
      </c>
      <c r="AA350">
        <v>126</v>
      </c>
      <c r="AB350">
        <v>7.3</v>
      </c>
      <c r="AC350">
        <v>8</v>
      </c>
      <c r="AD350">
        <v>0.7</v>
      </c>
    </row>
    <row r="351" spans="1:30" x14ac:dyDescent="0.25">
      <c r="A351" t="str">
        <f t="shared" si="5"/>
        <v>e</v>
      </c>
      <c r="B351">
        <v>349</v>
      </c>
      <c r="C351">
        <v>2</v>
      </c>
      <c r="D351">
        <v>59</v>
      </c>
      <c r="E351" t="s">
        <v>20</v>
      </c>
      <c r="F351" t="s">
        <v>97</v>
      </c>
      <c r="G351">
        <v>23</v>
      </c>
      <c r="H351">
        <v>52</v>
      </c>
      <c r="I351">
        <v>7.6416856537170998</v>
      </c>
      <c r="J351">
        <v>0.84611974849099902</v>
      </c>
      <c r="K351">
        <v>0.21115418742600001</v>
      </c>
      <c r="L351">
        <v>3</v>
      </c>
      <c r="M351">
        <v>0</v>
      </c>
      <c r="N351">
        <v>-3</v>
      </c>
      <c r="O351">
        <v>79</v>
      </c>
      <c r="P351">
        <v>84</v>
      </c>
      <c r="Q351">
        <v>5</v>
      </c>
      <c r="R351">
        <v>0</v>
      </c>
      <c r="S351">
        <v>0</v>
      </c>
      <c r="T351">
        <v>3.9945059186799998</v>
      </c>
      <c r="U351">
        <v>0</v>
      </c>
      <c r="V351">
        <v>0</v>
      </c>
      <c r="W351">
        <v>0</v>
      </c>
      <c r="X351">
        <v>76.893885021944996</v>
      </c>
      <c r="Y351">
        <v>2.9958688596559999</v>
      </c>
      <c r="Z351">
        <v>7</v>
      </c>
      <c r="AA351">
        <v>1</v>
      </c>
      <c r="AB351">
        <v>10.7</v>
      </c>
      <c r="AC351">
        <v>11</v>
      </c>
      <c r="AD351">
        <v>0.3</v>
      </c>
    </row>
    <row r="352" spans="1:30" x14ac:dyDescent="0.25">
      <c r="A352" t="str">
        <f t="shared" si="5"/>
        <v>f</v>
      </c>
      <c r="B352">
        <v>350</v>
      </c>
      <c r="C352">
        <v>2</v>
      </c>
      <c r="D352">
        <v>59</v>
      </c>
      <c r="E352" t="s">
        <v>14</v>
      </c>
      <c r="F352" t="s">
        <v>93</v>
      </c>
      <c r="G352">
        <v>27</v>
      </c>
      <c r="H352">
        <v>948</v>
      </c>
      <c r="I352">
        <v>148.20139943538999</v>
      </c>
      <c r="J352">
        <v>25.464154770057402</v>
      </c>
      <c r="K352">
        <v>9.2339226508920405</v>
      </c>
      <c r="L352">
        <v>23</v>
      </c>
      <c r="M352">
        <v>1407</v>
      </c>
      <c r="N352">
        <v>1384</v>
      </c>
      <c r="O352">
        <v>2451</v>
      </c>
      <c r="P352">
        <v>2932</v>
      </c>
      <c r="Q352">
        <v>481</v>
      </c>
      <c r="R352">
        <v>15.977831032299999</v>
      </c>
      <c r="S352">
        <v>6.3116503912774E-2</v>
      </c>
      <c r="T352">
        <v>7.6169844092471601</v>
      </c>
      <c r="U352">
        <v>1021</v>
      </c>
      <c r="V352">
        <v>370</v>
      </c>
      <c r="W352">
        <v>44.794327276124299</v>
      </c>
      <c r="X352">
        <v>2239.21993459238</v>
      </c>
      <c r="Y352">
        <v>167.84088225117699</v>
      </c>
      <c r="Z352">
        <v>476</v>
      </c>
      <c r="AA352">
        <v>172</v>
      </c>
      <c r="AB352">
        <v>16.7</v>
      </c>
      <c r="AC352">
        <v>29.3</v>
      </c>
      <c r="AD352">
        <v>12.6</v>
      </c>
    </row>
    <row r="353" spans="1:30" x14ac:dyDescent="0.25">
      <c r="A353" t="str">
        <f t="shared" si="5"/>
        <v>f</v>
      </c>
      <c r="B353">
        <v>351</v>
      </c>
      <c r="C353">
        <v>2</v>
      </c>
      <c r="D353">
        <v>59</v>
      </c>
      <c r="E353" t="s">
        <v>42</v>
      </c>
      <c r="F353" t="s">
        <v>91</v>
      </c>
      <c r="G353">
        <v>29</v>
      </c>
      <c r="H353">
        <v>330</v>
      </c>
      <c r="I353">
        <v>38.626594914632399</v>
      </c>
      <c r="J353">
        <v>0</v>
      </c>
      <c r="K353">
        <v>5.6137486538277797</v>
      </c>
      <c r="L353">
        <v>0</v>
      </c>
      <c r="M353">
        <v>4290</v>
      </c>
      <c r="N353">
        <v>4290</v>
      </c>
      <c r="O353">
        <v>669</v>
      </c>
      <c r="P353">
        <v>1098</v>
      </c>
      <c r="Q353">
        <v>429</v>
      </c>
      <c r="R353">
        <v>0</v>
      </c>
      <c r="S353">
        <v>0</v>
      </c>
      <c r="T353">
        <v>0</v>
      </c>
      <c r="U353">
        <v>0</v>
      </c>
      <c r="V353">
        <v>4290</v>
      </c>
      <c r="W353">
        <v>4.1964311730953998</v>
      </c>
      <c r="X353">
        <v>665.37150215070199</v>
      </c>
      <c r="Y353">
        <v>0</v>
      </c>
      <c r="Z353">
        <v>0</v>
      </c>
      <c r="AA353">
        <v>429</v>
      </c>
      <c r="AB353">
        <v>17.3</v>
      </c>
      <c r="AC353">
        <v>139.5</v>
      </c>
      <c r="AD353">
        <v>122.2</v>
      </c>
    </row>
    <row r="354" spans="1:30" x14ac:dyDescent="0.25">
      <c r="A354" t="str">
        <f t="shared" si="5"/>
        <v>g</v>
      </c>
      <c r="B354">
        <v>352</v>
      </c>
      <c r="C354">
        <v>2</v>
      </c>
      <c r="D354">
        <v>59</v>
      </c>
      <c r="E354" t="s">
        <v>12</v>
      </c>
      <c r="F354" t="s">
        <v>89</v>
      </c>
      <c r="G354">
        <v>31</v>
      </c>
      <c r="H354">
        <v>1384</v>
      </c>
      <c r="I354">
        <v>496.88732054079497</v>
      </c>
      <c r="J354">
        <v>245.61120639973501</v>
      </c>
      <c r="K354">
        <v>113.52526617036</v>
      </c>
      <c r="L354">
        <v>6344</v>
      </c>
      <c r="M354">
        <v>16701</v>
      </c>
      <c r="N354">
        <v>10357</v>
      </c>
      <c r="O354">
        <v>1249</v>
      </c>
      <c r="P354">
        <v>7854</v>
      </c>
      <c r="Q354">
        <v>6605</v>
      </c>
      <c r="R354">
        <v>211.4811592447</v>
      </c>
      <c r="S354">
        <v>2089.0535633772201</v>
      </c>
      <c r="T354">
        <v>4043.6185848216101</v>
      </c>
      <c r="U354">
        <v>9849</v>
      </c>
      <c r="V354">
        <v>4552</v>
      </c>
      <c r="W354">
        <v>42.941618005270001</v>
      </c>
      <c r="X354">
        <v>1091.2555861780399</v>
      </c>
      <c r="Y354">
        <v>115.674750807265</v>
      </c>
      <c r="Z354">
        <v>4596</v>
      </c>
      <c r="AA354">
        <v>2124</v>
      </c>
      <c r="AB354">
        <v>15.3</v>
      </c>
      <c r="AC354">
        <v>49.4</v>
      </c>
      <c r="AD354">
        <v>34.1</v>
      </c>
    </row>
    <row r="355" spans="1:30" x14ac:dyDescent="0.25">
      <c r="A355" t="str">
        <f t="shared" si="5"/>
        <v>c</v>
      </c>
      <c r="B355">
        <v>353</v>
      </c>
      <c r="C355">
        <v>2</v>
      </c>
      <c r="D355">
        <v>65</v>
      </c>
      <c r="E355" t="s">
        <v>31</v>
      </c>
      <c r="F355" t="s">
        <v>107</v>
      </c>
      <c r="G355">
        <v>13</v>
      </c>
      <c r="H355">
        <v>10</v>
      </c>
      <c r="I355">
        <v>6.2962697694600998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9</v>
      </c>
      <c r="P355">
        <v>9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9.9872102767609992</v>
      </c>
      <c r="Y355">
        <v>0</v>
      </c>
      <c r="Z355">
        <v>0</v>
      </c>
      <c r="AA355">
        <v>0</v>
      </c>
      <c r="AB355">
        <v>1.4</v>
      </c>
      <c r="AC355">
        <v>1.4</v>
      </c>
      <c r="AD355">
        <v>0</v>
      </c>
    </row>
    <row r="356" spans="1:30" x14ac:dyDescent="0.25">
      <c r="A356" t="str">
        <f t="shared" si="5"/>
        <v>c</v>
      </c>
      <c r="B356">
        <v>354</v>
      </c>
      <c r="C356">
        <v>2</v>
      </c>
      <c r="D356">
        <v>65</v>
      </c>
      <c r="E356" t="s">
        <v>30</v>
      </c>
      <c r="F356" t="s">
        <v>106</v>
      </c>
      <c r="G356">
        <v>14</v>
      </c>
      <c r="H356">
        <v>372</v>
      </c>
      <c r="I356">
        <v>224.289284289801</v>
      </c>
      <c r="J356">
        <v>24.0560326802179</v>
      </c>
      <c r="K356">
        <v>18.2425838891923</v>
      </c>
      <c r="L356">
        <v>0</v>
      </c>
      <c r="M356">
        <v>0</v>
      </c>
      <c r="N356">
        <v>0</v>
      </c>
      <c r="O356">
        <v>341</v>
      </c>
      <c r="P356">
        <v>454</v>
      </c>
      <c r="Q356">
        <v>113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311.64602046968901</v>
      </c>
      <c r="Y356">
        <v>29.691155320742499</v>
      </c>
      <c r="Z356">
        <v>81</v>
      </c>
      <c r="AA356">
        <v>62</v>
      </c>
      <c r="AB356">
        <v>1.5</v>
      </c>
      <c r="AC356">
        <v>2</v>
      </c>
      <c r="AD356">
        <v>0.5</v>
      </c>
    </row>
    <row r="357" spans="1:30" x14ac:dyDescent="0.25">
      <c r="A357" t="str">
        <f t="shared" si="5"/>
        <v>d</v>
      </c>
      <c r="B357">
        <v>355</v>
      </c>
      <c r="C357">
        <v>2</v>
      </c>
      <c r="D357">
        <v>65</v>
      </c>
      <c r="E357" t="s">
        <v>15</v>
      </c>
      <c r="F357" t="s">
        <v>103</v>
      </c>
      <c r="G357">
        <v>17</v>
      </c>
      <c r="H357">
        <v>1497</v>
      </c>
      <c r="I357">
        <v>424.16628225692602</v>
      </c>
      <c r="J357">
        <v>50.007502206120101</v>
      </c>
      <c r="K357">
        <v>33.5117558624328</v>
      </c>
      <c r="L357">
        <v>40</v>
      </c>
      <c r="M357">
        <v>40</v>
      </c>
      <c r="N357">
        <v>0</v>
      </c>
      <c r="O357">
        <v>1526</v>
      </c>
      <c r="P357">
        <v>1932</v>
      </c>
      <c r="Q357">
        <v>406</v>
      </c>
      <c r="R357">
        <v>0</v>
      </c>
      <c r="S357">
        <v>40.947390992700001</v>
      </c>
      <c r="T357">
        <v>9.1282207951199896E-4</v>
      </c>
      <c r="U357">
        <v>0</v>
      </c>
      <c r="V357">
        <v>0</v>
      </c>
      <c r="W357">
        <v>0</v>
      </c>
      <c r="X357">
        <v>1436.9637129264399</v>
      </c>
      <c r="Y357">
        <v>89.626816012043903</v>
      </c>
      <c r="Z357">
        <v>297</v>
      </c>
      <c r="AA357">
        <v>199</v>
      </c>
      <c r="AB357">
        <v>3.7</v>
      </c>
      <c r="AC357">
        <v>4.5999999999999996</v>
      </c>
      <c r="AD357">
        <v>0.9</v>
      </c>
    </row>
    <row r="358" spans="1:30" x14ac:dyDescent="0.25">
      <c r="A358" t="str">
        <f t="shared" si="5"/>
        <v>d</v>
      </c>
      <c r="B358">
        <v>356</v>
      </c>
      <c r="C358">
        <v>2</v>
      </c>
      <c r="D358">
        <v>65</v>
      </c>
      <c r="E358" t="s">
        <v>22</v>
      </c>
      <c r="F358" t="s">
        <v>102</v>
      </c>
      <c r="G358">
        <v>18</v>
      </c>
      <c r="H358">
        <v>4840</v>
      </c>
      <c r="I358">
        <v>1169.9471915480999</v>
      </c>
      <c r="J358">
        <v>58.8552164360162</v>
      </c>
      <c r="K358">
        <v>34.754357352815902</v>
      </c>
      <c r="L358">
        <v>294</v>
      </c>
      <c r="M358">
        <v>260</v>
      </c>
      <c r="N358">
        <v>-34</v>
      </c>
      <c r="O358">
        <v>5119</v>
      </c>
      <c r="P358">
        <v>5539</v>
      </c>
      <c r="Q358">
        <v>420</v>
      </c>
      <c r="R358">
        <v>0</v>
      </c>
      <c r="S358">
        <v>260.66511828569099</v>
      </c>
      <c r="T358">
        <v>33.958379161640003</v>
      </c>
      <c r="U358">
        <v>0</v>
      </c>
      <c r="V358">
        <v>0</v>
      </c>
      <c r="W358">
        <v>2.3634777138909899</v>
      </c>
      <c r="X358">
        <v>4981.1533417053897</v>
      </c>
      <c r="Y358">
        <v>135.959001138156</v>
      </c>
      <c r="Z358">
        <v>350</v>
      </c>
      <c r="AA358">
        <v>206</v>
      </c>
      <c r="AB358">
        <v>4.5999999999999996</v>
      </c>
      <c r="AC358">
        <v>5</v>
      </c>
      <c r="AD358">
        <v>0.4</v>
      </c>
    </row>
    <row r="359" spans="1:30" x14ac:dyDescent="0.25">
      <c r="A359" t="str">
        <f t="shared" si="5"/>
        <v>d</v>
      </c>
      <c r="B359">
        <v>357</v>
      </c>
      <c r="C359">
        <v>2</v>
      </c>
      <c r="D359">
        <v>65</v>
      </c>
      <c r="E359" t="s">
        <v>21</v>
      </c>
      <c r="F359" t="s">
        <v>101</v>
      </c>
      <c r="G359">
        <v>19</v>
      </c>
      <c r="H359">
        <v>5806</v>
      </c>
      <c r="I359">
        <v>1137.5035699893001</v>
      </c>
      <c r="J359">
        <v>16.850935442089</v>
      </c>
      <c r="K359">
        <v>14.842229398963701</v>
      </c>
      <c r="L359">
        <v>124</v>
      </c>
      <c r="M359">
        <v>124</v>
      </c>
      <c r="N359">
        <v>0</v>
      </c>
      <c r="O359">
        <v>5888</v>
      </c>
      <c r="P359">
        <v>6046</v>
      </c>
      <c r="Q359">
        <v>158</v>
      </c>
      <c r="R359">
        <v>0</v>
      </c>
      <c r="S359">
        <v>124.841680019469</v>
      </c>
      <c r="T359">
        <v>0</v>
      </c>
      <c r="U359">
        <v>0</v>
      </c>
      <c r="V359">
        <v>0</v>
      </c>
      <c r="W359">
        <v>0</v>
      </c>
      <c r="X359">
        <v>5858.7872779225399</v>
      </c>
      <c r="Y359">
        <v>29.961185283208899</v>
      </c>
      <c r="Z359">
        <v>100</v>
      </c>
      <c r="AA359">
        <v>88</v>
      </c>
      <c r="AB359">
        <v>5.3</v>
      </c>
      <c r="AC359">
        <v>5.4</v>
      </c>
      <c r="AD359">
        <v>0.1</v>
      </c>
    </row>
    <row r="360" spans="1:30" x14ac:dyDescent="0.25">
      <c r="A360" t="str">
        <f t="shared" si="5"/>
        <v>d</v>
      </c>
      <c r="B360">
        <v>358</v>
      </c>
      <c r="C360">
        <v>2</v>
      </c>
      <c r="D360">
        <v>65</v>
      </c>
      <c r="E360" t="s">
        <v>28</v>
      </c>
      <c r="F360" t="s">
        <v>100</v>
      </c>
      <c r="G360">
        <v>20</v>
      </c>
      <c r="H360">
        <v>158</v>
      </c>
      <c r="I360">
        <v>28.071360935562801</v>
      </c>
      <c r="J360">
        <v>0.347630889306</v>
      </c>
      <c r="K360">
        <v>0.57347185808500001</v>
      </c>
      <c r="L360">
        <v>0</v>
      </c>
      <c r="M360">
        <v>0</v>
      </c>
      <c r="N360">
        <v>0</v>
      </c>
      <c r="O360">
        <v>160</v>
      </c>
      <c r="P360">
        <v>164</v>
      </c>
      <c r="Q360">
        <v>4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159.79400849339601</v>
      </c>
      <c r="Y360">
        <v>0.998681489857</v>
      </c>
      <c r="Z360">
        <v>2</v>
      </c>
      <c r="AA360">
        <v>3</v>
      </c>
      <c r="AB360">
        <v>5.7</v>
      </c>
      <c r="AC360">
        <v>5.8</v>
      </c>
      <c r="AD360">
        <v>0.1</v>
      </c>
    </row>
    <row r="361" spans="1:30" x14ac:dyDescent="0.25">
      <c r="A361" t="str">
        <f t="shared" si="5"/>
        <v>f</v>
      </c>
      <c r="B361">
        <v>359</v>
      </c>
      <c r="C361">
        <v>2</v>
      </c>
      <c r="D361">
        <v>65</v>
      </c>
      <c r="E361" t="s">
        <v>37</v>
      </c>
      <c r="F361" t="s">
        <v>94</v>
      </c>
      <c r="G361">
        <v>26</v>
      </c>
      <c r="H361">
        <v>1023</v>
      </c>
      <c r="I361">
        <v>292.05536543082798</v>
      </c>
      <c r="J361">
        <v>1.3298188523804899E-2</v>
      </c>
      <c r="K361">
        <v>58.223786733334599</v>
      </c>
      <c r="L361">
        <v>52</v>
      </c>
      <c r="M361">
        <v>582</v>
      </c>
      <c r="N361">
        <v>530</v>
      </c>
      <c r="O361">
        <v>5316</v>
      </c>
      <c r="P361">
        <v>5766</v>
      </c>
      <c r="Q361">
        <v>450</v>
      </c>
      <c r="R361">
        <v>2.5566503747899899E-4</v>
      </c>
      <c r="S361">
        <v>52.9310279791993</v>
      </c>
      <c r="T361" s="26">
        <v>5.73093332725E-5</v>
      </c>
      <c r="U361">
        <v>0</v>
      </c>
      <c r="V361">
        <v>530</v>
      </c>
      <c r="W361">
        <v>384.48760517149998</v>
      </c>
      <c r="X361">
        <v>4932.10133275721</v>
      </c>
      <c r="Y361" s="26">
        <v>5.0871215696089998E-5</v>
      </c>
      <c r="Z361">
        <v>0</v>
      </c>
      <c r="AA361">
        <v>450</v>
      </c>
      <c r="AB361">
        <v>18.399999999999999</v>
      </c>
      <c r="AC361">
        <v>21.7</v>
      </c>
      <c r="AD361">
        <v>3.3</v>
      </c>
    </row>
    <row r="362" spans="1:30" x14ac:dyDescent="0.25">
      <c r="A362" t="str">
        <f t="shared" si="5"/>
        <v>g</v>
      </c>
      <c r="B362">
        <v>360</v>
      </c>
      <c r="C362">
        <v>2</v>
      </c>
      <c r="D362">
        <v>65</v>
      </c>
      <c r="E362" t="s">
        <v>38</v>
      </c>
      <c r="F362" t="s">
        <v>90</v>
      </c>
      <c r="G362">
        <v>30</v>
      </c>
      <c r="H362">
        <v>127</v>
      </c>
      <c r="I362">
        <v>177.21396850149901</v>
      </c>
      <c r="J362">
        <v>33.498152350992903</v>
      </c>
      <c r="K362">
        <v>88.611783906978005</v>
      </c>
      <c r="L362">
        <v>661</v>
      </c>
      <c r="M362">
        <v>1490</v>
      </c>
      <c r="N362">
        <v>829</v>
      </c>
      <c r="O362">
        <v>121</v>
      </c>
      <c r="P362">
        <v>1054</v>
      </c>
      <c r="Q362">
        <v>933</v>
      </c>
      <c r="R362">
        <v>0.10054212867499999</v>
      </c>
      <c r="S362">
        <v>378.45673411993999</v>
      </c>
      <c r="T362">
        <v>282.95900921115998</v>
      </c>
      <c r="U362">
        <v>305</v>
      </c>
      <c r="V362">
        <v>807</v>
      </c>
      <c r="W362">
        <v>0.99845341832599999</v>
      </c>
      <c r="X362">
        <v>108.16775343139901</v>
      </c>
      <c r="Y362">
        <v>11.984439916082</v>
      </c>
      <c r="Z362">
        <v>259</v>
      </c>
      <c r="AA362">
        <v>686</v>
      </c>
      <c r="AB362">
        <v>4.4000000000000004</v>
      </c>
      <c r="AC362">
        <v>14.4</v>
      </c>
      <c r="AD362">
        <v>10</v>
      </c>
    </row>
    <row r="363" spans="1:30" x14ac:dyDescent="0.25">
      <c r="A363" t="str">
        <f t="shared" si="5"/>
        <v>h</v>
      </c>
      <c r="B363">
        <v>361</v>
      </c>
      <c r="C363">
        <v>2</v>
      </c>
      <c r="D363">
        <v>65</v>
      </c>
      <c r="E363" t="s">
        <v>25</v>
      </c>
      <c r="F363" t="s">
        <v>86</v>
      </c>
      <c r="G363">
        <v>34</v>
      </c>
      <c r="H363">
        <v>2105</v>
      </c>
      <c r="I363">
        <v>439.11026008498999</v>
      </c>
      <c r="J363">
        <v>14.434436307105999</v>
      </c>
      <c r="K363">
        <v>20.802186668887298</v>
      </c>
      <c r="L363">
        <v>258</v>
      </c>
      <c r="M363">
        <v>576</v>
      </c>
      <c r="N363">
        <v>318</v>
      </c>
      <c r="O363">
        <v>2961</v>
      </c>
      <c r="P363">
        <v>3207</v>
      </c>
      <c r="Q363">
        <v>246</v>
      </c>
      <c r="R363">
        <v>3.99486026421999</v>
      </c>
      <c r="S363">
        <v>252.13655764575</v>
      </c>
      <c r="T363">
        <v>1.9974255973799999</v>
      </c>
      <c r="U363">
        <v>131</v>
      </c>
      <c r="V363">
        <v>189</v>
      </c>
      <c r="W363">
        <v>14.980796929170999</v>
      </c>
      <c r="X363">
        <v>2920.7560412028001</v>
      </c>
      <c r="Y363">
        <v>25.679441292846601</v>
      </c>
      <c r="Z363">
        <v>111</v>
      </c>
      <c r="AA363">
        <v>161</v>
      </c>
      <c r="AB363">
        <v>7.3</v>
      </c>
      <c r="AC363">
        <v>8.6</v>
      </c>
      <c r="AD363">
        <v>1.3</v>
      </c>
    </row>
    <row r="364" spans="1:30" x14ac:dyDescent="0.25">
      <c r="A364" t="str">
        <f t="shared" si="5"/>
        <v>b</v>
      </c>
      <c r="B364">
        <v>362</v>
      </c>
      <c r="C364">
        <v>2</v>
      </c>
      <c r="D364">
        <v>72</v>
      </c>
      <c r="E364" t="s">
        <v>34</v>
      </c>
      <c r="F364" t="s">
        <v>112</v>
      </c>
      <c r="G364">
        <v>8</v>
      </c>
      <c r="H364">
        <v>246</v>
      </c>
      <c r="I364">
        <v>191.42126736078001</v>
      </c>
      <c r="J364">
        <v>24.757779565495799</v>
      </c>
      <c r="K364">
        <v>18.757933129080399</v>
      </c>
      <c r="L364">
        <v>320</v>
      </c>
      <c r="M364">
        <v>320</v>
      </c>
      <c r="N364">
        <v>0</v>
      </c>
      <c r="O364">
        <v>207</v>
      </c>
      <c r="P364">
        <v>275</v>
      </c>
      <c r="Q364">
        <v>68</v>
      </c>
      <c r="R364" s="26">
        <v>4.3609861093099998E-10</v>
      </c>
      <c r="S364">
        <v>320.617904149617</v>
      </c>
      <c r="T364">
        <v>3.4809249697154099E-2</v>
      </c>
      <c r="U364">
        <v>0</v>
      </c>
      <c r="V364">
        <v>0</v>
      </c>
      <c r="W364">
        <v>1.2415042233099999E-4</v>
      </c>
      <c r="X364">
        <v>184.216376568393</v>
      </c>
      <c r="Y364">
        <v>22.7926042750371</v>
      </c>
      <c r="Z364">
        <v>52</v>
      </c>
      <c r="AA364">
        <v>39</v>
      </c>
      <c r="AB364">
        <v>2.8</v>
      </c>
      <c r="AC364">
        <v>3.1</v>
      </c>
      <c r="AD364">
        <v>0.3</v>
      </c>
    </row>
    <row r="365" spans="1:30" x14ac:dyDescent="0.25">
      <c r="A365" t="str">
        <f t="shared" si="5"/>
        <v>b</v>
      </c>
      <c r="B365">
        <v>363</v>
      </c>
      <c r="C365">
        <v>2</v>
      </c>
      <c r="D365">
        <v>72</v>
      </c>
      <c r="E365" t="s">
        <v>23</v>
      </c>
      <c r="F365" t="s">
        <v>111</v>
      </c>
      <c r="G365">
        <v>9</v>
      </c>
      <c r="H365">
        <v>550</v>
      </c>
      <c r="I365">
        <v>380.28474502325997</v>
      </c>
      <c r="J365">
        <v>25.507899211927</v>
      </c>
      <c r="K365">
        <v>77.298617292056605</v>
      </c>
      <c r="L365">
        <v>80</v>
      </c>
      <c r="M365">
        <v>71</v>
      </c>
      <c r="N365">
        <v>-9</v>
      </c>
      <c r="O365">
        <v>485</v>
      </c>
      <c r="P365">
        <v>677</v>
      </c>
      <c r="Q365">
        <v>192</v>
      </c>
      <c r="R365">
        <v>0</v>
      </c>
      <c r="S365">
        <v>71.904506929199997</v>
      </c>
      <c r="T365">
        <v>8.9887780711600005</v>
      </c>
      <c r="U365">
        <v>0</v>
      </c>
      <c r="V365">
        <v>0</v>
      </c>
      <c r="W365">
        <v>1.19631061227E-4</v>
      </c>
      <c r="X365">
        <v>459.775637147552</v>
      </c>
      <c r="Y365">
        <v>25.305009914296999</v>
      </c>
      <c r="Z365">
        <v>54</v>
      </c>
      <c r="AA365">
        <v>164</v>
      </c>
      <c r="AB365">
        <v>1.5</v>
      </c>
      <c r="AC365">
        <v>2</v>
      </c>
      <c r="AD365">
        <v>0.5</v>
      </c>
    </row>
    <row r="366" spans="1:30" x14ac:dyDescent="0.25">
      <c r="A366" t="str">
        <f t="shared" si="5"/>
        <v>c</v>
      </c>
      <c r="B366">
        <v>364</v>
      </c>
      <c r="C366">
        <v>2</v>
      </c>
      <c r="D366">
        <v>72</v>
      </c>
      <c r="E366" t="s">
        <v>33</v>
      </c>
      <c r="F366" t="s">
        <v>109</v>
      </c>
      <c r="G366">
        <v>11</v>
      </c>
      <c r="H366">
        <v>87</v>
      </c>
      <c r="I366">
        <v>196.94710215771499</v>
      </c>
      <c r="J366">
        <v>0</v>
      </c>
      <c r="K366">
        <v>166.83034917953401</v>
      </c>
      <c r="L366">
        <v>0</v>
      </c>
      <c r="M366">
        <v>0</v>
      </c>
      <c r="N366">
        <v>0</v>
      </c>
      <c r="O366">
        <v>45</v>
      </c>
      <c r="P366">
        <v>612</v>
      </c>
      <c r="Q366">
        <v>567</v>
      </c>
      <c r="R366">
        <v>0</v>
      </c>
      <c r="S366">
        <v>0</v>
      </c>
      <c r="T366">
        <v>0</v>
      </c>
      <c r="U366">
        <v>0</v>
      </c>
      <c r="V366">
        <v>0</v>
      </c>
      <c r="W366" s="26">
        <v>2.8262698184500002E-6</v>
      </c>
      <c r="X366">
        <v>45.254777519498901</v>
      </c>
      <c r="Y366">
        <v>0</v>
      </c>
      <c r="Z366">
        <v>0</v>
      </c>
      <c r="AA366">
        <v>567</v>
      </c>
      <c r="AB366">
        <v>0.2</v>
      </c>
      <c r="AC366">
        <v>3.1</v>
      </c>
      <c r="AD366">
        <v>2.9</v>
      </c>
    </row>
    <row r="367" spans="1:30" x14ac:dyDescent="0.25">
      <c r="A367" t="str">
        <f t="shared" si="5"/>
        <v>c</v>
      </c>
      <c r="B367">
        <v>365</v>
      </c>
      <c r="C367">
        <v>2</v>
      </c>
      <c r="D367">
        <v>72</v>
      </c>
      <c r="E367" t="s">
        <v>32</v>
      </c>
      <c r="F367" t="s">
        <v>108</v>
      </c>
      <c r="G367">
        <v>12</v>
      </c>
      <c r="H367">
        <v>33</v>
      </c>
      <c r="I367">
        <v>43.273478377910301</v>
      </c>
      <c r="J367">
        <v>5.3863438132899999</v>
      </c>
      <c r="K367">
        <v>25.799538009511899</v>
      </c>
      <c r="L367">
        <v>0</v>
      </c>
      <c r="M367">
        <v>0</v>
      </c>
      <c r="N367">
        <v>0</v>
      </c>
      <c r="O367">
        <v>8</v>
      </c>
      <c r="P367">
        <v>111</v>
      </c>
      <c r="Q367">
        <v>103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6.9650591769039902</v>
      </c>
      <c r="Y367">
        <v>1.9927106780279999</v>
      </c>
      <c r="Z367">
        <v>18</v>
      </c>
      <c r="AA367">
        <v>87</v>
      </c>
      <c r="AB367">
        <v>0.2</v>
      </c>
      <c r="AC367">
        <v>2.6</v>
      </c>
      <c r="AD367">
        <v>2.4</v>
      </c>
    </row>
    <row r="368" spans="1:30" x14ac:dyDescent="0.25">
      <c r="A368" t="str">
        <f t="shared" si="5"/>
        <v>c</v>
      </c>
      <c r="B368">
        <v>366</v>
      </c>
      <c r="C368">
        <v>2</v>
      </c>
      <c r="D368">
        <v>72</v>
      </c>
      <c r="E368" t="s">
        <v>31</v>
      </c>
      <c r="F368" t="s">
        <v>107</v>
      </c>
      <c r="G368">
        <v>13</v>
      </c>
      <c r="H368">
        <v>245</v>
      </c>
      <c r="I368">
        <v>165.316843595102</v>
      </c>
      <c r="J368">
        <v>39.158879720011498</v>
      </c>
      <c r="K368">
        <v>52.687712725990203</v>
      </c>
      <c r="L368">
        <v>16</v>
      </c>
      <c r="M368">
        <v>16</v>
      </c>
      <c r="N368">
        <v>0</v>
      </c>
      <c r="O368">
        <v>175</v>
      </c>
      <c r="P368">
        <v>447</v>
      </c>
      <c r="Q368">
        <v>272</v>
      </c>
      <c r="R368">
        <v>2.2769654478999998E-3</v>
      </c>
      <c r="S368">
        <v>16.979210715299999</v>
      </c>
      <c r="T368">
        <v>0</v>
      </c>
      <c r="U368">
        <v>0</v>
      </c>
      <c r="V368">
        <v>0</v>
      </c>
      <c r="W368">
        <v>0</v>
      </c>
      <c r="X368">
        <v>135.258506357318</v>
      </c>
      <c r="Y368">
        <v>40.086089753379397</v>
      </c>
      <c r="Z368">
        <v>133</v>
      </c>
      <c r="AA368">
        <v>179</v>
      </c>
      <c r="AB368">
        <v>1.2</v>
      </c>
      <c r="AC368">
        <v>2.8</v>
      </c>
      <c r="AD368">
        <v>1.6</v>
      </c>
    </row>
    <row r="369" spans="1:30" x14ac:dyDescent="0.25">
      <c r="A369" t="str">
        <f t="shared" si="5"/>
        <v>c</v>
      </c>
      <c r="B369">
        <v>367</v>
      </c>
      <c r="C369">
        <v>2</v>
      </c>
      <c r="D369">
        <v>72</v>
      </c>
      <c r="E369" t="s">
        <v>30</v>
      </c>
      <c r="F369" t="s">
        <v>106</v>
      </c>
      <c r="G369">
        <v>14</v>
      </c>
      <c r="H369">
        <v>1879</v>
      </c>
      <c r="I369">
        <v>789.341743157677</v>
      </c>
      <c r="J369">
        <v>28.785705184611999</v>
      </c>
      <c r="K369">
        <v>184.537445785106</v>
      </c>
      <c r="L369">
        <v>231</v>
      </c>
      <c r="M369">
        <v>213</v>
      </c>
      <c r="N369">
        <v>-18</v>
      </c>
      <c r="O369">
        <v>1529</v>
      </c>
      <c r="P369">
        <v>2235</v>
      </c>
      <c r="Q369">
        <v>706</v>
      </c>
      <c r="R369">
        <v>24.0005074678492</v>
      </c>
      <c r="S369">
        <v>189.90981024721</v>
      </c>
      <c r="T369">
        <v>17.985438046254099</v>
      </c>
      <c r="U369">
        <v>0</v>
      </c>
      <c r="V369">
        <v>0</v>
      </c>
      <c r="W369">
        <v>1.9969458691834601</v>
      </c>
      <c r="X369">
        <v>1509.32214914064</v>
      </c>
      <c r="Y369">
        <v>18.360598834792</v>
      </c>
      <c r="Z369">
        <v>97</v>
      </c>
      <c r="AA369">
        <v>627</v>
      </c>
      <c r="AB369">
        <v>2.2000000000000002</v>
      </c>
      <c r="AC369">
        <v>3.1</v>
      </c>
      <c r="AD369">
        <v>0.9</v>
      </c>
    </row>
    <row r="370" spans="1:30" x14ac:dyDescent="0.25">
      <c r="A370" t="str">
        <f t="shared" si="5"/>
        <v>c</v>
      </c>
      <c r="B370">
        <v>368</v>
      </c>
      <c r="C370">
        <v>2</v>
      </c>
      <c r="D370">
        <v>72</v>
      </c>
      <c r="E370" t="s">
        <v>29</v>
      </c>
      <c r="F370" t="s">
        <v>105</v>
      </c>
      <c r="G370">
        <v>15</v>
      </c>
      <c r="H370">
        <v>1409</v>
      </c>
      <c r="I370">
        <v>371.11617619752798</v>
      </c>
      <c r="J370">
        <v>4.0194634631649997</v>
      </c>
      <c r="K370">
        <v>25.371250053645301</v>
      </c>
      <c r="L370">
        <v>0</v>
      </c>
      <c r="M370">
        <v>0</v>
      </c>
      <c r="N370">
        <v>0</v>
      </c>
      <c r="O370">
        <v>1353</v>
      </c>
      <c r="P370">
        <v>1445</v>
      </c>
      <c r="Q370">
        <v>92</v>
      </c>
      <c r="R370">
        <v>8.5201166865163293E-3</v>
      </c>
      <c r="S370">
        <v>7.49528001127999E-3</v>
      </c>
      <c r="T370">
        <v>0</v>
      </c>
      <c r="U370">
        <v>0</v>
      </c>
      <c r="V370">
        <v>0</v>
      </c>
      <c r="W370">
        <v>10.987238136817901</v>
      </c>
      <c r="X370">
        <v>1335.1604693515901</v>
      </c>
      <c r="Y370">
        <v>7.5550358808219897</v>
      </c>
      <c r="Z370">
        <v>13</v>
      </c>
      <c r="AA370">
        <v>86</v>
      </c>
      <c r="AB370">
        <v>3.6</v>
      </c>
      <c r="AC370">
        <v>3.9</v>
      </c>
      <c r="AD370">
        <v>0.3</v>
      </c>
    </row>
    <row r="371" spans="1:30" x14ac:dyDescent="0.25">
      <c r="A371" t="str">
        <f t="shared" si="5"/>
        <v>f</v>
      </c>
      <c r="B371">
        <v>369</v>
      </c>
      <c r="C371">
        <v>2</v>
      </c>
      <c r="D371">
        <v>72</v>
      </c>
      <c r="E371" t="s">
        <v>37</v>
      </c>
      <c r="F371" t="s">
        <v>94</v>
      </c>
      <c r="G371">
        <v>26</v>
      </c>
      <c r="H371">
        <v>9796</v>
      </c>
      <c r="I371">
        <v>1922.00566504633</v>
      </c>
      <c r="J371">
        <v>25.2557272951539</v>
      </c>
      <c r="K371">
        <v>308.05056853608198</v>
      </c>
      <c r="L371">
        <v>699</v>
      </c>
      <c r="M371">
        <v>3666</v>
      </c>
      <c r="N371">
        <v>2967</v>
      </c>
      <c r="O371">
        <v>13100</v>
      </c>
      <c r="P371">
        <v>15633</v>
      </c>
      <c r="Q371">
        <v>2533</v>
      </c>
      <c r="R371">
        <v>8.5909534024003893</v>
      </c>
      <c r="S371">
        <v>622.25911893880505</v>
      </c>
      <c r="T371">
        <v>68.798336615013099</v>
      </c>
      <c r="U371">
        <v>230</v>
      </c>
      <c r="V371">
        <v>2806</v>
      </c>
      <c r="W371">
        <v>289.49296387428899</v>
      </c>
      <c r="X371">
        <v>12763.791372904399</v>
      </c>
      <c r="Y371">
        <v>46.835712433017299</v>
      </c>
      <c r="Z371">
        <v>195</v>
      </c>
      <c r="AA371">
        <v>2385</v>
      </c>
      <c r="AB371">
        <v>7.2</v>
      </c>
      <c r="AC371">
        <v>10</v>
      </c>
      <c r="AD371">
        <v>2.8</v>
      </c>
    </row>
    <row r="372" spans="1:30" x14ac:dyDescent="0.25">
      <c r="A372" t="str">
        <f t="shared" si="5"/>
        <v>g</v>
      </c>
      <c r="B372">
        <v>370</v>
      </c>
      <c r="C372">
        <v>2</v>
      </c>
      <c r="D372">
        <v>72</v>
      </c>
      <c r="E372" t="s">
        <v>12</v>
      </c>
      <c r="F372" t="s">
        <v>89</v>
      </c>
      <c r="G372">
        <v>31</v>
      </c>
      <c r="H372">
        <v>319</v>
      </c>
      <c r="I372">
        <v>261.83807714182802</v>
      </c>
      <c r="J372">
        <v>99.002338146104194</v>
      </c>
      <c r="K372">
        <v>98.543708222051606</v>
      </c>
      <c r="L372">
        <v>1489</v>
      </c>
      <c r="M372">
        <v>8253</v>
      </c>
      <c r="N372">
        <v>6764</v>
      </c>
      <c r="O372">
        <v>177</v>
      </c>
      <c r="P372">
        <v>3838</v>
      </c>
      <c r="Q372">
        <v>3661</v>
      </c>
      <c r="R372">
        <v>1.9530392064609999E-4</v>
      </c>
      <c r="S372">
        <v>332.08776312376898</v>
      </c>
      <c r="T372">
        <v>1156.9539271558599</v>
      </c>
      <c r="U372">
        <v>3970</v>
      </c>
      <c r="V372">
        <v>3951</v>
      </c>
      <c r="W372">
        <v>0.86425557477699999</v>
      </c>
      <c r="X372">
        <v>141.94503607513099</v>
      </c>
      <c r="Y372">
        <v>34.845652200843503</v>
      </c>
      <c r="Z372">
        <v>1852</v>
      </c>
      <c r="AA372">
        <v>1844</v>
      </c>
      <c r="AB372">
        <v>6.4</v>
      </c>
      <c r="AC372">
        <v>46.2</v>
      </c>
      <c r="AD372">
        <v>39.799999999999997</v>
      </c>
    </row>
    <row r="373" spans="1:30" x14ac:dyDescent="0.25">
      <c r="A373" t="str">
        <f t="shared" si="5"/>
        <v>b</v>
      </c>
      <c r="B373">
        <v>371</v>
      </c>
      <c r="C373">
        <v>2</v>
      </c>
      <c r="D373">
        <v>74</v>
      </c>
      <c r="E373" t="s">
        <v>34</v>
      </c>
      <c r="F373" t="s">
        <v>112</v>
      </c>
      <c r="G373">
        <v>8</v>
      </c>
      <c r="H373">
        <v>14</v>
      </c>
      <c r="I373">
        <v>21.660608350159801</v>
      </c>
      <c r="J373">
        <v>6.3693971278400001</v>
      </c>
      <c r="K373">
        <v>4.4995687413198304</v>
      </c>
      <c r="L373">
        <v>0</v>
      </c>
      <c r="M373">
        <v>0</v>
      </c>
      <c r="N373">
        <v>0</v>
      </c>
      <c r="O373">
        <v>24</v>
      </c>
      <c r="P373">
        <v>35</v>
      </c>
      <c r="Q373">
        <v>11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13.21110927136</v>
      </c>
      <c r="Y373">
        <v>10.95670508519</v>
      </c>
      <c r="Z373">
        <v>13</v>
      </c>
      <c r="AA373">
        <v>9</v>
      </c>
      <c r="AB373">
        <v>1.1000000000000001</v>
      </c>
      <c r="AC373">
        <v>1.6</v>
      </c>
      <c r="AD373">
        <v>0.5</v>
      </c>
    </row>
    <row r="374" spans="1:30" x14ac:dyDescent="0.25">
      <c r="A374" t="str">
        <f t="shared" si="5"/>
        <v>b</v>
      </c>
      <c r="B374">
        <v>372</v>
      </c>
      <c r="C374">
        <v>2</v>
      </c>
      <c r="D374">
        <v>74</v>
      </c>
      <c r="E374" t="s">
        <v>23</v>
      </c>
      <c r="F374" t="s">
        <v>111</v>
      </c>
      <c r="G374">
        <v>9</v>
      </c>
      <c r="H374">
        <v>489</v>
      </c>
      <c r="I374">
        <v>307.32754719307002</v>
      </c>
      <c r="J374">
        <v>26.96797624641</v>
      </c>
      <c r="K374">
        <v>92.041711551809897</v>
      </c>
      <c r="L374">
        <v>1</v>
      </c>
      <c r="M374">
        <v>1</v>
      </c>
      <c r="N374">
        <v>0</v>
      </c>
      <c r="O374">
        <v>319</v>
      </c>
      <c r="P374">
        <v>537</v>
      </c>
      <c r="Q374">
        <v>218</v>
      </c>
      <c r="R374">
        <v>2.5264759842500002E-2</v>
      </c>
      <c r="S374">
        <v>1.57308025052268</v>
      </c>
      <c r="T374" s="26">
        <v>5.7071187404489001E-6</v>
      </c>
      <c r="U374">
        <v>0</v>
      </c>
      <c r="V374">
        <v>0</v>
      </c>
      <c r="W374">
        <v>0</v>
      </c>
      <c r="X374">
        <v>285.42076763496101</v>
      </c>
      <c r="Y374">
        <v>34.4170727612535</v>
      </c>
      <c r="Z374">
        <v>57</v>
      </c>
      <c r="AA374">
        <v>195</v>
      </c>
      <c r="AB374">
        <v>1</v>
      </c>
      <c r="AC374">
        <v>1.8</v>
      </c>
      <c r="AD374">
        <v>0.8</v>
      </c>
    </row>
    <row r="375" spans="1:30" x14ac:dyDescent="0.25">
      <c r="A375" t="str">
        <f t="shared" si="5"/>
        <v>c</v>
      </c>
      <c r="B375">
        <v>373</v>
      </c>
      <c r="C375">
        <v>2</v>
      </c>
      <c r="D375">
        <v>74</v>
      </c>
      <c r="E375" t="s">
        <v>33</v>
      </c>
      <c r="F375" t="s">
        <v>109</v>
      </c>
      <c r="G375">
        <v>11</v>
      </c>
      <c r="H375">
        <v>37</v>
      </c>
      <c r="I375">
        <v>55.628210825727102</v>
      </c>
      <c r="J375">
        <v>0</v>
      </c>
      <c r="K375">
        <v>55.5952171667453</v>
      </c>
      <c r="L375">
        <v>0</v>
      </c>
      <c r="M375">
        <v>0</v>
      </c>
      <c r="N375">
        <v>0</v>
      </c>
      <c r="O375">
        <v>0</v>
      </c>
      <c r="P375">
        <v>189</v>
      </c>
      <c r="Q375">
        <v>189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189</v>
      </c>
      <c r="AB375">
        <v>0</v>
      </c>
      <c r="AC375">
        <v>3.4</v>
      </c>
      <c r="AD375">
        <v>3.4</v>
      </c>
    </row>
    <row r="376" spans="1:30" x14ac:dyDescent="0.25">
      <c r="A376" t="str">
        <f t="shared" si="5"/>
        <v>c</v>
      </c>
      <c r="B376">
        <v>374</v>
      </c>
      <c r="C376">
        <v>2</v>
      </c>
      <c r="D376">
        <v>74</v>
      </c>
      <c r="E376" t="s">
        <v>32</v>
      </c>
      <c r="F376" t="s">
        <v>108</v>
      </c>
      <c r="G376">
        <v>12</v>
      </c>
      <c r="H376">
        <v>124</v>
      </c>
      <c r="I376">
        <v>109.205417366098</v>
      </c>
      <c r="J376">
        <v>4.1852060077199997</v>
      </c>
      <c r="K376">
        <v>79.562526143485798</v>
      </c>
      <c r="L376">
        <v>16</v>
      </c>
      <c r="M376">
        <v>12</v>
      </c>
      <c r="N376">
        <v>-4</v>
      </c>
      <c r="O376">
        <v>49</v>
      </c>
      <c r="P376">
        <v>329</v>
      </c>
      <c r="Q376">
        <v>280</v>
      </c>
      <c r="R376">
        <v>0</v>
      </c>
      <c r="S376">
        <v>12.98310828294</v>
      </c>
      <c r="T376">
        <v>3.9839322282</v>
      </c>
      <c r="U376">
        <v>0</v>
      </c>
      <c r="V376">
        <v>0</v>
      </c>
      <c r="W376">
        <v>0.99873191395399996</v>
      </c>
      <c r="X376">
        <v>44.276911876115697</v>
      </c>
      <c r="Y376">
        <v>3.78147318113</v>
      </c>
      <c r="Z376">
        <v>14</v>
      </c>
      <c r="AA376">
        <v>270</v>
      </c>
      <c r="AB376">
        <v>0.6</v>
      </c>
      <c r="AC376">
        <v>3.1</v>
      </c>
      <c r="AD376">
        <v>2.5</v>
      </c>
    </row>
    <row r="377" spans="1:30" x14ac:dyDescent="0.25">
      <c r="A377" t="str">
        <f t="shared" si="5"/>
        <v>c</v>
      </c>
      <c r="B377">
        <v>375</v>
      </c>
      <c r="C377">
        <v>2</v>
      </c>
      <c r="D377">
        <v>74</v>
      </c>
      <c r="E377" t="s">
        <v>31</v>
      </c>
      <c r="F377" t="s">
        <v>107</v>
      </c>
      <c r="G377">
        <v>13</v>
      </c>
      <c r="H377">
        <v>319</v>
      </c>
      <c r="I377">
        <v>96.647524945058194</v>
      </c>
      <c r="J377">
        <v>18.699751398093799</v>
      </c>
      <c r="K377">
        <v>3.0648529305416599</v>
      </c>
      <c r="L377">
        <v>0</v>
      </c>
      <c r="M377">
        <v>0</v>
      </c>
      <c r="N377">
        <v>0</v>
      </c>
      <c r="O377">
        <v>292</v>
      </c>
      <c r="P377">
        <v>346</v>
      </c>
      <c r="Q377">
        <v>54</v>
      </c>
      <c r="R377">
        <v>0</v>
      </c>
      <c r="S377" s="26">
        <v>3.2075584339699998E-7</v>
      </c>
      <c r="T377">
        <v>0.61579858949158806</v>
      </c>
      <c r="U377">
        <v>0</v>
      </c>
      <c r="V377">
        <v>0</v>
      </c>
      <c r="W377">
        <v>0</v>
      </c>
      <c r="X377">
        <v>273.01923813204002</v>
      </c>
      <c r="Y377">
        <v>19.739315094864299</v>
      </c>
      <c r="Z377">
        <v>63</v>
      </c>
      <c r="AA377">
        <v>10</v>
      </c>
      <c r="AB377">
        <v>3</v>
      </c>
      <c r="AC377">
        <v>3.6</v>
      </c>
      <c r="AD377">
        <v>0.6</v>
      </c>
    </row>
    <row r="378" spans="1:30" x14ac:dyDescent="0.25">
      <c r="A378" t="str">
        <f t="shared" si="5"/>
        <v>c</v>
      </c>
      <c r="B378">
        <v>376</v>
      </c>
      <c r="C378">
        <v>2</v>
      </c>
      <c r="D378">
        <v>74</v>
      </c>
      <c r="E378" t="s">
        <v>30</v>
      </c>
      <c r="F378" t="s">
        <v>106</v>
      </c>
      <c r="G378">
        <v>14</v>
      </c>
      <c r="H378">
        <v>20502</v>
      </c>
      <c r="I378">
        <v>4585.5827730504798</v>
      </c>
      <c r="J378">
        <v>274.67303031119502</v>
      </c>
      <c r="K378">
        <v>308.15215269321698</v>
      </c>
      <c r="L378">
        <v>537</v>
      </c>
      <c r="M378">
        <v>190</v>
      </c>
      <c r="N378">
        <v>-347</v>
      </c>
      <c r="O378">
        <v>20743</v>
      </c>
      <c r="P378">
        <v>22258</v>
      </c>
      <c r="Q378">
        <v>1515</v>
      </c>
      <c r="R378">
        <v>0.33053220503249098</v>
      </c>
      <c r="S378">
        <v>190.38763995615099</v>
      </c>
      <c r="T378">
        <v>346.47616053384002</v>
      </c>
      <c r="U378">
        <v>0</v>
      </c>
      <c r="V378">
        <v>0</v>
      </c>
      <c r="W378">
        <v>9.7220902541241703</v>
      </c>
      <c r="X378">
        <v>20269.0894959445</v>
      </c>
      <c r="Y378">
        <v>464.79754020549399</v>
      </c>
      <c r="Z378">
        <v>933</v>
      </c>
      <c r="AA378">
        <v>1047</v>
      </c>
      <c r="AB378">
        <v>4.5999999999999996</v>
      </c>
      <c r="AC378">
        <v>4.9000000000000004</v>
      </c>
      <c r="AD378">
        <v>0.3</v>
      </c>
    </row>
    <row r="379" spans="1:30" x14ac:dyDescent="0.25">
      <c r="A379" t="str">
        <f t="shared" si="5"/>
        <v>c</v>
      </c>
      <c r="B379">
        <v>377</v>
      </c>
      <c r="C379">
        <v>2</v>
      </c>
      <c r="D379">
        <v>74</v>
      </c>
      <c r="E379" t="s">
        <v>29</v>
      </c>
      <c r="F379" t="s">
        <v>105</v>
      </c>
      <c r="G379">
        <v>15</v>
      </c>
      <c r="H379">
        <v>5542</v>
      </c>
      <c r="I379">
        <v>1402.72997752027</v>
      </c>
      <c r="J379">
        <v>36.750655922533902</v>
      </c>
      <c r="K379">
        <v>327.88737855619303</v>
      </c>
      <c r="L379">
        <v>33</v>
      </c>
      <c r="M379">
        <v>27</v>
      </c>
      <c r="N379">
        <v>-6</v>
      </c>
      <c r="O379">
        <v>5228</v>
      </c>
      <c r="P379">
        <v>6443</v>
      </c>
      <c r="Q379">
        <v>1215</v>
      </c>
      <c r="R379">
        <v>7.0037964027675699</v>
      </c>
      <c r="S379">
        <v>20.991584787245699</v>
      </c>
      <c r="T379">
        <v>5.1480831851808304</v>
      </c>
      <c r="U379">
        <v>0</v>
      </c>
      <c r="V379">
        <v>0</v>
      </c>
      <c r="W379">
        <v>0</v>
      </c>
      <c r="X379">
        <v>5205.0886216836197</v>
      </c>
      <c r="Y379">
        <v>23.5017892113964</v>
      </c>
      <c r="Z379">
        <v>124</v>
      </c>
      <c r="AA379">
        <v>1114</v>
      </c>
      <c r="AB379">
        <v>3.8</v>
      </c>
      <c r="AC379">
        <v>4.5999999999999996</v>
      </c>
      <c r="AD379">
        <v>0.8</v>
      </c>
    </row>
    <row r="380" spans="1:30" x14ac:dyDescent="0.25">
      <c r="A380" t="str">
        <f t="shared" si="5"/>
        <v>d</v>
      </c>
      <c r="B380">
        <v>378</v>
      </c>
      <c r="C380">
        <v>2</v>
      </c>
      <c r="D380">
        <v>74</v>
      </c>
      <c r="E380" t="s">
        <v>15</v>
      </c>
      <c r="F380" t="s">
        <v>103</v>
      </c>
      <c r="G380">
        <v>17</v>
      </c>
      <c r="H380">
        <v>386</v>
      </c>
      <c r="I380">
        <v>61.158027052777101</v>
      </c>
      <c r="J380">
        <v>7.3317757138589901</v>
      </c>
      <c r="K380">
        <v>4.5857192027684004</v>
      </c>
      <c r="L380">
        <v>4</v>
      </c>
      <c r="M380">
        <v>0</v>
      </c>
      <c r="N380">
        <v>-4</v>
      </c>
      <c r="O380">
        <v>297</v>
      </c>
      <c r="P380">
        <v>348</v>
      </c>
      <c r="Q380">
        <v>51</v>
      </c>
      <c r="R380">
        <v>0</v>
      </c>
      <c r="S380">
        <v>1.2880656187099999E-2</v>
      </c>
      <c r="T380">
        <v>4.0196183448226996</v>
      </c>
      <c r="U380">
        <v>0</v>
      </c>
      <c r="V380">
        <v>0</v>
      </c>
      <c r="W380">
        <v>4.9932240964679897</v>
      </c>
      <c r="X380">
        <v>273.18994904015898</v>
      </c>
      <c r="Y380">
        <v>19.794645816227401</v>
      </c>
      <c r="Z380">
        <v>43</v>
      </c>
      <c r="AA380">
        <v>27</v>
      </c>
      <c r="AB380">
        <v>4.9000000000000004</v>
      </c>
      <c r="AC380">
        <v>5.7</v>
      </c>
      <c r="AD380">
        <v>0.8</v>
      </c>
    </row>
    <row r="381" spans="1:30" x14ac:dyDescent="0.25">
      <c r="A381" t="str">
        <f t="shared" si="5"/>
        <v>d</v>
      </c>
      <c r="B381">
        <v>379</v>
      </c>
      <c r="C381">
        <v>2</v>
      </c>
      <c r="D381">
        <v>74</v>
      </c>
      <c r="E381" t="s">
        <v>22</v>
      </c>
      <c r="F381" t="s">
        <v>102</v>
      </c>
      <c r="G381">
        <v>18</v>
      </c>
      <c r="H381">
        <v>646</v>
      </c>
      <c r="I381">
        <v>83.1897349943074</v>
      </c>
      <c r="J381">
        <v>0.79910943303208504</v>
      </c>
      <c r="K381">
        <v>0.50205950827895596</v>
      </c>
      <c r="L381">
        <v>0</v>
      </c>
      <c r="M381">
        <v>0</v>
      </c>
      <c r="N381">
        <v>0</v>
      </c>
      <c r="O381">
        <v>821</v>
      </c>
      <c r="P381">
        <v>825</v>
      </c>
      <c r="Q381">
        <v>4</v>
      </c>
      <c r="R381">
        <v>1.6966384644599999E-2</v>
      </c>
      <c r="S381">
        <v>0</v>
      </c>
      <c r="T381" s="26">
        <v>1.30218636509786E-5</v>
      </c>
      <c r="U381">
        <v>0</v>
      </c>
      <c r="V381">
        <v>0</v>
      </c>
      <c r="W381">
        <v>3.8029128348097898</v>
      </c>
      <c r="X381">
        <v>815.48901838596305</v>
      </c>
      <c r="Y381">
        <v>1.90661326979138</v>
      </c>
      <c r="Z381">
        <v>4</v>
      </c>
      <c r="AA381">
        <v>2</v>
      </c>
      <c r="AB381">
        <v>9.9</v>
      </c>
      <c r="AC381">
        <v>9.9</v>
      </c>
      <c r="AD381">
        <v>0</v>
      </c>
    </row>
    <row r="382" spans="1:30" x14ac:dyDescent="0.25">
      <c r="A382" t="str">
        <f t="shared" si="5"/>
        <v>d</v>
      </c>
      <c r="B382">
        <v>380</v>
      </c>
      <c r="C382">
        <v>2</v>
      </c>
      <c r="D382">
        <v>74</v>
      </c>
      <c r="E382" t="s">
        <v>21</v>
      </c>
      <c r="F382" t="s">
        <v>101</v>
      </c>
      <c r="G382">
        <v>19</v>
      </c>
      <c r="H382">
        <v>963</v>
      </c>
      <c r="I382">
        <v>130.083891086699</v>
      </c>
      <c r="J382">
        <v>0</v>
      </c>
      <c r="K382">
        <v>10.793202829009299</v>
      </c>
      <c r="L382">
        <v>0</v>
      </c>
      <c r="M382">
        <v>0</v>
      </c>
      <c r="N382">
        <v>0</v>
      </c>
      <c r="O382">
        <v>914</v>
      </c>
      <c r="P382">
        <v>978</v>
      </c>
      <c r="Q382">
        <v>64</v>
      </c>
      <c r="R382">
        <v>1.0406205869280399E-3</v>
      </c>
      <c r="S382">
        <v>6.8133325931899998E-4</v>
      </c>
      <c r="T382">
        <v>0</v>
      </c>
      <c r="U382">
        <v>0</v>
      </c>
      <c r="V382">
        <v>0</v>
      </c>
      <c r="W382">
        <v>0.99870073926199998</v>
      </c>
      <c r="X382">
        <v>913.23906432512103</v>
      </c>
      <c r="Y382">
        <v>0</v>
      </c>
      <c r="Z382">
        <v>0</v>
      </c>
      <c r="AA382">
        <v>64</v>
      </c>
      <c r="AB382">
        <v>7</v>
      </c>
      <c r="AC382">
        <v>7.5</v>
      </c>
      <c r="AD382">
        <v>0.5</v>
      </c>
    </row>
    <row r="383" spans="1:30" x14ac:dyDescent="0.25">
      <c r="A383" t="str">
        <f t="shared" si="5"/>
        <v>d</v>
      </c>
      <c r="B383">
        <v>381</v>
      </c>
      <c r="C383">
        <v>2</v>
      </c>
      <c r="D383">
        <v>74</v>
      </c>
      <c r="E383" t="s">
        <v>28</v>
      </c>
      <c r="F383" t="s">
        <v>100</v>
      </c>
      <c r="G383">
        <v>20</v>
      </c>
      <c r="H383">
        <v>398</v>
      </c>
      <c r="I383">
        <v>49.894121795635897</v>
      </c>
      <c r="J383">
        <v>0.55578795945348702</v>
      </c>
      <c r="K383">
        <v>9.5661550734464402</v>
      </c>
      <c r="L383">
        <v>0</v>
      </c>
      <c r="M383">
        <v>0</v>
      </c>
      <c r="N383">
        <v>0</v>
      </c>
      <c r="O383">
        <v>394</v>
      </c>
      <c r="P383">
        <v>452</v>
      </c>
      <c r="Q383">
        <v>58</v>
      </c>
      <c r="R383">
        <v>0</v>
      </c>
      <c r="S383">
        <v>0</v>
      </c>
      <c r="T383" s="26">
        <v>1.30724657595E-6</v>
      </c>
      <c r="U383">
        <v>0</v>
      </c>
      <c r="V383">
        <v>0</v>
      </c>
      <c r="W383">
        <v>0</v>
      </c>
      <c r="X383">
        <v>393.08392058558502</v>
      </c>
      <c r="Y383">
        <v>1.0015464457637699</v>
      </c>
      <c r="Z383">
        <v>3</v>
      </c>
      <c r="AA383">
        <v>56</v>
      </c>
      <c r="AB383">
        <v>7.9</v>
      </c>
      <c r="AC383">
        <v>9.1</v>
      </c>
      <c r="AD383">
        <v>1.2</v>
      </c>
    </row>
    <row r="384" spans="1:30" x14ac:dyDescent="0.25">
      <c r="A384" t="str">
        <f t="shared" si="5"/>
        <v>f</v>
      </c>
      <c r="B384">
        <v>382</v>
      </c>
      <c r="C384">
        <v>2</v>
      </c>
      <c r="D384">
        <v>74</v>
      </c>
      <c r="E384" t="s">
        <v>14</v>
      </c>
      <c r="F384" t="s">
        <v>93</v>
      </c>
      <c r="G384">
        <v>27</v>
      </c>
      <c r="H384">
        <v>886</v>
      </c>
      <c r="I384">
        <v>280.52922213751498</v>
      </c>
      <c r="J384">
        <v>4.4950299515342902</v>
      </c>
      <c r="K384">
        <v>38.104547404661197</v>
      </c>
      <c r="L384">
        <v>11</v>
      </c>
      <c r="M384">
        <v>1708</v>
      </c>
      <c r="N384">
        <v>1697</v>
      </c>
      <c r="O384">
        <v>4860</v>
      </c>
      <c r="P384">
        <v>5652</v>
      </c>
      <c r="Q384">
        <v>792</v>
      </c>
      <c r="R384">
        <v>0.19267425189218201</v>
      </c>
      <c r="S384">
        <v>2.3333866209289501E-2</v>
      </c>
      <c r="T384">
        <v>10.932051113511299</v>
      </c>
      <c r="U384">
        <v>180</v>
      </c>
      <c r="V384">
        <v>1528</v>
      </c>
      <c r="W384">
        <v>1.8219153398965</v>
      </c>
      <c r="X384">
        <v>4853.2378011770497</v>
      </c>
      <c r="Y384">
        <v>4.9580176386256101</v>
      </c>
      <c r="Z384">
        <v>84</v>
      </c>
      <c r="AA384">
        <v>713</v>
      </c>
      <c r="AB384">
        <v>17.399999999999999</v>
      </c>
      <c r="AC384">
        <v>26.2</v>
      </c>
      <c r="AD384">
        <v>8.8000000000000007</v>
      </c>
    </row>
    <row r="385" spans="1:30" x14ac:dyDescent="0.25">
      <c r="A385" t="str">
        <f t="shared" si="5"/>
        <v>f</v>
      </c>
      <c r="B385">
        <v>383</v>
      </c>
      <c r="C385">
        <v>2</v>
      </c>
      <c r="D385">
        <v>74</v>
      </c>
      <c r="E385" t="s">
        <v>27</v>
      </c>
      <c r="F385" t="s">
        <v>92</v>
      </c>
      <c r="G385">
        <v>28</v>
      </c>
      <c r="H385">
        <v>21</v>
      </c>
      <c r="I385">
        <v>32.853357440834202</v>
      </c>
      <c r="J385">
        <v>10.890670064395801</v>
      </c>
      <c r="K385">
        <v>3.7326788178346999</v>
      </c>
      <c r="L385">
        <v>229</v>
      </c>
      <c r="M385">
        <v>3208</v>
      </c>
      <c r="N385">
        <v>2979</v>
      </c>
      <c r="O385">
        <v>386</v>
      </c>
      <c r="P385">
        <v>905</v>
      </c>
      <c r="Q385">
        <v>519</v>
      </c>
      <c r="R385">
        <v>0</v>
      </c>
      <c r="S385">
        <v>85.049287143497907</v>
      </c>
      <c r="T385">
        <v>144.41385577009399</v>
      </c>
      <c r="U385">
        <v>2326</v>
      </c>
      <c r="V385">
        <v>797</v>
      </c>
      <c r="W385">
        <v>0</v>
      </c>
      <c r="X385">
        <v>386.45723979160402</v>
      </c>
      <c r="Y385">
        <v>2.310425023006E-4</v>
      </c>
      <c r="Z385">
        <v>387</v>
      </c>
      <c r="AA385">
        <v>132</v>
      </c>
      <c r="AB385">
        <v>18.7</v>
      </c>
      <c r="AC385">
        <v>125.2</v>
      </c>
      <c r="AD385">
        <v>106.5</v>
      </c>
    </row>
    <row r="386" spans="1:30" x14ac:dyDescent="0.25">
      <c r="A386" t="str">
        <f t="shared" si="5"/>
        <v>g</v>
      </c>
      <c r="B386">
        <v>384</v>
      </c>
      <c r="C386">
        <v>2</v>
      </c>
      <c r="D386">
        <v>74</v>
      </c>
      <c r="E386" t="s">
        <v>12</v>
      </c>
      <c r="F386" t="s">
        <v>89</v>
      </c>
      <c r="G386">
        <v>31</v>
      </c>
      <c r="H386">
        <v>637</v>
      </c>
      <c r="I386">
        <v>382.78190869496501</v>
      </c>
      <c r="J386">
        <v>153.116727778826</v>
      </c>
      <c r="K386">
        <v>150.45710699691401</v>
      </c>
      <c r="L386">
        <v>3117</v>
      </c>
      <c r="M386">
        <v>13306</v>
      </c>
      <c r="N386">
        <v>10189</v>
      </c>
      <c r="O386">
        <v>474</v>
      </c>
      <c r="P386">
        <v>6074</v>
      </c>
      <c r="Q386">
        <v>5600</v>
      </c>
      <c r="R386">
        <v>16.978274678199998</v>
      </c>
      <c r="S386">
        <v>1116.9468940714601</v>
      </c>
      <c r="T386">
        <v>1983.13949396404</v>
      </c>
      <c r="U386">
        <v>6140</v>
      </c>
      <c r="V386">
        <v>6033</v>
      </c>
      <c r="W386">
        <v>24.4528955411797</v>
      </c>
      <c r="X386">
        <v>369.76965154816799</v>
      </c>
      <c r="Y386">
        <v>80.570840895504901</v>
      </c>
      <c r="Z386">
        <v>2865</v>
      </c>
      <c r="AA386">
        <v>2815</v>
      </c>
      <c r="AB386">
        <v>9.4</v>
      </c>
      <c r="AC386">
        <v>50.6</v>
      </c>
      <c r="AD386">
        <v>41.2</v>
      </c>
    </row>
    <row r="387" spans="1:30" x14ac:dyDescent="0.25">
      <c r="A387" t="str">
        <f t="shared" ref="A387:A450" si="6">LEFT(E387,1)</f>
        <v>g</v>
      </c>
      <c r="B387">
        <v>385</v>
      </c>
      <c r="C387">
        <v>2</v>
      </c>
      <c r="D387">
        <v>74</v>
      </c>
      <c r="E387" t="s">
        <v>26</v>
      </c>
      <c r="F387" t="s">
        <v>88</v>
      </c>
      <c r="G387">
        <v>32</v>
      </c>
      <c r="H387">
        <v>301</v>
      </c>
      <c r="I387">
        <v>83.189395747522795</v>
      </c>
      <c r="J387">
        <v>31.545042786463501</v>
      </c>
      <c r="K387">
        <v>13.606826813639399</v>
      </c>
      <c r="L387">
        <v>2297</v>
      </c>
      <c r="M387">
        <v>10696</v>
      </c>
      <c r="N387">
        <v>8399</v>
      </c>
      <c r="O387">
        <v>699</v>
      </c>
      <c r="P387">
        <v>2265</v>
      </c>
      <c r="Q387">
        <v>1566</v>
      </c>
      <c r="R387">
        <v>0</v>
      </c>
      <c r="S387">
        <v>1050.09592356246</v>
      </c>
      <c r="T387">
        <v>1247.28829025286</v>
      </c>
      <c r="U387">
        <v>6739</v>
      </c>
      <c r="V387">
        <v>2907</v>
      </c>
      <c r="W387">
        <v>224.702898463</v>
      </c>
      <c r="X387">
        <v>433.78465491028101</v>
      </c>
      <c r="Y387">
        <v>40.772346246584398</v>
      </c>
      <c r="Z387">
        <v>1123</v>
      </c>
      <c r="AA387">
        <v>484</v>
      </c>
      <c r="AB387">
        <v>36</v>
      </c>
      <c r="AC387">
        <v>155.80000000000001</v>
      </c>
      <c r="AD387">
        <v>119.8</v>
      </c>
    </row>
    <row r="388" spans="1:30" x14ac:dyDescent="0.25">
      <c r="A388" t="str">
        <f t="shared" si="6"/>
        <v>h</v>
      </c>
      <c r="B388">
        <v>386</v>
      </c>
      <c r="C388">
        <v>2</v>
      </c>
      <c r="D388">
        <v>74</v>
      </c>
      <c r="E388" t="s">
        <v>25</v>
      </c>
      <c r="F388" t="s">
        <v>86</v>
      </c>
      <c r="G388">
        <v>34</v>
      </c>
      <c r="H388">
        <v>3612</v>
      </c>
      <c r="I388">
        <v>823.08089791086297</v>
      </c>
      <c r="J388">
        <v>20.661392368468199</v>
      </c>
      <c r="K388">
        <v>162.08616255648599</v>
      </c>
      <c r="L388">
        <v>69</v>
      </c>
      <c r="M388">
        <v>1683</v>
      </c>
      <c r="N388">
        <v>1614</v>
      </c>
      <c r="O388">
        <v>5794</v>
      </c>
      <c r="P388">
        <v>7189</v>
      </c>
      <c r="Q388">
        <v>1395</v>
      </c>
      <c r="R388">
        <v>13.604066323341501</v>
      </c>
      <c r="S388">
        <v>6.2935181357797401</v>
      </c>
      <c r="T388">
        <v>49.867629660623599</v>
      </c>
      <c r="U388">
        <v>188</v>
      </c>
      <c r="V388">
        <v>1476</v>
      </c>
      <c r="W388">
        <v>70.846830261162907</v>
      </c>
      <c r="X388">
        <v>5703.1534659635299</v>
      </c>
      <c r="Y388">
        <v>20.741353223983499</v>
      </c>
      <c r="Z388">
        <v>160</v>
      </c>
      <c r="AA388">
        <v>1255</v>
      </c>
      <c r="AB388">
        <v>7.1</v>
      </c>
      <c r="AC388">
        <v>10.8</v>
      </c>
      <c r="AD388">
        <v>3.7</v>
      </c>
    </row>
    <row r="389" spans="1:30" x14ac:dyDescent="0.25">
      <c r="A389" t="str">
        <f t="shared" si="6"/>
        <v>a</v>
      </c>
      <c r="B389">
        <v>387</v>
      </c>
      <c r="C389">
        <v>2</v>
      </c>
      <c r="D389">
        <v>75</v>
      </c>
      <c r="E389" t="s">
        <v>24</v>
      </c>
      <c r="F389" t="s">
        <v>115</v>
      </c>
      <c r="G389">
        <v>5</v>
      </c>
      <c r="H389">
        <v>22</v>
      </c>
      <c r="I389">
        <v>19.118472012563402</v>
      </c>
      <c r="J389">
        <v>1.97028911996208</v>
      </c>
      <c r="K389">
        <v>1.2325177317</v>
      </c>
      <c r="L389">
        <v>0</v>
      </c>
      <c r="M389">
        <v>0</v>
      </c>
      <c r="N389">
        <v>0</v>
      </c>
      <c r="O389">
        <v>13</v>
      </c>
      <c r="P389">
        <v>15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12.956170328659701</v>
      </c>
      <c r="Y389">
        <v>0.998759077435598</v>
      </c>
      <c r="Z389">
        <v>2</v>
      </c>
      <c r="AA389">
        <v>1</v>
      </c>
      <c r="AB389">
        <v>0.7</v>
      </c>
      <c r="AC389">
        <v>0.8</v>
      </c>
      <c r="AD389">
        <v>0.1</v>
      </c>
    </row>
    <row r="390" spans="1:30" x14ac:dyDescent="0.25">
      <c r="A390" t="str">
        <f t="shared" si="6"/>
        <v>b</v>
      </c>
      <c r="B390">
        <v>388</v>
      </c>
      <c r="C390">
        <v>2</v>
      </c>
      <c r="D390">
        <v>75</v>
      </c>
      <c r="E390" t="s">
        <v>23</v>
      </c>
      <c r="F390" t="s">
        <v>111</v>
      </c>
      <c r="G390">
        <v>9</v>
      </c>
      <c r="H390">
        <v>10</v>
      </c>
      <c r="I390">
        <v>5.2829952406789999</v>
      </c>
      <c r="J390">
        <v>0.63169638925299998</v>
      </c>
      <c r="K390">
        <v>0</v>
      </c>
      <c r="L390">
        <v>11</v>
      </c>
      <c r="M390">
        <v>0</v>
      </c>
      <c r="N390">
        <v>-11</v>
      </c>
      <c r="O390">
        <v>8</v>
      </c>
      <c r="P390">
        <v>9</v>
      </c>
      <c r="Q390">
        <v>1</v>
      </c>
      <c r="R390">
        <v>0</v>
      </c>
      <c r="S390">
        <v>0</v>
      </c>
      <c r="T390">
        <v>11.984929277499999</v>
      </c>
      <c r="U390">
        <v>0</v>
      </c>
      <c r="V390">
        <v>0</v>
      </c>
      <c r="W390">
        <v>0</v>
      </c>
      <c r="X390">
        <v>8.9298532852449899</v>
      </c>
      <c r="Y390">
        <v>0</v>
      </c>
      <c r="Z390">
        <v>1</v>
      </c>
      <c r="AA390">
        <v>0</v>
      </c>
      <c r="AB390">
        <v>3.6</v>
      </c>
      <c r="AC390">
        <v>1.7</v>
      </c>
      <c r="AD390">
        <v>-1.9</v>
      </c>
    </row>
    <row r="391" spans="1:30" x14ac:dyDescent="0.25">
      <c r="A391" t="str">
        <f t="shared" si="6"/>
        <v>d</v>
      </c>
      <c r="B391">
        <v>389</v>
      </c>
      <c r="C391">
        <v>2</v>
      </c>
      <c r="D391">
        <v>75</v>
      </c>
      <c r="E391" t="s">
        <v>15</v>
      </c>
      <c r="F391" t="s">
        <v>103</v>
      </c>
      <c r="G391">
        <v>17</v>
      </c>
      <c r="H391">
        <v>159</v>
      </c>
      <c r="I391">
        <v>31.5404545457491</v>
      </c>
      <c r="J391">
        <v>0</v>
      </c>
      <c r="K391">
        <v>0.17256953491499999</v>
      </c>
      <c r="L391">
        <v>13</v>
      </c>
      <c r="M391">
        <v>13</v>
      </c>
      <c r="N391">
        <v>0</v>
      </c>
      <c r="O391">
        <v>152</v>
      </c>
      <c r="P391">
        <v>153</v>
      </c>
      <c r="Q391">
        <v>1</v>
      </c>
      <c r="R391">
        <v>0</v>
      </c>
      <c r="S391">
        <v>13.982507628699899</v>
      </c>
      <c r="T391">
        <v>0</v>
      </c>
      <c r="U391">
        <v>0</v>
      </c>
      <c r="V391">
        <v>0</v>
      </c>
      <c r="W391">
        <v>0</v>
      </c>
      <c r="X391">
        <v>152.75108401723199</v>
      </c>
      <c r="Y391">
        <v>0</v>
      </c>
      <c r="Z391">
        <v>0</v>
      </c>
      <c r="AA391">
        <v>1</v>
      </c>
      <c r="AB391">
        <v>5.2</v>
      </c>
      <c r="AC391">
        <v>5.3</v>
      </c>
      <c r="AD391">
        <v>0.1</v>
      </c>
    </row>
    <row r="392" spans="1:30" x14ac:dyDescent="0.25">
      <c r="A392" t="str">
        <f t="shared" si="6"/>
        <v>d</v>
      </c>
      <c r="B392">
        <v>390</v>
      </c>
      <c r="C392">
        <v>2</v>
      </c>
      <c r="D392">
        <v>75</v>
      </c>
      <c r="E392" t="s">
        <v>22</v>
      </c>
      <c r="F392" t="s">
        <v>102</v>
      </c>
      <c r="G392">
        <v>18</v>
      </c>
      <c r="H392">
        <v>994</v>
      </c>
      <c r="I392">
        <v>221.021661500611</v>
      </c>
      <c r="J392">
        <v>3.8565498759780001</v>
      </c>
      <c r="K392">
        <v>1.3424708447972999</v>
      </c>
      <c r="L392">
        <v>10</v>
      </c>
      <c r="M392">
        <v>10</v>
      </c>
      <c r="N392">
        <v>0</v>
      </c>
      <c r="O392">
        <v>991</v>
      </c>
      <c r="P392">
        <v>1009</v>
      </c>
      <c r="Q392">
        <v>18</v>
      </c>
      <c r="R392">
        <v>6.9912110504599996</v>
      </c>
      <c r="S392">
        <v>3.9949668436499999</v>
      </c>
      <c r="T392">
        <v>0</v>
      </c>
      <c r="U392">
        <v>0</v>
      </c>
      <c r="V392">
        <v>0</v>
      </c>
      <c r="W392">
        <v>0.99874891475200001</v>
      </c>
      <c r="X392">
        <v>979.36060669632798</v>
      </c>
      <c r="Y392">
        <v>10.964266596707001</v>
      </c>
      <c r="Z392">
        <v>22</v>
      </c>
      <c r="AA392">
        <v>7</v>
      </c>
      <c r="AB392">
        <v>4.5</v>
      </c>
      <c r="AC392">
        <v>4.5999999999999996</v>
      </c>
      <c r="AD392">
        <v>0.1</v>
      </c>
    </row>
    <row r="393" spans="1:30" x14ac:dyDescent="0.25">
      <c r="A393" t="str">
        <f t="shared" si="6"/>
        <v>d</v>
      </c>
      <c r="B393">
        <v>391</v>
      </c>
      <c r="C393">
        <v>2</v>
      </c>
      <c r="D393">
        <v>75</v>
      </c>
      <c r="E393" t="s">
        <v>21</v>
      </c>
      <c r="F393" t="s">
        <v>101</v>
      </c>
      <c r="G393">
        <v>19</v>
      </c>
      <c r="H393">
        <v>683</v>
      </c>
      <c r="I393">
        <v>155.76472887067001</v>
      </c>
      <c r="J393">
        <v>0.36416740543999998</v>
      </c>
      <c r="K393">
        <v>3.0507750769715001</v>
      </c>
      <c r="L393">
        <v>2</v>
      </c>
      <c r="M393">
        <v>2</v>
      </c>
      <c r="N393">
        <v>0</v>
      </c>
      <c r="O393">
        <v>661</v>
      </c>
      <c r="P393">
        <v>680</v>
      </c>
      <c r="Q393">
        <v>19</v>
      </c>
      <c r="R393">
        <v>0</v>
      </c>
      <c r="S393">
        <v>2.9961394031099999</v>
      </c>
      <c r="T393">
        <v>0</v>
      </c>
      <c r="U393">
        <v>0</v>
      </c>
      <c r="V393">
        <v>0</v>
      </c>
      <c r="W393">
        <v>0</v>
      </c>
      <c r="X393">
        <v>660.99277477620603</v>
      </c>
      <c r="Y393">
        <v>0.99873616669300003</v>
      </c>
      <c r="Z393">
        <v>2</v>
      </c>
      <c r="AA393">
        <v>18</v>
      </c>
      <c r="AB393">
        <v>4.3</v>
      </c>
      <c r="AC393">
        <v>4.4000000000000004</v>
      </c>
      <c r="AD393">
        <v>0.1</v>
      </c>
    </row>
    <row r="394" spans="1:30" x14ac:dyDescent="0.25">
      <c r="A394" t="str">
        <f t="shared" si="6"/>
        <v>e</v>
      </c>
      <c r="B394">
        <v>392</v>
      </c>
      <c r="C394">
        <v>2</v>
      </c>
      <c r="D394">
        <v>75</v>
      </c>
      <c r="E394" t="s">
        <v>20</v>
      </c>
      <c r="F394" t="s">
        <v>97</v>
      </c>
      <c r="G394">
        <v>23</v>
      </c>
      <c r="H394">
        <v>9</v>
      </c>
      <c r="I394">
        <v>3.4269658563790002</v>
      </c>
      <c r="J394">
        <v>2.5159439952190001</v>
      </c>
      <c r="K394">
        <v>0</v>
      </c>
      <c r="L394">
        <v>0</v>
      </c>
      <c r="M394">
        <v>0</v>
      </c>
      <c r="N394">
        <v>0</v>
      </c>
      <c r="O394">
        <v>9</v>
      </c>
      <c r="P394">
        <v>25</v>
      </c>
      <c r="Q394">
        <v>16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4.8998737511529997</v>
      </c>
      <c r="Y394">
        <v>4.8763812933209998</v>
      </c>
      <c r="Z394">
        <v>21</v>
      </c>
      <c r="AA394">
        <v>0</v>
      </c>
      <c r="AB394">
        <v>2.6</v>
      </c>
      <c r="AC394">
        <v>7.3</v>
      </c>
      <c r="AD394">
        <v>4.7</v>
      </c>
    </row>
    <row r="395" spans="1:30" x14ac:dyDescent="0.25">
      <c r="A395" t="str">
        <f t="shared" si="6"/>
        <v>a</v>
      </c>
      <c r="B395">
        <v>393</v>
      </c>
      <c r="C395">
        <v>3</v>
      </c>
      <c r="D395">
        <v>0</v>
      </c>
      <c r="E395" t="s">
        <v>19</v>
      </c>
      <c r="F395" t="s">
        <v>119</v>
      </c>
      <c r="G395">
        <v>1</v>
      </c>
      <c r="H395">
        <v>422</v>
      </c>
      <c r="I395">
        <v>1178.0106302398899</v>
      </c>
      <c r="J395">
        <v>6.07947566446E-3</v>
      </c>
      <c r="K395">
        <v>408.96671583779897</v>
      </c>
      <c r="L395">
        <v>7</v>
      </c>
      <c r="M395">
        <v>7</v>
      </c>
      <c r="N395">
        <v>0</v>
      </c>
      <c r="O395">
        <v>73</v>
      </c>
      <c r="P395">
        <v>594</v>
      </c>
      <c r="Q395">
        <v>521</v>
      </c>
      <c r="R395">
        <v>4.9704883480491899</v>
      </c>
      <c r="S395">
        <v>2.1923590532961499</v>
      </c>
      <c r="T395">
        <v>0</v>
      </c>
      <c r="U395">
        <v>0</v>
      </c>
      <c r="V395">
        <v>0</v>
      </c>
      <c r="W395">
        <v>69.871219190972994</v>
      </c>
      <c r="X395">
        <v>3.9926061388437999</v>
      </c>
      <c r="Y395" s="26">
        <v>8.3242616682300004E-8</v>
      </c>
      <c r="Z395">
        <v>0</v>
      </c>
      <c r="AA395">
        <v>521</v>
      </c>
      <c r="AB395">
        <v>0.1</v>
      </c>
      <c r="AC395">
        <v>0.5</v>
      </c>
      <c r="AD395">
        <v>0.4</v>
      </c>
    </row>
    <row r="396" spans="1:30" x14ac:dyDescent="0.25">
      <c r="A396" t="str">
        <f t="shared" si="6"/>
        <v>a</v>
      </c>
      <c r="B396">
        <v>394</v>
      </c>
      <c r="C396">
        <v>3</v>
      </c>
      <c r="D396">
        <v>0</v>
      </c>
      <c r="E396" t="s">
        <v>18</v>
      </c>
      <c r="F396" t="s">
        <v>118</v>
      </c>
      <c r="G396">
        <v>2</v>
      </c>
      <c r="H396">
        <v>4603</v>
      </c>
      <c r="I396">
        <v>7899.2303980193801</v>
      </c>
      <c r="J396">
        <v>64.058360726622496</v>
      </c>
      <c r="K396">
        <v>1122.7614062095099</v>
      </c>
      <c r="L396">
        <v>232</v>
      </c>
      <c r="M396">
        <v>232</v>
      </c>
      <c r="N396">
        <v>0</v>
      </c>
      <c r="O396">
        <v>1249</v>
      </c>
      <c r="P396">
        <v>2752</v>
      </c>
      <c r="Q396">
        <v>1503</v>
      </c>
      <c r="R396">
        <v>189.19625560333901</v>
      </c>
      <c r="S396">
        <v>42.922188150091998</v>
      </c>
      <c r="T396">
        <v>0</v>
      </c>
      <c r="U396">
        <v>0</v>
      </c>
      <c r="V396">
        <v>0</v>
      </c>
      <c r="W396">
        <v>1134.35807957611</v>
      </c>
      <c r="X396">
        <v>105.943932139108</v>
      </c>
      <c r="Y396">
        <v>8.9778553521096391</v>
      </c>
      <c r="Z396">
        <v>81</v>
      </c>
      <c r="AA396">
        <v>1431</v>
      </c>
      <c r="AB396">
        <v>0.2</v>
      </c>
      <c r="AC396">
        <v>0.4</v>
      </c>
      <c r="AD396">
        <v>0.2</v>
      </c>
    </row>
    <row r="397" spans="1:30" x14ac:dyDescent="0.25">
      <c r="A397" t="str">
        <f t="shared" si="6"/>
        <v>a</v>
      </c>
      <c r="B397">
        <v>395</v>
      </c>
      <c r="C397">
        <v>3</v>
      </c>
      <c r="D397">
        <v>0</v>
      </c>
      <c r="E397" t="s">
        <v>17</v>
      </c>
      <c r="F397" t="s">
        <v>117</v>
      </c>
      <c r="G397">
        <v>3</v>
      </c>
      <c r="H397">
        <v>4587</v>
      </c>
      <c r="I397">
        <v>11603.464552253799</v>
      </c>
      <c r="J397">
        <v>22.7628517224347</v>
      </c>
      <c r="K397">
        <v>91.957541001903707</v>
      </c>
      <c r="L397">
        <v>272</v>
      </c>
      <c r="M397">
        <v>272</v>
      </c>
      <c r="N397">
        <v>0</v>
      </c>
      <c r="O397">
        <v>448</v>
      </c>
      <c r="P397">
        <v>592</v>
      </c>
      <c r="Q397">
        <v>144</v>
      </c>
      <c r="R397">
        <v>261.48622436408999</v>
      </c>
      <c r="S397">
        <v>11.2621390832859</v>
      </c>
      <c r="T397" s="26">
        <v>3.2936939408599899E-10</v>
      </c>
      <c r="U397">
        <v>0</v>
      </c>
      <c r="V397">
        <v>0</v>
      </c>
      <c r="W397">
        <v>419.94503976561202</v>
      </c>
      <c r="X397">
        <v>26.8291750829931</v>
      </c>
      <c r="Y397">
        <v>1.8841220419574101</v>
      </c>
      <c r="Z397">
        <v>29</v>
      </c>
      <c r="AA397">
        <v>117</v>
      </c>
      <c r="AB397">
        <v>0.1</v>
      </c>
      <c r="AC397">
        <v>0.1</v>
      </c>
      <c r="AD397">
        <v>0</v>
      </c>
    </row>
    <row r="398" spans="1:30" x14ac:dyDescent="0.25">
      <c r="A398" t="str">
        <f t="shared" si="6"/>
        <v>a</v>
      </c>
      <c r="B398">
        <v>396</v>
      </c>
      <c r="C398">
        <v>3</v>
      </c>
      <c r="D398">
        <v>0</v>
      </c>
      <c r="E398" t="s">
        <v>40</v>
      </c>
      <c r="F398" t="s">
        <v>116</v>
      </c>
      <c r="G398">
        <v>4</v>
      </c>
      <c r="H398">
        <v>513</v>
      </c>
      <c r="I398">
        <v>853.00586730723603</v>
      </c>
      <c r="J398">
        <v>48.935090247410798</v>
      </c>
      <c r="K398">
        <v>219.74379178150701</v>
      </c>
      <c r="L398">
        <v>118</v>
      </c>
      <c r="M398">
        <v>118</v>
      </c>
      <c r="N398">
        <v>0</v>
      </c>
      <c r="O398">
        <v>11</v>
      </c>
      <c r="P398">
        <v>349</v>
      </c>
      <c r="Q398">
        <v>338</v>
      </c>
      <c r="R398" s="26">
        <v>8.9022579035718E-8</v>
      </c>
      <c r="S398">
        <v>118.751063332428</v>
      </c>
      <c r="T398">
        <v>0</v>
      </c>
      <c r="U398">
        <v>0</v>
      </c>
      <c r="V398">
        <v>0</v>
      </c>
      <c r="W398">
        <v>2.4413477819329099</v>
      </c>
      <c r="X398">
        <v>5.5261144183340303</v>
      </c>
      <c r="Y398">
        <v>3.9402763365295201</v>
      </c>
      <c r="Z398">
        <v>62</v>
      </c>
      <c r="AA398">
        <v>280</v>
      </c>
      <c r="AB398">
        <v>0.2</v>
      </c>
      <c r="AC398">
        <v>0.5</v>
      </c>
      <c r="AD398">
        <v>0.3</v>
      </c>
    </row>
    <row r="399" spans="1:30" x14ac:dyDescent="0.25">
      <c r="A399" t="str">
        <f t="shared" si="6"/>
        <v>a</v>
      </c>
      <c r="B399">
        <v>397</v>
      </c>
      <c r="C399">
        <v>3</v>
      </c>
      <c r="D399">
        <v>0</v>
      </c>
      <c r="E399" t="s">
        <v>24</v>
      </c>
      <c r="F399" t="s">
        <v>115</v>
      </c>
      <c r="G399">
        <v>5</v>
      </c>
      <c r="H399">
        <v>50</v>
      </c>
      <c r="I399">
        <v>50.536017442146303</v>
      </c>
      <c r="J399">
        <v>1.7265708298021101</v>
      </c>
      <c r="K399">
        <v>0.16347387473789901</v>
      </c>
      <c r="L399">
        <v>1</v>
      </c>
      <c r="M399">
        <v>1</v>
      </c>
      <c r="N399">
        <v>0</v>
      </c>
      <c r="O399">
        <v>6</v>
      </c>
      <c r="P399">
        <v>7</v>
      </c>
      <c r="Q399">
        <v>1</v>
      </c>
      <c r="R399">
        <v>0</v>
      </c>
      <c r="S399">
        <v>1.9956885729149501</v>
      </c>
      <c r="T399">
        <v>0</v>
      </c>
      <c r="U399">
        <v>0</v>
      </c>
      <c r="V399">
        <v>0</v>
      </c>
      <c r="W399">
        <v>3.8235162028424998</v>
      </c>
      <c r="X399">
        <v>1.95658929734594</v>
      </c>
      <c r="Y399">
        <v>0.99357341153517997</v>
      </c>
      <c r="Z399">
        <v>2</v>
      </c>
      <c r="AA399">
        <v>0</v>
      </c>
      <c r="AB399">
        <v>0.1</v>
      </c>
      <c r="AC399">
        <v>0.2</v>
      </c>
      <c r="AD399">
        <v>0.1</v>
      </c>
    </row>
    <row r="400" spans="1:30" x14ac:dyDescent="0.25">
      <c r="A400" t="str">
        <f t="shared" si="6"/>
        <v>b</v>
      </c>
      <c r="B400">
        <v>398</v>
      </c>
      <c r="C400">
        <v>3</v>
      </c>
      <c r="D400">
        <v>0</v>
      </c>
      <c r="E400" t="s">
        <v>36</v>
      </c>
      <c r="F400" t="s">
        <v>113</v>
      </c>
      <c r="G400">
        <v>7</v>
      </c>
      <c r="H400">
        <v>2</v>
      </c>
      <c r="I400">
        <v>2.2739762331501199E-3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 t="str">
        <f t="shared" si="6"/>
        <v>b</v>
      </c>
      <c r="B401">
        <v>399</v>
      </c>
      <c r="C401">
        <v>3</v>
      </c>
      <c r="D401">
        <v>0</v>
      </c>
      <c r="E401" t="s">
        <v>34</v>
      </c>
      <c r="F401" t="s">
        <v>112</v>
      </c>
      <c r="G401">
        <v>8</v>
      </c>
      <c r="H401">
        <v>1177</v>
      </c>
      <c r="I401">
        <v>859.19001776329901</v>
      </c>
      <c r="J401">
        <v>25.514086588059399</v>
      </c>
      <c r="K401">
        <v>161.134006763081</v>
      </c>
      <c r="L401">
        <v>127</v>
      </c>
      <c r="M401">
        <v>127</v>
      </c>
      <c r="N401">
        <v>0</v>
      </c>
      <c r="O401">
        <v>962</v>
      </c>
      <c r="P401">
        <v>1341</v>
      </c>
      <c r="Q401">
        <v>379</v>
      </c>
      <c r="R401">
        <v>5.9882084663199997</v>
      </c>
      <c r="S401">
        <v>121.761937372459</v>
      </c>
      <c r="T401">
        <v>0</v>
      </c>
      <c r="U401">
        <v>0</v>
      </c>
      <c r="V401">
        <v>0</v>
      </c>
      <c r="W401">
        <v>6.1752721790929996</v>
      </c>
      <c r="X401">
        <v>939.42042632897096</v>
      </c>
      <c r="Y401">
        <v>16.952207076170101</v>
      </c>
      <c r="Z401">
        <v>54</v>
      </c>
      <c r="AA401">
        <v>342</v>
      </c>
      <c r="AB401">
        <v>1.3</v>
      </c>
      <c r="AC401">
        <v>1.7</v>
      </c>
      <c r="AD401">
        <v>0.4</v>
      </c>
    </row>
    <row r="402" spans="1:30" x14ac:dyDescent="0.25">
      <c r="A402" t="str">
        <f t="shared" si="6"/>
        <v>b</v>
      </c>
      <c r="B402">
        <v>400</v>
      </c>
      <c r="C402">
        <v>3</v>
      </c>
      <c r="D402">
        <v>0</v>
      </c>
      <c r="E402" t="s">
        <v>23</v>
      </c>
      <c r="F402" t="s">
        <v>111</v>
      </c>
      <c r="G402">
        <v>9</v>
      </c>
      <c r="H402">
        <v>7</v>
      </c>
      <c r="I402">
        <v>1.86275484749052</v>
      </c>
      <c r="J402">
        <v>0</v>
      </c>
      <c r="K402">
        <v>0.21282763459892401</v>
      </c>
      <c r="L402">
        <v>0</v>
      </c>
      <c r="M402">
        <v>0</v>
      </c>
      <c r="N402">
        <v>0</v>
      </c>
      <c r="O402">
        <v>8</v>
      </c>
      <c r="P402">
        <v>8</v>
      </c>
      <c r="Q402">
        <v>0</v>
      </c>
      <c r="R402">
        <v>0</v>
      </c>
      <c r="S402" s="26">
        <v>5.4560367591299997E-10</v>
      </c>
      <c r="T402">
        <v>0</v>
      </c>
      <c r="U402">
        <v>0</v>
      </c>
      <c r="V402">
        <v>0</v>
      </c>
      <c r="W402">
        <v>0</v>
      </c>
      <c r="X402">
        <v>8.9813353804879998</v>
      </c>
      <c r="Y402">
        <v>0</v>
      </c>
      <c r="Z402">
        <v>0</v>
      </c>
      <c r="AA402">
        <v>0</v>
      </c>
      <c r="AB402">
        <v>4.3</v>
      </c>
      <c r="AC402">
        <v>4.3</v>
      </c>
      <c r="AD402">
        <v>0</v>
      </c>
    </row>
    <row r="403" spans="1:30" x14ac:dyDescent="0.25">
      <c r="A403" t="str">
        <f t="shared" si="6"/>
        <v>c</v>
      </c>
      <c r="B403">
        <v>401</v>
      </c>
      <c r="C403">
        <v>3</v>
      </c>
      <c r="D403">
        <v>0</v>
      </c>
      <c r="E403" t="s">
        <v>33</v>
      </c>
      <c r="F403" t="s">
        <v>109</v>
      </c>
      <c r="G403">
        <v>11</v>
      </c>
      <c r="H403">
        <v>43</v>
      </c>
      <c r="I403">
        <v>3.1422646261431302</v>
      </c>
      <c r="J403">
        <v>0</v>
      </c>
      <c r="K403">
        <v>2.9999125194100702</v>
      </c>
      <c r="L403">
        <v>0</v>
      </c>
      <c r="M403">
        <v>0</v>
      </c>
      <c r="N403">
        <v>0</v>
      </c>
      <c r="O403">
        <v>0</v>
      </c>
      <c r="P403">
        <v>10</v>
      </c>
      <c r="Q403">
        <v>10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7.8328649007099996E-4</v>
      </c>
      <c r="Y403">
        <v>0</v>
      </c>
      <c r="Z403">
        <v>0</v>
      </c>
      <c r="AA403">
        <v>10</v>
      </c>
      <c r="AB403">
        <v>0</v>
      </c>
      <c r="AC403">
        <v>3.2</v>
      </c>
      <c r="AD403">
        <v>3.2</v>
      </c>
    </row>
    <row r="404" spans="1:30" x14ac:dyDescent="0.25">
      <c r="A404" t="str">
        <f t="shared" si="6"/>
        <v>c</v>
      </c>
      <c r="B404">
        <v>402</v>
      </c>
      <c r="C404">
        <v>3</v>
      </c>
      <c r="D404">
        <v>0</v>
      </c>
      <c r="E404" t="s">
        <v>32</v>
      </c>
      <c r="F404" t="s">
        <v>108</v>
      </c>
      <c r="G404">
        <v>12</v>
      </c>
      <c r="H404">
        <v>17</v>
      </c>
      <c r="I404">
        <v>7.8177702082712299</v>
      </c>
      <c r="J404">
        <v>0</v>
      </c>
      <c r="K404">
        <v>1.3935319345357</v>
      </c>
      <c r="L404">
        <v>0</v>
      </c>
      <c r="M404">
        <v>0</v>
      </c>
      <c r="N404">
        <v>0</v>
      </c>
      <c r="O404">
        <v>7</v>
      </c>
      <c r="P404">
        <v>11</v>
      </c>
      <c r="Q404">
        <v>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7.0819160166894797</v>
      </c>
      <c r="Y404">
        <v>0</v>
      </c>
      <c r="Z404">
        <v>0</v>
      </c>
      <c r="AA404">
        <v>4</v>
      </c>
      <c r="AB404">
        <v>0.9</v>
      </c>
      <c r="AC404">
        <v>1.4</v>
      </c>
      <c r="AD404">
        <v>0.5</v>
      </c>
    </row>
    <row r="405" spans="1:30" x14ac:dyDescent="0.25">
      <c r="A405" t="str">
        <f t="shared" si="6"/>
        <v>c</v>
      </c>
      <c r="B405">
        <v>403</v>
      </c>
      <c r="C405">
        <v>3</v>
      </c>
      <c r="D405">
        <v>0</v>
      </c>
      <c r="E405" t="s">
        <v>31</v>
      </c>
      <c r="F405" t="s">
        <v>107</v>
      </c>
      <c r="G405">
        <v>13</v>
      </c>
      <c r="H405">
        <v>2</v>
      </c>
      <c r="I405">
        <v>0.38550726052732598</v>
      </c>
      <c r="J405">
        <v>0</v>
      </c>
      <c r="K405">
        <v>0.38550040876399999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26">
        <v>3.3683735721900002E-11</v>
      </c>
      <c r="Y405">
        <v>0</v>
      </c>
      <c r="Z405">
        <v>0</v>
      </c>
      <c r="AA405">
        <v>1</v>
      </c>
      <c r="AB405">
        <v>0</v>
      </c>
      <c r="AC405">
        <v>2.6</v>
      </c>
      <c r="AD405">
        <v>2.6</v>
      </c>
    </row>
    <row r="406" spans="1:30" x14ac:dyDescent="0.25">
      <c r="A406" t="str">
        <f t="shared" si="6"/>
        <v>h</v>
      </c>
      <c r="B406">
        <v>404</v>
      </c>
      <c r="C406">
        <v>3</v>
      </c>
      <c r="D406">
        <v>0</v>
      </c>
      <c r="E406" t="s">
        <v>25</v>
      </c>
      <c r="F406" t="s">
        <v>86</v>
      </c>
      <c r="G406">
        <v>34</v>
      </c>
      <c r="H406">
        <v>48</v>
      </c>
      <c r="I406">
        <v>14.6871081938479</v>
      </c>
      <c r="J406">
        <v>0</v>
      </c>
      <c r="K406">
        <v>3.2428275505616102</v>
      </c>
      <c r="L406">
        <v>0</v>
      </c>
      <c r="M406">
        <v>29</v>
      </c>
      <c r="N406">
        <v>29</v>
      </c>
      <c r="O406">
        <v>32</v>
      </c>
      <c r="P406">
        <v>57</v>
      </c>
      <c r="Q406">
        <v>25</v>
      </c>
      <c r="R406">
        <v>0</v>
      </c>
      <c r="S406">
        <v>0</v>
      </c>
      <c r="T406">
        <v>0</v>
      </c>
      <c r="U406">
        <v>0</v>
      </c>
      <c r="V406">
        <v>29</v>
      </c>
      <c r="W406">
        <v>0</v>
      </c>
      <c r="X406">
        <v>32.925868657571897</v>
      </c>
      <c r="Y406">
        <v>0</v>
      </c>
      <c r="Z406">
        <v>0</v>
      </c>
      <c r="AA406">
        <v>25</v>
      </c>
      <c r="AB406">
        <v>2.2000000000000002</v>
      </c>
      <c r="AC406">
        <v>5.9</v>
      </c>
      <c r="AD406">
        <v>3.7</v>
      </c>
    </row>
    <row r="407" spans="1:30" x14ac:dyDescent="0.25">
      <c r="A407" t="str">
        <f t="shared" si="6"/>
        <v>b</v>
      </c>
      <c r="B407">
        <v>405</v>
      </c>
      <c r="C407">
        <v>3</v>
      </c>
      <c r="D407">
        <v>11</v>
      </c>
      <c r="E407" t="s">
        <v>36</v>
      </c>
      <c r="F407" t="s">
        <v>113</v>
      </c>
      <c r="G407">
        <v>7</v>
      </c>
      <c r="H407">
        <v>23</v>
      </c>
      <c r="I407">
        <v>12.137010621944899</v>
      </c>
      <c r="J407">
        <v>0</v>
      </c>
      <c r="K407">
        <v>4.57845844595</v>
      </c>
      <c r="L407">
        <v>0</v>
      </c>
      <c r="M407">
        <v>0</v>
      </c>
      <c r="N407">
        <v>0</v>
      </c>
      <c r="O407">
        <v>24</v>
      </c>
      <c r="P407">
        <v>33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24.953602754779901</v>
      </c>
      <c r="Y407">
        <v>0</v>
      </c>
      <c r="Z407">
        <v>0</v>
      </c>
      <c r="AA407">
        <v>9</v>
      </c>
      <c r="AB407">
        <v>2</v>
      </c>
      <c r="AC407">
        <v>2.7</v>
      </c>
      <c r="AD407">
        <v>0.7</v>
      </c>
    </row>
    <row r="408" spans="1:30" x14ac:dyDescent="0.25">
      <c r="A408" t="str">
        <f t="shared" si="6"/>
        <v>b</v>
      </c>
      <c r="B408">
        <v>406</v>
      </c>
      <c r="C408">
        <v>3</v>
      </c>
      <c r="D408">
        <v>11</v>
      </c>
      <c r="E408" t="s">
        <v>34</v>
      </c>
      <c r="F408" t="s">
        <v>112</v>
      </c>
      <c r="G408">
        <v>8</v>
      </c>
      <c r="H408">
        <v>4</v>
      </c>
      <c r="I408">
        <v>1.9239065173279999E-4</v>
      </c>
      <c r="J408">
        <v>0</v>
      </c>
      <c r="K408">
        <v>1.9239065173279999E-4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5">
      <c r="A409" t="str">
        <f t="shared" si="6"/>
        <v>c</v>
      </c>
      <c r="B409">
        <v>407</v>
      </c>
      <c r="C409">
        <v>3</v>
      </c>
      <c r="D409">
        <v>11</v>
      </c>
      <c r="E409" t="s">
        <v>33</v>
      </c>
      <c r="F409" t="s">
        <v>109</v>
      </c>
      <c r="G409">
        <v>11</v>
      </c>
      <c r="H409">
        <v>30</v>
      </c>
      <c r="I409">
        <v>1.9110199364394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7</v>
      </c>
      <c r="P409">
        <v>7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7.8659590384048004</v>
      </c>
      <c r="Y409">
        <v>0</v>
      </c>
      <c r="Z409">
        <v>0</v>
      </c>
      <c r="AA409">
        <v>0</v>
      </c>
      <c r="AB409">
        <v>3.7</v>
      </c>
      <c r="AC409">
        <v>3.7</v>
      </c>
      <c r="AD409">
        <v>0</v>
      </c>
    </row>
    <row r="410" spans="1:30" x14ac:dyDescent="0.25">
      <c r="A410" t="str">
        <f t="shared" si="6"/>
        <v>c</v>
      </c>
      <c r="B410">
        <v>408</v>
      </c>
      <c r="C410">
        <v>3</v>
      </c>
      <c r="D410">
        <v>11</v>
      </c>
      <c r="E410" t="s">
        <v>32</v>
      </c>
      <c r="F410" t="s">
        <v>108</v>
      </c>
      <c r="G410">
        <v>12</v>
      </c>
      <c r="H410">
        <v>27</v>
      </c>
      <c r="I410">
        <v>1.97348360530581</v>
      </c>
      <c r="J410">
        <v>1.15861878260364E-2</v>
      </c>
      <c r="K410">
        <v>0</v>
      </c>
      <c r="L410">
        <v>0</v>
      </c>
      <c r="M410">
        <v>0</v>
      </c>
      <c r="N410">
        <v>0</v>
      </c>
      <c r="O410">
        <v>3</v>
      </c>
      <c r="P410">
        <v>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3.9972052001228202</v>
      </c>
      <c r="Y410">
        <v>2.7916997590397199E-3</v>
      </c>
      <c r="Z410">
        <v>0</v>
      </c>
      <c r="AA410">
        <v>0</v>
      </c>
      <c r="AB410">
        <v>1.5</v>
      </c>
      <c r="AC410">
        <v>1.5</v>
      </c>
      <c r="AD410">
        <v>0</v>
      </c>
    </row>
    <row r="411" spans="1:30" x14ac:dyDescent="0.25">
      <c r="A411" t="str">
        <f t="shared" si="6"/>
        <v>d</v>
      </c>
      <c r="B411">
        <v>409</v>
      </c>
      <c r="C411">
        <v>3</v>
      </c>
      <c r="D411">
        <v>11</v>
      </c>
      <c r="E411" t="s">
        <v>16</v>
      </c>
      <c r="F411" t="s">
        <v>104</v>
      </c>
      <c r="G411">
        <v>16</v>
      </c>
      <c r="H411">
        <v>27</v>
      </c>
      <c r="I411">
        <v>2.6119014476295401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10</v>
      </c>
      <c r="P411">
        <v>10</v>
      </c>
      <c r="Q411">
        <v>0</v>
      </c>
      <c r="R411">
        <v>0</v>
      </c>
      <c r="S411">
        <v>0.99812591375199999</v>
      </c>
      <c r="T411">
        <v>0</v>
      </c>
      <c r="U411">
        <v>0</v>
      </c>
      <c r="V411">
        <v>0</v>
      </c>
      <c r="W411">
        <v>0</v>
      </c>
      <c r="X411">
        <v>10.984274419495801</v>
      </c>
      <c r="Y411">
        <v>0</v>
      </c>
      <c r="Z411">
        <v>0</v>
      </c>
      <c r="AA411">
        <v>0</v>
      </c>
      <c r="AB411">
        <v>3.8</v>
      </c>
      <c r="AC411">
        <v>3.8</v>
      </c>
      <c r="AD411">
        <v>0</v>
      </c>
    </row>
    <row r="412" spans="1:30" x14ac:dyDescent="0.25">
      <c r="A412" t="str">
        <f t="shared" si="6"/>
        <v>b</v>
      </c>
      <c r="B412">
        <v>410</v>
      </c>
      <c r="C412">
        <v>3</v>
      </c>
      <c r="D412">
        <v>20</v>
      </c>
      <c r="E412" t="s">
        <v>39</v>
      </c>
      <c r="F412" t="s">
        <v>114</v>
      </c>
      <c r="G412">
        <v>6</v>
      </c>
      <c r="H412">
        <v>539</v>
      </c>
      <c r="I412">
        <v>573.08954723184002</v>
      </c>
      <c r="J412">
        <v>26.695709893276099</v>
      </c>
      <c r="K412">
        <v>178.768984207187</v>
      </c>
      <c r="L412">
        <v>244</v>
      </c>
      <c r="M412">
        <v>244</v>
      </c>
      <c r="N412">
        <v>0</v>
      </c>
      <c r="O412">
        <v>351</v>
      </c>
      <c r="P412">
        <v>782</v>
      </c>
      <c r="Q412">
        <v>431</v>
      </c>
      <c r="R412">
        <v>0</v>
      </c>
      <c r="S412">
        <v>244.97126940876299</v>
      </c>
      <c r="T412">
        <v>0</v>
      </c>
      <c r="U412">
        <v>0</v>
      </c>
      <c r="V412">
        <v>0</v>
      </c>
      <c r="W412">
        <v>0.43051629106700001</v>
      </c>
      <c r="X412">
        <v>347.17871481330201</v>
      </c>
      <c r="Y412">
        <v>4.0646674561752398</v>
      </c>
      <c r="Z412">
        <v>56</v>
      </c>
      <c r="AA412">
        <v>379</v>
      </c>
      <c r="AB412">
        <v>1</v>
      </c>
      <c r="AC412">
        <v>1.8</v>
      </c>
      <c r="AD412">
        <v>0.8</v>
      </c>
    </row>
    <row r="413" spans="1:30" x14ac:dyDescent="0.25">
      <c r="A413" t="str">
        <f t="shared" si="6"/>
        <v>b</v>
      </c>
      <c r="B413">
        <v>411</v>
      </c>
      <c r="C413">
        <v>3</v>
      </c>
      <c r="D413">
        <v>20</v>
      </c>
      <c r="E413" t="s">
        <v>36</v>
      </c>
      <c r="F413" t="s">
        <v>113</v>
      </c>
      <c r="G413">
        <v>7</v>
      </c>
      <c r="H413">
        <v>1098</v>
      </c>
      <c r="I413">
        <v>1347.8856462230201</v>
      </c>
      <c r="J413">
        <v>85.3877912200563</v>
      </c>
      <c r="K413">
        <v>684.35187574148301</v>
      </c>
      <c r="L413">
        <v>66</v>
      </c>
      <c r="M413">
        <v>66</v>
      </c>
      <c r="N413">
        <v>0</v>
      </c>
      <c r="O413">
        <v>1051</v>
      </c>
      <c r="P413">
        <v>2660</v>
      </c>
      <c r="Q413">
        <v>1609</v>
      </c>
      <c r="R413" s="26">
        <v>8.4998406019299998E-8</v>
      </c>
      <c r="S413">
        <v>66.878744054210003</v>
      </c>
      <c r="T413">
        <v>0</v>
      </c>
      <c r="U413">
        <v>0</v>
      </c>
      <c r="V413">
        <v>0</v>
      </c>
      <c r="W413">
        <v>3.2316582423870899</v>
      </c>
      <c r="X413">
        <v>1021.97620884883</v>
      </c>
      <c r="Y413">
        <v>26.014673928846701</v>
      </c>
      <c r="Z413">
        <v>181</v>
      </c>
      <c r="AA413">
        <v>1454</v>
      </c>
      <c r="AB413">
        <v>0.8</v>
      </c>
      <c r="AC413">
        <v>2</v>
      </c>
      <c r="AD413">
        <v>1.2</v>
      </c>
    </row>
    <row r="414" spans="1:30" x14ac:dyDescent="0.25">
      <c r="A414" t="str">
        <f t="shared" si="6"/>
        <v>b</v>
      </c>
      <c r="B414">
        <v>412</v>
      </c>
      <c r="C414">
        <v>3</v>
      </c>
      <c r="D414">
        <v>20</v>
      </c>
      <c r="E414" t="s">
        <v>34</v>
      </c>
      <c r="F414" t="s">
        <v>112</v>
      </c>
      <c r="G414">
        <v>8</v>
      </c>
      <c r="H414">
        <v>827</v>
      </c>
      <c r="I414">
        <v>382.77598445434398</v>
      </c>
      <c r="J414">
        <v>0</v>
      </c>
      <c r="K414">
        <v>87.410145709547805</v>
      </c>
      <c r="L414">
        <v>0</v>
      </c>
      <c r="M414">
        <v>0</v>
      </c>
      <c r="N414">
        <v>0</v>
      </c>
      <c r="O414">
        <v>733</v>
      </c>
      <c r="P414">
        <v>918</v>
      </c>
      <c r="Q414">
        <v>185</v>
      </c>
      <c r="R414">
        <v>8.0129625114583308E-3</v>
      </c>
      <c r="S414">
        <v>0</v>
      </c>
      <c r="T414">
        <v>0</v>
      </c>
      <c r="U414">
        <v>0</v>
      </c>
      <c r="V414">
        <v>0</v>
      </c>
      <c r="W414">
        <v>5.9866367941989997</v>
      </c>
      <c r="X414">
        <v>727.65982495916899</v>
      </c>
      <c r="Y414">
        <v>0</v>
      </c>
      <c r="Z414">
        <v>0</v>
      </c>
      <c r="AA414">
        <v>185</v>
      </c>
      <c r="AB414">
        <v>1.9</v>
      </c>
      <c r="AC414">
        <v>2.4</v>
      </c>
      <c r="AD414">
        <v>0.5</v>
      </c>
    </row>
    <row r="415" spans="1:30" x14ac:dyDescent="0.25">
      <c r="A415" t="str">
        <f t="shared" si="6"/>
        <v>b</v>
      </c>
      <c r="B415">
        <v>413</v>
      </c>
      <c r="C415">
        <v>3</v>
      </c>
      <c r="D415">
        <v>20</v>
      </c>
      <c r="E415" t="s">
        <v>23</v>
      </c>
      <c r="F415" t="s">
        <v>111</v>
      </c>
      <c r="G415">
        <v>9</v>
      </c>
      <c r="H415">
        <v>63</v>
      </c>
      <c r="I415">
        <v>20.563122832279301</v>
      </c>
      <c r="J415">
        <v>0</v>
      </c>
      <c r="K415">
        <v>0.72117726581539998</v>
      </c>
      <c r="L415">
        <v>0</v>
      </c>
      <c r="M415">
        <v>0</v>
      </c>
      <c r="N415">
        <v>0</v>
      </c>
      <c r="O415">
        <v>60</v>
      </c>
      <c r="P415">
        <v>61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60.750729214743998</v>
      </c>
      <c r="Y415">
        <v>0</v>
      </c>
      <c r="Z415">
        <v>0</v>
      </c>
      <c r="AA415">
        <v>1</v>
      </c>
      <c r="AB415">
        <v>2.9</v>
      </c>
      <c r="AC415">
        <v>3</v>
      </c>
      <c r="AD415">
        <v>0.1</v>
      </c>
    </row>
    <row r="416" spans="1:30" x14ac:dyDescent="0.25">
      <c r="A416" t="str">
        <f t="shared" si="6"/>
        <v>a</v>
      </c>
      <c r="B416">
        <v>414</v>
      </c>
      <c r="C416">
        <v>3</v>
      </c>
      <c r="D416">
        <v>24</v>
      </c>
      <c r="E416" t="s">
        <v>18</v>
      </c>
      <c r="F416" t="s">
        <v>118</v>
      </c>
      <c r="G416">
        <v>2</v>
      </c>
      <c r="H416">
        <v>55</v>
      </c>
      <c r="I416">
        <v>59.5807434143954</v>
      </c>
      <c r="J416">
        <v>12.238082658870001</v>
      </c>
      <c r="K416">
        <v>6.8986332636155403</v>
      </c>
      <c r="L416">
        <v>10</v>
      </c>
      <c r="M416">
        <v>10</v>
      </c>
      <c r="N416">
        <v>0</v>
      </c>
      <c r="O416">
        <v>34</v>
      </c>
      <c r="P416">
        <v>53</v>
      </c>
      <c r="Q416">
        <v>19</v>
      </c>
      <c r="R416">
        <v>0</v>
      </c>
      <c r="S416">
        <v>10.975750389782</v>
      </c>
      <c r="T416">
        <v>0</v>
      </c>
      <c r="U416">
        <v>0</v>
      </c>
      <c r="V416">
        <v>0</v>
      </c>
      <c r="W416">
        <v>0.12970612617409699</v>
      </c>
      <c r="X416">
        <v>30.376254087454001</v>
      </c>
      <c r="Y416">
        <v>3.6132257924650002</v>
      </c>
      <c r="Z416">
        <v>15</v>
      </c>
      <c r="AA416">
        <v>8</v>
      </c>
      <c r="AB416">
        <v>0.7</v>
      </c>
      <c r="AC416">
        <v>1.1000000000000001</v>
      </c>
      <c r="AD416">
        <v>0.4</v>
      </c>
    </row>
    <row r="417" spans="1:30" x14ac:dyDescent="0.25">
      <c r="A417" t="str">
        <f t="shared" si="6"/>
        <v>a</v>
      </c>
      <c r="B417">
        <v>415</v>
      </c>
      <c r="C417">
        <v>3</v>
      </c>
      <c r="D417">
        <v>24</v>
      </c>
      <c r="E417" t="s">
        <v>17</v>
      </c>
      <c r="F417" t="s">
        <v>117</v>
      </c>
      <c r="G417">
        <v>3</v>
      </c>
      <c r="H417">
        <v>174</v>
      </c>
      <c r="I417">
        <v>205.38463458306001</v>
      </c>
      <c r="J417">
        <v>8.1551414712785704</v>
      </c>
      <c r="K417">
        <v>33.6194793378234</v>
      </c>
      <c r="L417">
        <v>6</v>
      </c>
      <c r="M417">
        <v>6</v>
      </c>
      <c r="N417">
        <v>0</v>
      </c>
      <c r="O417">
        <v>69</v>
      </c>
      <c r="P417">
        <v>117</v>
      </c>
      <c r="Q417">
        <v>48</v>
      </c>
      <c r="R417">
        <v>0</v>
      </c>
      <c r="S417">
        <v>6.9458630624334496</v>
      </c>
      <c r="T417">
        <v>0</v>
      </c>
      <c r="U417">
        <v>0</v>
      </c>
      <c r="V417">
        <v>0</v>
      </c>
      <c r="W417">
        <v>0.99784960458488203</v>
      </c>
      <c r="X417">
        <v>64.671600331525198</v>
      </c>
      <c r="Y417">
        <v>3.9914594586160899</v>
      </c>
      <c r="Z417">
        <v>10</v>
      </c>
      <c r="AA417">
        <v>42</v>
      </c>
      <c r="AB417">
        <v>0.4</v>
      </c>
      <c r="AC417">
        <v>0.6</v>
      </c>
      <c r="AD417">
        <v>0.2</v>
      </c>
    </row>
    <row r="418" spans="1:30" x14ac:dyDescent="0.25">
      <c r="A418" t="str">
        <f t="shared" si="6"/>
        <v>a</v>
      </c>
      <c r="B418">
        <v>416</v>
      </c>
      <c r="C418">
        <v>3</v>
      </c>
      <c r="D418">
        <v>24</v>
      </c>
      <c r="E418" t="s">
        <v>40</v>
      </c>
      <c r="F418" t="s">
        <v>116</v>
      </c>
      <c r="G418">
        <v>4</v>
      </c>
      <c r="H418">
        <v>18</v>
      </c>
      <c r="I418">
        <v>10.886514830479801</v>
      </c>
      <c r="J418">
        <v>0</v>
      </c>
      <c r="K418">
        <v>5.8538786211669996E-3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26">
        <v>4.4731917623925901E-8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25">
      <c r="A419" t="str">
        <f t="shared" si="6"/>
        <v>a</v>
      </c>
      <c r="B419">
        <v>417</v>
      </c>
      <c r="C419">
        <v>3</v>
      </c>
      <c r="D419">
        <v>24</v>
      </c>
      <c r="E419" t="s">
        <v>24</v>
      </c>
      <c r="F419" t="s">
        <v>115</v>
      </c>
      <c r="G419">
        <v>5</v>
      </c>
      <c r="H419">
        <v>9</v>
      </c>
      <c r="I419">
        <v>7.3256715544208104</v>
      </c>
      <c r="J419">
        <v>0</v>
      </c>
      <c r="K419">
        <v>5.0835219193889998</v>
      </c>
      <c r="L419">
        <v>0</v>
      </c>
      <c r="M419">
        <v>0</v>
      </c>
      <c r="N419">
        <v>0</v>
      </c>
      <c r="O419">
        <v>1</v>
      </c>
      <c r="P419">
        <v>7</v>
      </c>
      <c r="Q419">
        <v>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1.8796512082435799</v>
      </c>
      <c r="Y419">
        <v>0</v>
      </c>
      <c r="Z419">
        <v>0</v>
      </c>
      <c r="AA419">
        <v>6</v>
      </c>
      <c r="AB419">
        <v>0.1</v>
      </c>
      <c r="AC419">
        <v>1</v>
      </c>
      <c r="AD419">
        <v>0.9</v>
      </c>
    </row>
    <row r="420" spans="1:30" x14ac:dyDescent="0.25">
      <c r="A420" t="str">
        <f t="shared" si="6"/>
        <v>b</v>
      </c>
      <c r="B420">
        <v>418</v>
      </c>
      <c r="C420">
        <v>3</v>
      </c>
      <c r="D420">
        <v>24</v>
      </c>
      <c r="E420" t="s">
        <v>39</v>
      </c>
      <c r="F420" t="s">
        <v>114</v>
      </c>
      <c r="G420">
        <v>6</v>
      </c>
      <c r="H420">
        <v>111</v>
      </c>
      <c r="I420">
        <v>95.194518432650398</v>
      </c>
      <c r="J420">
        <v>1.2905796647913801</v>
      </c>
      <c r="K420">
        <v>55.675460144010003</v>
      </c>
      <c r="L420">
        <v>5</v>
      </c>
      <c r="M420">
        <v>5</v>
      </c>
      <c r="N420">
        <v>0</v>
      </c>
      <c r="O420">
        <v>44</v>
      </c>
      <c r="P420">
        <v>163</v>
      </c>
      <c r="Q420">
        <v>119</v>
      </c>
      <c r="R420">
        <v>0</v>
      </c>
      <c r="S420">
        <v>5.0807382025709398</v>
      </c>
      <c r="T420">
        <v>0</v>
      </c>
      <c r="U420">
        <v>0</v>
      </c>
      <c r="V420">
        <v>0</v>
      </c>
      <c r="W420">
        <v>0</v>
      </c>
      <c r="X420">
        <v>43.033441075975503</v>
      </c>
      <c r="Y420">
        <v>1.0052371584116599</v>
      </c>
      <c r="Z420">
        <v>2</v>
      </c>
      <c r="AA420">
        <v>118</v>
      </c>
      <c r="AB420">
        <v>0.5</v>
      </c>
      <c r="AC420">
        <v>1.8</v>
      </c>
      <c r="AD420">
        <v>1.3</v>
      </c>
    </row>
    <row r="421" spans="1:30" x14ac:dyDescent="0.25">
      <c r="A421" t="str">
        <f t="shared" si="6"/>
        <v>b</v>
      </c>
      <c r="B421">
        <v>419</v>
      </c>
      <c r="C421">
        <v>3</v>
      </c>
      <c r="D421">
        <v>24</v>
      </c>
      <c r="E421" t="s">
        <v>36</v>
      </c>
      <c r="F421" t="s">
        <v>113</v>
      </c>
      <c r="G421">
        <v>7</v>
      </c>
      <c r="H421">
        <v>146</v>
      </c>
      <c r="I421">
        <v>56.986364037819598</v>
      </c>
      <c r="J421">
        <v>3.3616538767699899E-4</v>
      </c>
      <c r="K421">
        <v>10.666111569404499</v>
      </c>
      <c r="L421">
        <v>0</v>
      </c>
      <c r="M421">
        <v>0</v>
      </c>
      <c r="N421">
        <v>0</v>
      </c>
      <c r="O421">
        <v>107</v>
      </c>
      <c r="P421">
        <v>129</v>
      </c>
      <c r="Q421">
        <v>22</v>
      </c>
      <c r="R421">
        <v>0</v>
      </c>
      <c r="S421">
        <v>0.98732024889115899</v>
      </c>
      <c r="T421">
        <v>0</v>
      </c>
      <c r="U421">
        <v>0</v>
      </c>
      <c r="V421">
        <v>0</v>
      </c>
      <c r="W421">
        <v>2.6545950342415801E-3</v>
      </c>
      <c r="X421">
        <v>107.361640540463</v>
      </c>
      <c r="Y421" s="26">
        <v>1.7952937049900001E-6</v>
      </c>
      <c r="Z421">
        <v>0</v>
      </c>
      <c r="AA421">
        <v>22</v>
      </c>
      <c r="AB421">
        <v>1.9</v>
      </c>
      <c r="AC421">
        <v>2.2999999999999998</v>
      </c>
      <c r="AD421">
        <v>0.4</v>
      </c>
    </row>
    <row r="422" spans="1:30" x14ac:dyDescent="0.25">
      <c r="A422" t="str">
        <f t="shared" si="6"/>
        <v>b</v>
      </c>
      <c r="B422">
        <v>420</v>
      </c>
      <c r="C422">
        <v>3</v>
      </c>
      <c r="D422">
        <v>24</v>
      </c>
      <c r="E422" t="s">
        <v>34</v>
      </c>
      <c r="F422" t="s">
        <v>112</v>
      </c>
      <c r="G422">
        <v>8</v>
      </c>
      <c r="H422">
        <v>266</v>
      </c>
      <c r="I422">
        <v>120.79931294503</v>
      </c>
      <c r="J422">
        <v>10.378205370325899</v>
      </c>
      <c r="K422">
        <v>15.7061165521541</v>
      </c>
      <c r="L422">
        <v>0</v>
      </c>
      <c r="M422">
        <v>0</v>
      </c>
      <c r="N422">
        <v>0</v>
      </c>
      <c r="O422">
        <v>187</v>
      </c>
      <c r="P422">
        <v>237</v>
      </c>
      <c r="Q422">
        <v>50</v>
      </c>
      <c r="R422" s="26">
        <v>2.0681053766300001E-12</v>
      </c>
      <c r="S422">
        <v>0.99786813603799995</v>
      </c>
      <c r="T422">
        <v>0</v>
      </c>
      <c r="U422">
        <v>0</v>
      </c>
      <c r="V422">
        <v>0</v>
      </c>
      <c r="W422">
        <v>0.99731395394454203</v>
      </c>
      <c r="X422">
        <v>181.65829327320901</v>
      </c>
      <c r="Y422">
        <v>4.9889127438568002</v>
      </c>
      <c r="Z422">
        <v>22</v>
      </c>
      <c r="AA422">
        <v>33</v>
      </c>
      <c r="AB422">
        <v>1.5</v>
      </c>
      <c r="AC422">
        <v>2</v>
      </c>
      <c r="AD422">
        <v>0.5</v>
      </c>
    </row>
    <row r="423" spans="1:30" x14ac:dyDescent="0.25">
      <c r="A423" t="str">
        <f t="shared" si="6"/>
        <v>b</v>
      </c>
      <c r="B423">
        <v>421</v>
      </c>
      <c r="C423">
        <v>3</v>
      </c>
      <c r="D423">
        <v>24</v>
      </c>
      <c r="E423" t="s">
        <v>23</v>
      </c>
      <c r="F423" t="s">
        <v>111</v>
      </c>
      <c r="G423">
        <v>9</v>
      </c>
      <c r="H423">
        <v>124</v>
      </c>
      <c r="I423">
        <v>45.033408593076899</v>
      </c>
      <c r="J423">
        <v>1.1363971291799999</v>
      </c>
      <c r="K423">
        <v>10.623211267227401</v>
      </c>
      <c r="L423">
        <v>0</v>
      </c>
      <c r="M423">
        <v>0</v>
      </c>
      <c r="N423">
        <v>0</v>
      </c>
      <c r="O423">
        <v>73</v>
      </c>
      <c r="P423">
        <v>96</v>
      </c>
      <c r="Q423">
        <v>23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5.1987917172364E-3</v>
      </c>
      <c r="X423">
        <v>72.276187872510604</v>
      </c>
      <c r="Y423">
        <v>0.99783214684300003</v>
      </c>
      <c r="Z423">
        <v>2</v>
      </c>
      <c r="AA423">
        <v>22</v>
      </c>
      <c r="AB423">
        <v>1.6</v>
      </c>
      <c r="AC423">
        <v>2.1</v>
      </c>
      <c r="AD423">
        <v>0.5</v>
      </c>
    </row>
    <row r="424" spans="1:30" x14ac:dyDescent="0.25">
      <c r="A424" t="str">
        <f t="shared" si="6"/>
        <v>c</v>
      </c>
      <c r="B424">
        <v>422</v>
      </c>
      <c r="C424">
        <v>3</v>
      </c>
      <c r="D424">
        <v>24</v>
      </c>
      <c r="E424" t="s">
        <v>33</v>
      </c>
      <c r="F424" t="s">
        <v>109</v>
      </c>
      <c r="G424">
        <v>11</v>
      </c>
      <c r="H424">
        <v>66</v>
      </c>
      <c r="I424">
        <v>36.609301394162898</v>
      </c>
      <c r="J424">
        <v>3.0010257407699998</v>
      </c>
      <c r="K424">
        <v>10.2907232092927</v>
      </c>
      <c r="L424">
        <v>0</v>
      </c>
      <c r="M424">
        <v>0</v>
      </c>
      <c r="N424">
        <v>0</v>
      </c>
      <c r="O424">
        <v>51</v>
      </c>
      <c r="P424">
        <v>94</v>
      </c>
      <c r="Q424">
        <v>43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50.1980438268344</v>
      </c>
      <c r="Y424">
        <v>0.99767240652199995</v>
      </c>
      <c r="Z424">
        <v>10</v>
      </c>
      <c r="AA424">
        <v>34</v>
      </c>
      <c r="AB424">
        <v>1.4</v>
      </c>
      <c r="AC424">
        <v>2.6</v>
      </c>
      <c r="AD424">
        <v>1.2</v>
      </c>
    </row>
    <row r="425" spans="1:30" x14ac:dyDescent="0.25">
      <c r="A425" t="str">
        <f t="shared" si="6"/>
        <v>c</v>
      </c>
      <c r="B425">
        <v>423</v>
      </c>
      <c r="C425">
        <v>3</v>
      </c>
      <c r="D425">
        <v>24</v>
      </c>
      <c r="E425" t="s">
        <v>32</v>
      </c>
      <c r="F425" t="s">
        <v>108</v>
      </c>
      <c r="G425">
        <v>12</v>
      </c>
      <c r="H425">
        <v>551</v>
      </c>
      <c r="I425">
        <v>136.93988198212</v>
      </c>
      <c r="J425">
        <v>0</v>
      </c>
      <c r="K425">
        <v>13.311784555367399</v>
      </c>
      <c r="L425">
        <v>13</v>
      </c>
      <c r="M425">
        <v>13</v>
      </c>
      <c r="N425">
        <v>0</v>
      </c>
      <c r="O425">
        <v>511</v>
      </c>
      <c r="P425">
        <v>556</v>
      </c>
      <c r="Q425">
        <v>45</v>
      </c>
      <c r="R425">
        <v>13.0797428309262</v>
      </c>
      <c r="S425">
        <v>5.6781393395280595E-4</v>
      </c>
      <c r="T425">
        <v>0</v>
      </c>
      <c r="U425">
        <v>0</v>
      </c>
      <c r="V425">
        <v>0</v>
      </c>
      <c r="W425">
        <v>1.0039966003730301</v>
      </c>
      <c r="X425">
        <v>510.92576700562898</v>
      </c>
      <c r="Y425">
        <v>0</v>
      </c>
      <c r="Z425">
        <v>0</v>
      </c>
      <c r="AA425">
        <v>45</v>
      </c>
      <c r="AB425">
        <v>3.8</v>
      </c>
      <c r="AC425">
        <v>4.2</v>
      </c>
      <c r="AD425">
        <v>0.4</v>
      </c>
    </row>
    <row r="426" spans="1:30" x14ac:dyDescent="0.25">
      <c r="A426" t="str">
        <f t="shared" si="6"/>
        <v>c</v>
      </c>
      <c r="B426">
        <v>424</v>
      </c>
      <c r="C426">
        <v>3</v>
      </c>
      <c r="D426">
        <v>24</v>
      </c>
      <c r="E426" t="s">
        <v>31</v>
      </c>
      <c r="F426" t="s">
        <v>107</v>
      </c>
      <c r="G426">
        <v>13</v>
      </c>
      <c r="H426">
        <v>270</v>
      </c>
      <c r="I426">
        <v>61.273118106168397</v>
      </c>
      <c r="J426">
        <v>0</v>
      </c>
      <c r="K426">
        <v>6.5124891768261897</v>
      </c>
      <c r="L426">
        <v>0</v>
      </c>
      <c r="M426">
        <v>0</v>
      </c>
      <c r="N426">
        <v>0</v>
      </c>
      <c r="O426">
        <v>194</v>
      </c>
      <c r="P426">
        <v>216</v>
      </c>
      <c r="Q426">
        <v>22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194.620467514296</v>
      </c>
      <c r="Y426">
        <v>0</v>
      </c>
      <c r="Z426">
        <v>0</v>
      </c>
      <c r="AA426">
        <v>22</v>
      </c>
      <c r="AB426">
        <v>3.2</v>
      </c>
      <c r="AC426">
        <v>3.5</v>
      </c>
      <c r="AD426">
        <v>0.3</v>
      </c>
    </row>
    <row r="427" spans="1:30" x14ac:dyDescent="0.25">
      <c r="A427" t="str">
        <f t="shared" si="6"/>
        <v>e</v>
      </c>
      <c r="B427">
        <v>425</v>
      </c>
      <c r="C427">
        <v>3</v>
      </c>
      <c r="D427">
        <v>24</v>
      </c>
      <c r="E427" t="s">
        <v>35</v>
      </c>
      <c r="F427" t="s">
        <v>99</v>
      </c>
      <c r="G427">
        <v>21</v>
      </c>
      <c r="H427">
        <v>945</v>
      </c>
      <c r="I427">
        <v>101.928494355307</v>
      </c>
      <c r="J427">
        <v>0</v>
      </c>
      <c r="K427">
        <v>15.1566917933425</v>
      </c>
      <c r="L427">
        <v>0</v>
      </c>
      <c r="M427">
        <v>0</v>
      </c>
      <c r="N427">
        <v>0</v>
      </c>
      <c r="O427">
        <v>728</v>
      </c>
      <c r="P427">
        <v>856</v>
      </c>
      <c r="Q427">
        <v>128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30.21611941958</v>
      </c>
      <c r="X427">
        <v>698.71404201688404</v>
      </c>
      <c r="Y427">
        <v>0</v>
      </c>
      <c r="Z427">
        <v>0</v>
      </c>
      <c r="AA427">
        <v>128</v>
      </c>
      <c r="AB427">
        <v>7.1</v>
      </c>
      <c r="AC427">
        <v>8.4</v>
      </c>
      <c r="AD427">
        <v>1.3</v>
      </c>
    </row>
    <row r="428" spans="1:30" x14ac:dyDescent="0.25">
      <c r="A428" t="str">
        <f t="shared" si="6"/>
        <v>e</v>
      </c>
      <c r="B428">
        <v>426</v>
      </c>
      <c r="C428">
        <v>3</v>
      </c>
      <c r="D428">
        <v>24</v>
      </c>
      <c r="E428" t="s">
        <v>43</v>
      </c>
      <c r="F428" t="s">
        <v>98</v>
      </c>
      <c r="G428">
        <v>22</v>
      </c>
      <c r="H428">
        <v>29</v>
      </c>
      <c r="I428">
        <v>4.3127206450610398</v>
      </c>
      <c r="J428">
        <v>0</v>
      </c>
      <c r="K428">
        <v>0.70809815831680001</v>
      </c>
      <c r="L428">
        <v>0</v>
      </c>
      <c r="M428">
        <v>0</v>
      </c>
      <c r="N428">
        <v>0</v>
      </c>
      <c r="O428">
        <v>22</v>
      </c>
      <c r="P428">
        <v>28</v>
      </c>
      <c r="Q428">
        <v>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22.944496029122998</v>
      </c>
      <c r="Y428">
        <v>0</v>
      </c>
      <c r="Z428">
        <v>0</v>
      </c>
      <c r="AA428">
        <v>6</v>
      </c>
      <c r="AB428">
        <v>5.0999999999999996</v>
      </c>
      <c r="AC428">
        <v>6.5</v>
      </c>
      <c r="AD428">
        <v>1.4</v>
      </c>
    </row>
    <row r="429" spans="1:30" x14ac:dyDescent="0.25">
      <c r="A429" t="str">
        <f t="shared" si="6"/>
        <v>a</v>
      </c>
      <c r="B429">
        <v>427</v>
      </c>
      <c r="C429">
        <v>3</v>
      </c>
      <c r="D429">
        <v>28</v>
      </c>
      <c r="E429" t="s">
        <v>19</v>
      </c>
      <c r="F429" t="s">
        <v>119</v>
      </c>
      <c r="G429">
        <v>1</v>
      </c>
      <c r="H429">
        <v>26</v>
      </c>
      <c r="I429">
        <v>62.617819318118499</v>
      </c>
      <c r="J429">
        <v>0</v>
      </c>
      <c r="K429">
        <v>43.992658591158197</v>
      </c>
      <c r="L429">
        <v>0</v>
      </c>
      <c r="M429">
        <v>0</v>
      </c>
      <c r="N429">
        <v>0</v>
      </c>
      <c r="O429">
        <v>0</v>
      </c>
      <c r="P429">
        <v>56</v>
      </c>
      <c r="Q429">
        <v>56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0.99816389334406996</v>
      </c>
      <c r="Y429">
        <v>0</v>
      </c>
      <c r="Z429">
        <v>0</v>
      </c>
      <c r="AA429">
        <v>56</v>
      </c>
      <c r="AB429">
        <v>0</v>
      </c>
      <c r="AC429">
        <v>0.9</v>
      </c>
      <c r="AD429">
        <v>0.9</v>
      </c>
    </row>
    <row r="430" spans="1:30" x14ac:dyDescent="0.25">
      <c r="A430" t="str">
        <f t="shared" si="6"/>
        <v>a</v>
      </c>
      <c r="B430">
        <v>428</v>
      </c>
      <c r="C430">
        <v>3</v>
      </c>
      <c r="D430">
        <v>28</v>
      </c>
      <c r="E430" t="s">
        <v>18</v>
      </c>
      <c r="F430" t="s">
        <v>118</v>
      </c>
      <c r="G430">
        <v>2</v>
      </c>
      <c r="H430">
        <v>637</v>
      </c>
      <c r="I430">
        <v>1022.5059721773</v>
      </c>
      <c r="J430">
        <v>4.099422265586</v>
      </c>
      <c r="K430">
        <v>440.32288066636801</v>
      </c>
      <c r="L430">
        <v>0</v>
      </c>
      <c r="M430">
        <v>0</v>
      </c>
      <c r="N430">
        <v>0</v>
      </c>
      <c r="O430">
        <v>316</v>
      </c>
      <c r="P430">
        <v>880</v>
      </c>
      <c r="Q430">
        <v>564</v>
      </c>
      <c r="R430">
        <v>0</v>
      </c>
      <c r="S430">
        <v>0.99818353794499903</v>
      </c>
      <c r="T430">
        <v>0</v>
      </c>
      <c r="U430">
        <v>0</v>
      </c>
      <c r="V430">
        <v>0</v>
      </c>
      <c r="W430">
        <v>16.828721102638799</v>
      </c>
      <c r="X430">
        <v>298.06830060096001</v>
      </c>
      <c r="Y430">
        <v>2.0002962803664399</v>
      </c>
      <c r="Z430">
        <v>5</v>
      </c>
      <c r="AA430">
        <v>561</v>
      </c>
      <c r="AB430">
        <v>0.3</v>
      </c>
      <c r="AC430">
        <v>0.9</v>
      </c>
      <c r="AD430">
        <v>0.6</v>
      </c>
    </row>
    <row r="431" spans="1:30" x14ac:dyDescent="0.25">
      <c r="A431" t="str">
        <f t="shared" si="6"/>
        <v>a</v>
      </c>
      <c r="B431">
        <v>429</v>
      </c>
      <c r="C431">
        <v>3</v>
      </c>
      <c r="D431">
        <v>28</v>
      </c>
      <c r="E431" t="s">
        <v>17</v>
      </c>
      <c r="F431" t="s">
        <v>117</v>
      </c>
      <c r="G431">
        <v>3</v>
      </c>
      <c r="H431">
        <v>68</v>
      </c>
      <c r="I431">
        <v>128.42986305592501</v>
      </c>
      <c r="J431">
        <v>0</v>
      </c>
      <c r="K431">
        <v>118.929513625594</v>
      </c>
      <c r="L431">
        <v>0</v>
      </c>
      <c r="M431">
        <v>0</v>
      </c>
      <c r="N431">
        <v>0</v>
      </c>
      <c r="O431">
        <v>2</v>
      </c>
      <c r="P431">
        <v>153</v>
      </c>
      <c r="Q431">
        <v>151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2.3517652181999998E-2</v>
      </c>
      <c r="X431">
        <v>1.99590476843769</v>
      </c>
      <c r="Y431">
        <v>0</v>
      </c>
      <c r="Z431">
        <v>0</v>
      </c>
      <c r="AA431">
        <v>151</v>
      </c>
      <c r="AB431">
        <v>0</v>
      </c>
      <c r="AC431">
        <v>1.2</v>
      </c>
      <c r="AD431">
        <v>1.2</v>
      </c>
    </row>
    <row r="432" spans="1:30" x14ac:dyDescent="0.25">
      <c r="A432" t="str">
        <f t="shared" si="6"/>
        <v>b</v>
      </c>
      <c r="B432">
        <v>430</v>
      </c>
      <c r="C432">
        <v>3</v>
      </c>
      <c r="D432">
        <v>28</v>
      </c>
      <c r="E432" t="s">
        <v>39</v>
      </c>
      <c r="F432" t="s">
        <v>114</v>
      </c>
      <c r="G432">
        <v>6</v>
      </c>
      <c r="H432">
        <v>2019</v>
      </c>
      <c r="I432">
        <v>2510.1863002425098</v>
      </c>
      <c r="J432">
        <v>91.064389261227404</v>
      </c>
      <c r="K432">
        <v>840.10557952793795</v>
      </c>
      <c r="L432">
        <v>45</v>
      </c>
      <c r="M432">
        <v>43</v>
      </c>
      <c r="N432">
        <v>-2</v>
      </c>
      <c r="O432">
        <v>1346</v>
      </c>
      <c r="P432">
        <v>3307</v>
      </c>
      <c r="Q432">
        <v>1961</v>
      </c>
      <c r="R432">
        <v>5.3257987829889997E-2</v>
      </c>
      <c r="S432">
        <v>43.517642725707198</v>
      </c>
      <c r="T432">
        <v>1.996286589294</v>
      </c>
      <c r="U432">
        <v>0</v>
      </c>
      <c r="V432">
        <v>0</v>
      </c>
      <c r="W432">
        <v>50.599116044001399</v>
      </c>
      <c r="X432">
        <v>1278.6985163750401</v>
      </c>
      <c r="Y432">
        <v>17.266075335812101</v>
      </c>
      <c r="Z432">
        <v>193</v>
      </c>
      <c r="AA432">
        <v>1785</v>
      </c>
      <c r="AB432">
        <v>0.6</v>
      </c>
      <c r="AC432">
        <v>1.3</v>
      </c>
      <c r="AD432">
        <v>0.7</v>
      </c>
    </row>
    <row r="433" spans="1:30" x14ac:dyDescent="0.25">
      <c r="A433" t="str">
        <f t="shared" si="6"/>
        <v>b</v>
      </c>
      <c r="B433">
        <v>431</v>
      </c>
      <c r="C433">
        <v>3</v>
      </c>
      <c r="D433">
        <v>28</v>
      </c>
      <c r="E433" t="s">
        <v>36</v>
      </c>
      <c r="F433" t="s">
        <v>113</v>
      </c>
      <c r="G433">
        <v>7</v>
      </c>
      <c r="H433">
        <v>284</v>
      </c>
      <c r="I433">
        <v>333.92657275415701</v>
      </c>
      <c r="J433">
        <v>4.149792129293</v>
      </c>
      <c r="K433">
        <v>159.116905835647</v>
      </c>
      <c r="L433">
        <v>6</v>
      </c>
      <c r="M433">
        <v>6</v>
      </c>
      <c r="N433">
        <v>0</v>
      </c>
      <c r="O433">
        <v>150</v>
      </c>
      <c r="P433">
        <v>493</v>
      </c>
      <c r="Q433">
        <v>343</v>
      </c>
      <c r="R433">
        <v>0</v>
      </c>
      <c r="S433">
        <v>6.9864734634354901</v>
      </c>
      <c r="T433">
        <v>0</v>
      </c>
      <c r="U433">
        <v>0</v>
      </c>
      <c r="V433">
        <v>0</v>
      </c>
      <c r="W433">
        <v>13.970478908609399</v>
      </c>
      <c r="X433">
        <v>133.585146789465</v>
      </c>
      <c r="Y433">
        <v>3.0772548398424999</v>
      </c>
      <c r="Z433">
        <v>8</v>
      </c>
      <c r="AA433">
        <v>338</v>
      </c>
      <c r="AB433">
        <v>0.5</v>
      </c>
      <c r="AC433">
        <v>1.5</v>
      </c>
      <c r="AD433">
        <v>1</v>
      </c>
    </row>
    <row r="434" spans="1:30" x14ac:dyDescent="0.25">
      <c r="A434" t="str">
        <f t="shared" si="6"/>
        <v>c</v>
      </c>
      <c r="B434">
        <v>432</v>
      </c>
      <c r="C434">
        <v>3</v>
      </c>
      <c r="D434">
        <v>28</v>
      </c>
      <c r="E434" t="s">
        <v>33</v>
      </c>
      <c r="F434" t="s">
        <v>109</v>
      </c>
      <c r="G434">
        <v>11</v>
      </c>
      <c r="H434">
        <v>501</v>
      </c>
      <c r="I434">
        <v>356.67374801867101</v>
      </c>
      <c r="J434">
        <v>13.05413604902</v>
      </c>
      <c r="K434">
        <v>79.101860036400694</v>
      </c>
      <c r="L434">
        <v>19</v>
      </c>
      <c r="M434">
        <v>19</v>
      </c>
      <c r="N434">
        <v>0</v>
      </c>
      <c r="O434">
        <v>372</v>
      </c>
      <c r="P434">
        <v>680</v>
      </c>
      <c r="Q434">
        <v>308</v>
      </c>
      <c r="R434">
        <v>1.89031945824926</v>
      </c>
      <c r="S434">
        <v>17.536469776293</v>
      </c>
      <c r="T434">
        <v>0</v>
      </c>
      <c r="U434">
        <v>0</v>
      </c>
      <c r="V434">
        <v>0</v>
      </c>
      <c r="W434" s="26">
        <v>1.738519934197E-6</v>
      </c>
      <c r="X434">
        <v>368.59835946670103</v>
      </c>
      <c r="Y434">
        <v>3.992491931395</v>
      </c>
      <c r="Z434">
        <v>44</v>
      </c>
      <c r="AA434">
        <v>268</v>
      </c>
      <c r="AB434">
        <v>1.1000000000000001</v>
      </c>
      <c r="AC434">
        <v>2</v>
      </c>
      <c r="AD434">
        <v>0.9</v>
      </c>
    </row>
    <row r="435" spans="1:30" x14ac:dyDescent="0.25">
      <c r="A435" t="str">
        <f t="shared" si="6"/>
        <v>c</v>
      </c>
      <c r="B435">
        <v>433</v>
      </c>
      <c r="C435">
        <v>3</v>
      </c>
      <c r="D435">
        <v>28</v>
      </c>
      <c r="E435" t="s">
        <v>32</v>
      </c>
      <c r="F435" t="s">
        <v>108</v>
      </c>
      <c r="G435">
        <v>12</v>
      </c>
      <c r="H435">
        <v>582</v>
      </c>
      <c r="I435">
        <v>427.63814695332201</v>
      </c>
      <c r="J435">
        <v>11.52160584188</v>
      </c>
      <c r="K435">
        <v>209.74066270608401</v>
      </c>
      <c r="L435">
        <v>6</v>
      </c>
      <c r="M435">
        <v>6</v>
      </c>
      <c r="N435">
        <v>0</v>
      </c>
      <c r="O435">
        <v>389</v>
      </c>
      <c r="P435">
        <v>1141</v>
      </c>
      <c r="Q435">
        <v>752</v>
      </c>
      <c r="R435">
        <v>0</v>
      </c>
      <c r="S435">
        <v>6.3755144446871901</v>
      </c>
      <c r="T435">
        <v>0</v>
      </c>
      <c r="U435">
        <v>0</v>
      </c>
      <c r="V435">
        <v>0</v>
      </c>
      <c r="W435">
        <v>6.8481597399876604</v>
      </c>
      <c r="X435">
        <v>382.70284277931199</v>
      </c>
      <c r="Y435">
        <v>0.22140007914349999</v>
      </c>
      <c r="Z435">
        <v>39</v>
      </c>
      <c r="AA435">
        <v>713</v>
      </c>
      <c r="AB435">
        <v>0.9</v>
      </c>
      <c r="AC435">
        <v>2.7</v>
      </c>
      <c r="AD435">
        <v>1.8</v>
      </c>
    </row>
    <row r="436" spans="1:30" x14ac:dyDescent="0.25">
      <c r="A436" t="str">
        <f t="shared" si="6"/>
        <v>h</v>
      </c>
      <c r="B436">
        <v>434</v>
      </c>
      <c r="C436">
        <v>3</v>
      </c>
      <c r="D436">
        <v>28</v>
      </c>
      <c r="E436" t="s">
        <v>25</v>
      </c>
      <c r="F436" t="s">
        <v>86</v>
      </c>
      <c r="G436">
        <v>34</v>
      </c>
      <c r="H436">
        <v>17</v>
      </c>
      <c r="I436">
        <v>13.6376155809909</v>
      </c>
      <c r="J436">
        <v>0</v>
      </c>
      <c r="K436">
        <v>6.0905046647880798</v>
      </c>
      <c r="L436">
        <v>0</v>
      </c>
      <c r="M436">
        <v>55</v>
      </c>
      <c r="N436">
        <v>55</v>
      </c>
      <c r="O436">
        <v>1</v>
      </c>
      <c r="P436">
        <v>48</v>
      </c>
      <c r="Q436">
        <v>47</v>
      </c>
      <c r="R436">
        <v>0</v>
      </c>
      <c r="S436">
        <v>0.136340015591634</v>
      </c>
      <c r="T436">
        <v>0</v>
      </c>
      <c r="U436">
        <v>0</v>
      </c>
      <c r="V436">
        <v>55</v>
      </c>
      <c r="W436">
        <v>0</v>
      </c>
      <c r="X436">
        <v>1.2344224399014201</v>
      </c>
      <c r="Y436">
        <v>0</v>
      </c>
      <c r="Z436">
        <v>0</v>
      </c>
      <c r="AA436">
        <v>47</v>
      </c>
      <c r="AB436">
        <v>0.1</v>
      </c>
      <c r="AC436">
        <v>7.6</v>
      </c>
      <c r="AD436">
        <v>7.5</v>
      </c>
    </row>
    <row r="437" spans="1:30" x14ac:dyDescent="0.25">
      <c r="A437" t="str">
        <f t="shared" si="6"/>
        <v>a</v>
      </c>
      <c r="B437">
        <v>435</v>
      </c>
      <c r="C437">
        <v>3</v>
      </c>
      <c r="D437">
        <v>36</v>
      </c>
      <c r="E437" t="s">
        <v>19</v>
      </c>
      <c r="F437" t="s">
        <v>119</v>
      </c>
      <c r="G437">
        <v>1</v>
      </c>
      <c r="H437">
        <v>409</v>
      </c>
      <c r="I437">
        <v>737.41124924496296</v>
      </c>
      <c r="J437">
        <v>35.396156405445502</v>
      </c>
      <c r="K437">
        <v>396.04299929069799</v>
      </c>
      <c r="L437">
        <v>109</v>
      </c>
      <c r="M437">
        <v>109</v>
      </c>
      <c r="N437">
        <v>0</v>
      </c>
      <c r="O437">
        <v>112</v>
      </c>
      <c r="P437">
        <v>656</v>
      </c>
      <c r="Q437">
        <v>544</v>
      </c>
      <c r="R437">
        <v>33.840564933499998</v>
      </c>
      <c r="S437">
        <v>75.578366396870905</v>
      </c>
      <c r="T437">
        <v>0</v>
      </c>
      <c r="U437">
        <v>0</v>
      </c>
      <c r="V437">
        <v>0</v>
      </c>
      <c r="W437">
        <v>5.34892221183772E-2</v>
      </c>
      <c r="X437">
        <v>107.47508840243999</v>
      </c>
      <c r="Y437">
        <v>5.3414526847978303</v>
      </c>
      <c r="Z437">
        <v>45</v>
      </c>
      <c r="AA437">
        <v>504</v>
      </c>
      <c r="AB437">
        <v>0.3</v>
      </c>
      <c r="AC437">
        <v>1</v>
      </c>
      <c r="AD437">
        <v>0.7</v>
      </c>
    </row>
    <row r="438" spans="1:30" x14ac:dyDescent="0.25">
      <c r="A438" t="str">
        <f t="shared" si="6"/>
        <v>a</v>
      </c>
      <c r="B438">
        <v>436</v>
      </c>
      <c r="C438">
        <v>3</v>
      </c>
      <c r="D438">
        <v>36</v>
      </c>
      <c r="E438" t="s">
        <v>18</v>
      </c>
      <c r="F438" t="s">
        <v>118</v>
      </c>
      <c r="G438">
        <v>2</v>
      </c>
      <c r="H438">
        <v>298</v>
      </c>
      <c r="I438">
        <v>445.78741389775502</v>
      </c>
      <c r="J438">
        <v>24.659882337813201</v>
      </c>
      <c r="K438">
        <v>248.62826848735801</v>
      </c>
      <c r="L438">
        <v>95</v>
      </c>
      <c r="M438">
        <v>84</v>
      </c>
      <c r="N438">
        <v>-11</v>
      </c>
      <c r="O438">
        <v>96</v>
      </c>
      <c r="P438">
        <v>434</v>
      </c>
      <c r="Q438">
        <v>338</v>
      </c>
      <c r="R438">
        <v>0</v>
      </c>
      <c r="S438">
        <v>84.995598152632994</v>
      </c>
      <c r="T438">
        <v>10.696172270980099</v>
      </c>
      <c r="U438">
        <v>0</v>
      </c>
      <c r="V438">
        <v>0</v>
      </c>
      <c r="W438">
        <v>6.5863642664690499E-3</v>
      </c>
      <c r="X438">
        <v>86.753902882316297</v>
      </c>
      <c r="Y438">
        <v>9.5642559116775008</v>
      </c>
      <c r="Z438">
        <v>31</v>
      </c>
      <c r="AA438">
        <v>317</v>
      </c>
      <c r="AB438">
        <v>0.4</v>
      </c>
      <c r="AC438">
        <v>1.2</v>
      </c>
      <c r="AD438">
        <v>0.8</v>
      </c>
    </row>
    <row r="439" spans="1:30" x14ac:dyDescent="0.25">
      <c r="A439" t="str">
        <f t="shared" si="6"/>
        <v>a</v>
      </c>
      <c r="B439">
        <v>437</v>
      </c>
      <c r="C439">
        <v>3</v>
      </c>
      <c r="D439">
        <v>36</v>
      </c>
      <c r="E439" t="s">
        <v>17</v>
      </c>
      <c r="F439" t="s">
        <v>117</v>
      </c>
      <c r="G439">
        <v>3</v>
      </c>
      <c r="H439">
        <v>281</v>
      </c>
      <c r="I439">
        <v>460.96056713254501</v>
      </c>
      <c r="J439">
        <v>139.66782866563301</v>
      </c>
      <c r="K439">
        <v>148.77689210476899</v>
      </c>
      <c r="L439">
        <v>5</v>
      </c>
      <c r="M439">
        <v>5</v>
      </c>
      <c r="N439">
        <v>0</v>
      </c>
      <c r="O439">
        <v>151</v>
      </c>
      <c r="P439">
        <v>504</v>
      </c>
      <c r="Q439">
        <v>353</v>
      </c>
      <c r="R439">
        <v>0</v>
      </c>
      <c r="S439">
        <v>5.9944226205908597</v>
      </c>
      <c r="T439">
        <v>0</v>
      </c>
      <c r="U439">
        <v>0</v>
      </c>
      <c r="V439">
        <v>0</v>
      </c>
      <c r="W439">
        <v>2.9439085755273302</v>
      </c>
      <c r="X439">
        <v>134.813185269358</v>
      </c>
      <c r="Y439">
        <v>13.5932255296223</v>
      </c>
      <c r="Z439">
        <v>178</v>
      </c>
      <c r="AA439">
        <v>189</v>
      </c>
      <c r="AB439">
        <v>0.3</v>
      </c>
      <c r="AC439">
        <v>1.1000000000000001</v>
      </c>
      <c r="AD439">
        <v>0.8</v>
      </c>
    </row>
    <row r="440" spans="1:30" x14ac:dyDescent="0.25">
      <c r="A440" t="str">
        <f t="shared" si="6"/>
        <v>a</v>
      </c>
      <c r="B440">
        <v>438</v>
      </c>
      <c r="C440">
        <v>3</v>
      </c>
      <c r="D440">
        <v>36</v>
      </c>
      <c r="E440" t="s">
        <v>40</v>
      </c>
      <c r="F440" t="s">
        <v>116</v>
      </c>
      <c r="G440">
        <v>4</v>
      </c>
      <c r="H440">
        <v>52</v>
      </c>
      <c r="I440">
        <v>64.227509185359096</v>
      </c>
      <c r="J440">
        <v>7.2828015072300003</v>
      </c>
      <c r="K440">
        <v>23.810381763278201</v>
      </c>
      <c r="L440">
        <v>3</v>
      </c>
      <c r="M440">
        <v>3</v>
      </c>
      <c r="N440">
        <v>0</v>
      </c>
      <c r="O440">
        <v>29</v>
      </c>
      <c r="P440">
        <v>67</v>
      </c>
      <c r="Q440">
        <v>38</v>
      </c>
      <c r="R440">
        <v>0</v>
      </c>
      <c r="S440">
        <v>3.9916777985659899</v>
      </c>
      <c r="T440">
        <v>0</v>
      </c>
      <c r="U440">
        <v>0</v>
      </c>
      <c r="V440">
        <v>0</v>
      </c>
      <c r="W440">
        <v>5.7551093696199998E-2</v>
      </c>
      <c r="X440">
        <v>28.046173334393998</v>
      </c>
      <c r="Y440">
        <v>0.99792865694400001</v>
      </c>
      <c r="Z440">
        <v>9</v>
      </c>
      <c r="AA440">
        <v>30</v>
      </c>
      <c r="AB440">
        <v>0.5</v>
      </c>
      <c r="AC440">
        <v>1.1000000000000001</v>
      </c>
      <c r="AD440">
        <v>0.6</v>
      </c>
    </row>
    <row r="441" spans="1:30" x14ac:dyDescent="0.25">
      <c r="A441" t="str">
        <f t="shared" si="6"/>
        <v>a</v>
      </c>
      <c r="B441">
        <v>439</v>
      </c>
      <c r="C441">
        <v>3</v>
      </c>
      <c r="D441">
        <v>36</v>
      </c>
      <c r="E441" t="s">
        <v>24</v>
      </c>
      <c r="F441" t="s">
        <v>115</v>
      </c>
      <c r="G441">
        <v>5</v>
      </c>
      <c r="H441">
        <v>28</v>
      </c>
      <c r="I441">
        <v>36.909372711468599</v>
      </c>
      <c r="J441">
        <v>3.9408362742283898</v>
      </c>
      <c r="K441">
        <v>24.903998342805401</v>
      </c>
      <c r="L441">
        <v>0</v>
      </c>
      <c r="M441">
        <v>0</v>
      </c>
      <c r="N441">
        <v>0</v>
      </c>
      <c r="O441">
        <v>9</v>
      </c>
      <c r="P441">
        <v>42</v>
      </c>
      <c r="Q441">
        <v>33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6.8602284044550004</v>
      </c>
      <c r="Y441">
        <v>2.3580413741243902</v>
      </c>
      <c r="Z441">
        <v>5</v>
      </c>
      <c r="AA441">
        <v>31</v>
      </c>
      <c r="AB441">
        <v>0.2</v>
      </c>
      <c r="AC441">
        <v>1.1000000000000001</v>
      </c>
      <c r="AD441">
        <v>0.9</v>
      </c>
    </row>
    <row r="442" spans="1:30" x14ac:dyDescent="0.25">
      <c r="A442" t="str">
        <f t="shared" si="6"/>
        <v>b</v>
      </c>
      <c r="B442">
        <v>440</v>
      </c>
      <c r="C442">
        <v>3</v>
      </c>
      <c r="D442">
        <v>36</v>
      </c>
      <c r="E442" t="s">
        <v>39</v>
      </c>
      <c r="F442" t="s">
        <v>114</v>
      </c>
      <c r="G442">
        <v>6</v>
      </c>
      <c r="H442">
        <v>78</v>
      </c>
      <c r="I442">
        <v>117.305531216486</v>
      </c>
      <c r="J442">
        <v>0</v>
      </c>
      <c r="K442">
        <v>46.998624315059899</v>
      </c>
      <c r="L442">
        <v>12</v>
      </c>
      <c r="M442">
        <v>12</v>
      </c>
      <c r="N442">
        <v>0</v>
      </c>
      <c r="O442">
        <v>38</v>
      </c>
      <c r="P442">
        <v>137</v>
      </c>
      <c r="Q442">
        <v>99</v>
      </c>
      <c r="R442">
        <v>2.9937478572999998</v>
      </c>
      <c r="S442">
        <v>9.9793770914329993</v>
      </c>
      <c r="T442">
        <v>0</v>
      </c>
      <c r="U442">
        <v>0</v>
      </c>
      <c r="V442">
        <v>0</v>
      </c>
      <c r="W442">
        <v>0</v>
      </c>
      <c r="X442">
        <v>38.297190559130001</v>
      </c>
      <c r="Y442">
        <v>0</v>
      </c>
      <c r="Z442">
        <v>0</v>
      </c>
      <c r="AA442">
        <v>99</v>
      </c>
      <c r="AB442">
        <v>0.4</v>
      </c>
      <c r="AC442">
        <v>1.3</v>
      </c>
      <c r="AD442">
        <v>0.9</v>
      </c>
    </row>
    <row r="443" spans="1:30" x14ac:dyDescent="0.25">
      <c r="A443" t="str">
        <f t="shared" si="6"/>
        <v>b</v>
      </c>
      <c r="B443">
        <v>441</v>
      </c>
      <c r="C443">
        <v>3</v>
      </c>
      <c r="D443">
        <v>36</v>
      </c>
      <c r="E443" t="s">
        <v>36</v>
      </c>
      <c r="F443" t="s">
        <v>113</v>
      </c>
      <c r="G443">
        <v>7</v>
      </c>
      <c r="H443">
        <v>24</v>
      </c>
      <c r="I443">
        <v>17.649087690784398</v>
      </c>
      <c r="J443">
        <v>2.3452913457600002</v>
      </c>
      <c r="K443">
        <v>5.7129639312491198</v>
      </c>
      <c r="L443">
        <v>4</v>
      </c>
      <c r="M443">
        <v>4</v>
      </c>
      <c r="N443">
        <v>0</v>
      </c>
      <c r="O443">
        <v>8</v>
      </c>
      <c r="P443">
        <v>22</v>
      </c>
      <c r="Q443">
        <v>14</v>
      </c>
      <c r="R443">
        <v>0</v>
      </c>
      <c r="S443">
        <v>4.5780300710819999</v>
      </c>
      <c r="T443">
        <v>0</v>
      </c>
      <c r="U443">
        <v>0</v>
      </c>
      <c r="V443">
        <v>0</v>
      </c>
      <c r="W443">
        <v>0</v>
      </c>
      <c r="X443">
        <v>6.2751181642240201</v>
      </c>
      <c r="Y443">
        <v>1.9958615016929999</v>
      </c>
      <c r="Z443">
        <v>4</v>
      </c>
      <c r="AA443">
        <v>12</v>
      </c>
      <c r="AB443">
        <v>0.7</v>
      </c>
      <c r="AC443">
        <v>1.5</v>
      </c>
      <c r="AD443">
        <v>0.8</v>
      </c>
    </row>
    <row r="444" spans="1:30" x14ac:dyDescent="0.25">
      <c r="A444" t="str">
        <f t="shared" si="6"/>
        <v>b</v>
      </c>
      <c r="B444">
        <v>442</v>
      </c>
      <c r="C444">
        <v>3</v>
      </c>
      <c r="D444">
        <v>36</v>
      </c>
      <c r="E444" t="s">
        <v>34</v>
      </c>
      <c r="F444" t="s">
        <v>112</v>
      </c>
      <c r="G444">
        <v>8</v>
      </c>
      <c r="H444">
        <v>68</v>
      </c>
      <c r="I444">
        <v>46.710968657809801</v>
      </c>
      <c r="J444">
        <v>1.4295775175400001</v>
      </c>
      <c r="K444">
        <v>17.254875846499999</v>
      </c>
      <c r="L444">
        <v>0</v>
      </c>
      <c r="M444">
        <v>0</v>
      </c>
      <c r="N444">
        <v>0</v>
      </c>
      <c r="O444">
        <v>37</v>
      </c>
      <c r="P444">
        <v>75</v>
      </c>
      <c r="Q444">
        <v>38</v>
      </c>
      <c r="R444">
        <v>0</v>
      </c>
      <c r="S444">
        <v>0.97783529339931696</v>
      </c>
      <c r="T444">
        <v>0</v>
      </c>
      <c r="U444">
        <v>0</v>
      </c>
      <c r="V444">
        <v>0</v>
      </c>
      <c r="W444">
        <v>0</v>
      </c>
      <c r="X444">
        <v>36.785966789519698</v>
      </c>
      <c r="Y444">
        <v>0.99793645077099902</v>
      </c>
      <c r="Z444">
        <v>3</v>
      </c>
      <c r="AA444">
        <v>36</v>
      </c>
      <c r="AB444">
        <v>0.8</v>
      </c>
      <c r="AC444">
        <v>1.6</v>
      </c>
      <c r="AD444">
        <v>0.8</v>
      </c>
    </row>
    <row r="445" spans="1:30" x14ac:dyDescent="0.25">
      <c r="A445" t="str">
        <f t="shared" si="6"/>
        <v>b</v>
      </c>
      <c r="B445">
        <v>443</v>
      </c>
      <c r="C445">
        <v>3</v>
      </c>
      <c r="D445">
        <v>36</v>
      </c>
      <c r="E445" t="s">
        <v>23</v>
      </c>
      <c r="F445" t="s">
        <v>111</v>
      </c>
      <c r="G445">
        <v>9</v>
      </c>
      <c r="H445">
        <v>3</v>
      </c>
      <c r="I445">
        <v>0.51547265730519998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0.9506078886307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25">
      <c r="A446" t="str">
        <f t="shared" si="6"/>
        <v>h</v>
      </c>
      <c r="B446">
        <v>444</v>
      </c>
      <c r="C446">
        <v>3</v>
      </c>
      <c r="D446">
        <v>36</v>
      </c>
      <c r="E446" t="s">
        <v>41</v>
      </c>
      <c r="F446" t="s">
        <v>85</v>
      </c>
      <c r="G446">
        <v>35</v>
      </c>
      <c r="H446">
        <v>64</v>
      </c>
      <c r="I446">
        <v>19.1553718615904</v>
      </c>
      <c r="J446">
        <v>0.36801953136203203</v>
      </c>
      <c r="K446">
        <v>0.73920285356169901</v>
      </c>
      <c r="L446">
        <v>27</v>
      </c>
      <c r="M446">
        <v>70</v>
      </c>
      <c r="N446">
        <v>43</v>
      </c>
      <c r="O446">
        <v>66</v>
      </c>
      <c r="P446">
        <v>84</v>
      </c>
      <c r="Q446">
        <v>18</v>
      </c>
      <c r="R446">
        <v>0</v>
      </c>
      <c r="S446">
        <v>27.943639618955999</v>
      </c>
      <c r="T446">
        <v>0</v>
      </c>
      <c r="U446">
        <v>14</v>
      </c>
      <c r="V446">
        <v>29</v>
      </c>
      <c r="W446">
        <v>30.936152984008999</v>
      </c>
      <c r="X446">
        <v>35.007188714979797</v>
      </c>
      <c r="Y446">
        <v>0.99793563714184597</v>
      </c>
      <c r="Z446">
        <v>6</v>
      </c>
      <c r="AA446">
        <v>13</v>
      </c>
      <c r="AB446">
        <v>4.9000000000000004</v>
      </c>
      <c r="AC446">
        <v>8</v>
      </c>
      <c r="AD446">
        <v>3.1</v>
      </c>
    </row>
    <row r="447" spans="1:30" x14ac:dyDescent="0.25">
      <c r="A447" t="str">
        <f t="shared" si="6"/>
        <v>c</v>
      </c>
      <c r="B447">
        <v>445</v>
      </c>
      <c r="C447">
        <v>3</v>
      </c>
      <c r="D447">
        <v>40</v>
      </c>
      <c r="E447" t="s">
        <v>32</v>
      </c>
      <c r="F447" t="s">
        <v>108</v>
      </c>
      <c r="G447">
        <v>12</v>
      </c>
      <c r="H447">
        <v>445</v>
      </c>
      <c r="I447">
        <v>736.12985919719802</v>
      </c>
      <c r="J447">
        <v>0</v>
      </c>
      <c r="K447">
        <v>302.56645245551601</v>
      </c>
      <c r="L447">
        <v>56</v>
      </c>
      <c r="M447">
        <v>56</v>
      </c>
      <c r="N447">
        <v>0</v>
      </c>
      <c r="O447">
        <v>37</v>
      </c>
      <c r="P447">
        <v>1065</v>
      </c>
      <c r="Q447">
        <v>1028</v>
      </c>
      <c r="R447">
        <v>55.869548008300001</v>
      </c>
      <c r="S447">
        <v>0.99775535588300002</v>
      </c>
      <c r="T447">
        <v>0</v>
      </c>
      <c r="U447">
        <v>0</v>
      </c>
      <c r="V447">
        <v>0</v>
      </c>
      <c r="W447">
        <v>0</v>
      </c>
      <c r="X447">
        <v>37.531197621059299</v>
      </c>
      <c r="Y447">
        <v>0</v>
      </c>
      <c r="Z447">
        <v>0</v>
      </c>
      <c r="AA447">
        <v>1028</v>
      </c>
      <c r="AB447">
        <v>0.1</v>
      </c>
      <c r="AC447">
        <v>1.5</v>
      </c>
      <c r="AD447">
        <v>1.4</v>
      </c>
    </row>
    <row r="448" spans="1:30" x14ac:dyDescent="0.25">
      <c r="A448" t="str">
        <f t="shared" si="6"/>
        <v>c</v>
      </c>
      <c r="B448">
        <v>446</v>
      </c>
      <c r="C448">
        <v>3</v>
      </c>
      <c r="D448">
        <v>40</v>
      </c>
      <c r="E448" t="s">
        <v>31</v>
      </c>
      <c r="F448" t="s">
        <v>107</v>
      </c>
      <c r="G448">
        <v>13</v>
      </c>
      <c r="H448">
        <v>2</v>
      </c>
      <c r="I448">
        <v>9.6798713744799993</v>
      </c>
      <c r="J448">
        <v>0</v>
      </c>
      <c r="K448">
        <v>9.6798713744799993</v>
      </c>
      <c r="L448">
        <v>0</v>
      </c>
      <c r="M448">
        <v>0</v>
      </c>
      <c r="N448">
        <v>0</v>
      </c>
      <c r="O448">
        <v>0</v>
      </c>
      <c r="P448">
        <v>32</v>
      </c>
      <c r="Q448">
        <v>32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32</v>
      </c>
      <c r="AB448">
        <v>0</v>
      </c>
      <c r="AC448">
        <v>3.3</v>
      </c>
      <c r="AD448">
        <v>3.3</v>
      </c>
    </row>
    <row r="449" spans="1:30" x14ac:dyDescent="0.25">
      <c r="A449" t="str">
        <f t="shared" si="6"/>
        <v>c</v>
      </c>
      <c r="B449">
        <v>447</v>
      </c>
      <c r="C449">
        <v>3</v>
      </c>
      <c r="D449">
        <v>40</v>
      </c>
      <c r="E449" t="s">
        <v>30</v>
      </c>
      <c r="F449" t="s">
        <v>106</v>
      </c>
      <c r="G449">
        <v>14</v>
      </c>
      <c r="H449">
        <v>67</v>
      </c>
      <c r="I449">
        <v>36.054925472658802</v>
      </c>
      <c r="J449">
        <v>0</v>
      </c>
      <c r="K449">
        <v>32.861378928894801</v>
      </c>
      <c r="L449">
        <v>0</v>
      </c>
      <c r="M449">
        <v>0</v>
      </c>
      <c r="N449">
        <v>0</v>
      </c>
      <c r="O449">
        <v>5</v>
      </c>
      <c r="P449">
        <v>116</v>
      </c>
      <c r="Q449">
        <v>111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5.986504229276</v>
      </c>
      <c r="Y449">
        <v>0</v>
      </c>
      <c r="Z449">
        <v>0</v>
      </c>
      <c r="AA449">
        <v>111</v>
      </c>
      <c r="AB449">
        <v>0.1</v>
      </c>
      <c r="AC449">
        <v>3.2</v>
      </c>
      <c r="AD449">
        <v>3.1</v>
      </c>
    </row>
    <row r="450" spans="1:30" x14ac:dyDescent="0.25">
      <c r="A450" t="str">
        <f t="shared" si="6"/>
        <v>d</v>
      </c>
      <c r="B450">
        <v>448</v>
      </c>
      <c r="C450">
        <v>3</v>
      </c>
      <c r="D450">
        <v>40</v>
      </c>
      <c r="E450" t="s">
        <v>16</v>
      </c>
      <c r="F450" t="s">
        <v>104</v>
      </c>
      <c r="G450">
        <v>16</v>
      </c>
      <c r="H450">
        <v>4681</v>
      </c>
      <c r="I450">
        <v>2098.2550719702999</v>
      </c>
      <c r="J450">
        <v>172.86456109797899</v>
      </c>
      <c r="K450">
        <v>474.982740681792</v>
      </c>
      <c r="L450">
        <v>267</v>
      </c>
      <c r="M450">
        <v>265</v>
      </c>
      <c r="N450">
        <v>-2</v>
      </c>
      <c r="O450">
        <v>4099</v>
      </c>
      <c r="P450">
        <v>7811</v>
      </c>
      <c r="Q450">
        <v>3712</v>
      </c>
      <c r="R450">
        <v>73.677210533687699</v>
      </c>
      <c r="S450">
        <v>191.866917734118</v>
      </c>
      <c r="T450">
        <v>1.9955723728799999</v>
      </c>
      <c r="U450">
        <v>0</v>
      </c>
      <c r="V450">
        <v>0</v>
      </c>
      <c r="W450">
        <v>10.461056692837801</v>
      </c>
      <c r="X450">
        <v>3946.8849549700599</v>
      </c>
      <c r="Y450">
        <v>142.35690337946301</v>
      </c>
      <c r="Z450">
        <v>1028</v>
      </c>
      <c r="AA450">
        <v>2826</v>
      </c>
      <c r="AB450">
        <v>2.1</v>
      </c>
      <c r="AC450">
        <v>3.8</v>
      </c>
      <c r="AD450">
        <v>1.7</v>
      </c>
    </row>
    <row r="451" spans="1:30" x14ac:dyDescent="0.25">
      <c r="A451" t="str">
        <f t="shared" ref="A451:A514" si="7">LEFT(E451,1)</f>
        <v>d</v>
      </c>
      <c r="B451">
        <v>449</v>
      </c>
      <c r="C451">
        <v>3</v>
      </c>
      <c r="D451">
        <v>40</v>
      </c>
      <c r="E451" t="s">
        <v>15</v>
      </c>
      <c r="F451" t="s">
        <v>103</v>
      </c>
      <c r="G451">
        <v>17</v>
      </c>
      <c r="H451">
        <v>1791</v>
      </c>
      <c r="I451">
        <v>549.96815382139198</v>
      </c>
      <c r="J451">
        <v>15.6606408339323</v>
      </c>
      <c r="K451">
        <v>116.370923781697</v>
      </c>
      <c r="L451">
        <v>105</v>
      </c>
      <c r="M451">
        <v>105</v>
      </c>
      <c r="N451">
        <v>0</v>
      </c>
      <c r="O451">
        <v>1488</v>
      </c>
      <c r="P451">
        <v>2253</v>
      </c>
      <c r="Q451">
        <v>765</v>
      </c>
      <c r="R451" s="26">
        <v>2.6278729434700001E-8</v>
      </c>
      <c r="S451">
        <v>105.66546223502399</v>
      </c>
      <c r="T451">
        <v>0</v>
      </c>
      <c r="U451">
        <v>0</v>
      </c>
      <c r="V451">
        <v>0</v>
      </c>
      <c r="W451">
        <v>5.2878474450109598</v>
      </c>
      <c r="X451">
        <v>1463.70585756284</v>
      </c>
      <c r="Y451">
        <v>19.916701939685399</v>
      </c>
      <c r="Z451">
        <v>93</v>
      </c>
      <c r="AA451">
        <v>692</v>
      </c>
      <c r="AB451">
        <v>2.9</v>
      </c>
      <c r="AC451">
        <v>4.3</v>
      </c>
      <c r="AD451">
        <v>1.4</v>
      </c>
    </row>
    <row r="452" spans="1:30" x14ac:dyDescent="0.25">
      <c r="A452" t="str">
        <f t="shared" si="7"/>
        <v>d</v>
      </c>
      <c r="B452">
        <v>450</v>
      </c>
      <c r="C452">
        <v>3</v>
      </c>
      <c r="D452">
        <v>40</v>
      </c>
      <c r="E452" t="s">
        <v>22</v>
      </c>
      <c r="F452" t="s">
        <v>102</v>
      </c>
      <c r="G452">
        <v>18</v>
      </c>
      <c r="H452">
        <v>70</v>
      </c>
      <c r="I452">
        <v>16.940843964588499</v>
      </c>
      <c r="J452">
        <v>0.109124200011</v>
      </c>
      <c r="K452">
        <v>0.66815470017409995</v>
      </c>
      <c r="L452">
        <v>0</v>
      </c>
      <c r="M452">
        <v>0</v>
      </c>
      <c r="N452">
        <v>0</v>
      </c>
      <c r="O452">
        <v>66</v>
      </c>
      <c r="P452">
        <v>69</v>
      </c>
      <c r="Q452">
        <v>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66.754969501779996</v>
      </c>
      <c r="Y452" s="26">
        <v>5.5750846290400002E-5</v>
      </c>
      <c r="Z452">
        <v>0</v>
      </c>
      <c r="AA452">
        <v>3</v>
      </c>
      <c r="AB452">
        <v>3.9</v>
      </c>
      <c r="AC452">
        <v>4.0999999999999996</v>
      </c>
      <c r="AD452">
        <v>0.2</v>
      </c>
    </row>
    <row r="453" spans="1:30" x14ac:dyDescent="0.25">
      <c r="A453" t="str">
        <f t="shared" si="7"/>
        <v>g</v>
      </c>
      <c r="B453">
        <v>451</v>
      </c>
      <c r="C453">
        <v>3</v>
      </c>
      <c r="D453">
        <v>40</v>
      </c>
      <c r="E453" t="s">
        <v>12</v>
      </c>
      <c r="F453" t="s">
        <v>89</v>
      </c>
      <c r="G453">
        <v>31</v>
      </c>
      <c r="H453">
        <v>808</v>
      </c>
      <c r="I453">
        <v>338.91766341999403</v>
      </c>
      <c r="J453">
        <v>29.7714905597525</v>
      </c>
      <c r="K453">
        <v>88.353522585081095</v>
      </c>
      <c r="L453">
        <v>2147</v>
      </c>
      <c r="M453">
        <v>6883</v>
      </c>
      <c r="N453">
        <v>4736</v>
      </c>
      <c r="O453">
        <v>579</v>
      </c>
      <c r="P453">
        <v>2745</v>
      </c>
      <c r="Q453">
        <v>2166</v>
      </c>
      <c r="R453">
        <v>161.230261955245</v>
      </c>
      <c r="S453">
        <v>1986.21498674278</v>
      </c>
      <c r="T453">
        <v>0</v>
      </c>
      <c r="U453">
        <v>1193</v>
      </c>
      <c r="V453">
        <v>3543</v>
      </c>
      <c r="W453">
        <v>20.9108051541665</v>
      </c>
      <c r="X453">
        <v>514.46925854010203</v>
      </c>
      <c r="Y453">
        <v>44.562943275162297</v>
      </c>
      <c r="Z453">
        <v>557</v>
      </c>
      <c r="AA453">
        <v>1653</v>
      </c>
      <c r="AB453">
        <v>8</v>
      </c>
      <c r="AC453">
        <v>28.4</v>
      </c>
      <c r="AD453">
        <v>20.399999999999999</v>
      </c>
    </row>
    <row r="454" spans="1:30" x14ac:dyDescent="0.25">
      <c r="A454" t="str">
        <f t="shared" si="7"/>
        <v>h</v>
      </c>
      <c r="B454">
        <v>452</v>
      </c>
      <c r="C454">
        <v>3</v>
      </c>
      <c r="D454">
        <v>40</v>
      </c>
      <c r="E454" t="s">
        <v>41</v>
      </c>
      <c r="F454" t="s">
        <v>85</v>
      </c>
      <c r="G454">
        <v>35</v>
      </c>
      <c r="H454">
        <v>93</v>
      </c>
      <c r="I454">
        <v>75.836343597811904</v>
      </c>
      <c r="J454">
        <v>1.81543676038899</v>
      </c>
      <c r="K454">
        <v>62.457443261331797</v>
      </c>
      <c r="L454">
        <v>0</v>
      </c>
      <c r="M454">
        <v>2576</v>
      </c>
      <c r="N454">
        <v>2576</v>
      </c>
      <c r="O454">
        <v>38</v>
      </c>
      <c r="P454">
        <v>1236</v>
      </c>
      <c r="Q454">
        <v>1198</v>
      </c>
      <c r="R454">
        <v>1.6122362333375901E-2</v>
      </c>
      <c r="S454">
        <v>0</v>
      </c>
      <c r="T454">
        <v>0</v>
      </c>
      <c r="U454">
        <v>72</v>
      </c>
      <c r="V454">
        <v>2504</v>
      </c>
      <c r="W454">
        <v>0.997824751175999</v>
      </c>
      <c r="X454">
        <v>34.654124492813999</v>
      </c>
      <c r="Y454">
        <v>2.7417529151659998</v>
      </c>
      <c r="Z454">
        <v>33</v>
      </c>
      <c r="AA454">
        <v>1168</v>
      </c>
      <c r="AB454">
        <v>0.5</v>
      </c>
      <c r="AC454">
        <v>50.3</v>
      </c>
      <c r="AD454">
        <v>49.8</v>
      </c>
    </row>
    <row r="455" spans="1:30" x14ac:dyDescent="0.25">
      <c r="A455" t="str">
        <f t="shared" si="7"/>
        <v>c</v>
      </c>
      <c r="B455">
        <v>453</v>
      </c>
      <c r="C455">
        <v>3</v>
      </c>
      <c r="D455">
        <v>42</v>
      </c>
      <c r="E455" t="s">
        <v>33</v>
      </c>
      <c r="F455" t="s">
        <v>109</v>
      </c>
      <c r="G455">
        <v>11</v>
      </c>
      <c r="H455">
        <v>110</v>
      </c>
      <c r="I455">
        <v>99.750572836110194</v>
      </c>
      <c r="J455">
        <v>4.5460077815064501</v>
      </c>
      <c r="K455">
        <v>66.972176680488005</v>
      </c>
      <c r="L455">
        <v>3</v>
      </c>
      <c r="M455">
        <v>0</v>
      </c>
      <c r="N455">
        <v>-3</v>
      </c>
      <c r="O455">
        <v>20</v>
      </c>
      <c r="P455">
        <v>259</v>
      </c>
      <c r="Q455">
        <v>239</v>
      </c>
      <c r="R455">
        <v>9.12957759353E-2</v>
      </c>
      <c r="S455">
        <v>0</v>
      </c>
      <c r="T455">
        <v>2.9935800435819999</v>
      </c>
      <c r="U455">
        <v>0</v>
      </c>
      <c r="V455">
        <v>0</v>
      </c>
      <c r="W455">
        <v>0</v>
      </c>
      <c r="X455">
        <v>17.991628723009899</v>
      </c>
      <c r="Y455">
        <v>2.9938288302856599</v>
      </c>
      <c r="Z455">
        <v>15</v>
      </c>
      <c r="AA455">
        <v>227</v>
      </c>
      <c r="AB455">
        <v>0.2</v>
      </c>
      <c r="AC455">
        <v>2.6</v>
      </c>
      <c r="AD455">
        <v>2.4</v>
      </c>
    </row>
    <row r="456" spans="1:30" x14ac:dyDescent="0.25">
      <c r="A456" t="str">
        <f t="shared" si="7"/>
        <v>c</v>
      </c>
      <c r="B456">
        <v>454</v>
      </c>
      <c r="C456">
        <v>3</v>
      </c>
      <c r="D456">
        <v>42</v>
      </c>
      <c r="E456" t="s">
        <v>32</v>
      </c>
      <c r="F456" t="s">
        <v>108</v>
      </c>
      <c r="G456">
        <v>12</v>
      </c>
      <c r="H456">
        <v>6</v>
      </c>
      <c r="I456">
        <v>4.0735632679325802</v>
      </c>
      <c r="J456">
        <v>0</v>
      </c>
      <c r="K456">
        <v>1.0090020942834399</v>
      </c>
      <c r="L456">
        <v>0</v>
      </c>
      <c r="M456">
        <v>0</v>
      </c>
      <c r="N456">
        <v>0</v>
      </c>
      <c r="O456">
        <v>0</v>
      </c>
      <c r="P456">
        <v>3</v>
      </c>
      <c r="Q456">
        <v>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0.99595090987500001</v>
      </c>
      <c r="Y456">
        <v>0</v>
      </c>
      <c r="Z456">
        <v>0</v>
      </c>
      <c r="AA456">
        <v>3</v>
      </c>
      <c r="AB456">
        <v>0</v>
      </c>
      <c r="AC456">
        <v>0.7</v>
      </c>
      <c r="AD456">
        <v>0.7</v>
      </c>
    </row>
    <row r="457" spans="1:30" x14ac:dyDescent="0.25">
      <c r="A457" t="str">
        <f t="shared" si="7"/>
        <v>c</v>
      </c>
      <c r="B457">
        <v>455</v>
      </c>
      <c r="C457">
        <v>3</v>
      </c>
      <c r="D457">
        <v>42</v>
      </c>
      <c r="E457" t="s">
        <v>31</v>
      </c>
      <c r="F457" t="s">
        <v>107</v>
      </c>
      <c r="G457">
        <v>13</v>
      </c>
      <c r="H457">
        <v>35</v>
      </c>
      <c r="I457">
        <v>14.899329030565999</v>
      </c>
      <c r="J457">
        <v>0</v>
      </c>
      <c r="K457">
        <v>9.3651327508560005</v>
      </c>
      <c r="L457">
        <v>0</v>
      </c>
      <c r="M457">
        <v>0</v>
      </c>
      <c r="N457">
        <v>0</v>
      </c>
      <c r="O457">
        <v>28</v>
      </c>
      <c r="P457">
        <v>59</v>
      </c>
      <c r="Q457">
        <v>31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28.671275299234001</v>
      </c>
      <c r="Y457">
        <v>0</v>
      </c>
      <c r="Z457">
        <v>0</v>
      </c>
      <c r="AA457">
        <v>31</v>
      </c>
      <c r="AB457">
        <v>1.9</v>
      </c>
      <c r="AC457">
        <v>4</v>
      </c>
      <c r="AD457">
        <v>2.1</v>
      </c>
    </row>
    <row r="458" spans="1:30" x14ac:dyDescent="0.25">
      <c r="A458" t="str">
        <f t="shared" si="7"/>
        <v>c</v>
      </c>
      <c r="B458">
        <v>456</v>
      </c>
      <c r="C458">
        <v>3</v>
      </c>
      <c r="D458">
        <v>42</v>
      </c>
      <c r="E458" t="s">
        <v>30</v>
      </c>
      <c r="F458" t="s">
        <v>106</v>
      </c>
      <c r="G458">
        <v>14</v>
      </c>
      <c r="H458">
        <v>2273</v>
      </c>
      <c r="I458">
        <v>1119.66011568299</v>
      </c>
      <c r="J458">
        <v>26.298569507537199</v>
      </c>
      <c r="K458">
        <v>186.242975301374</v>
      </c>
      <c r="L458">
        <v>2372</v>
      </c>
      <c r="M458">
        <v>2357</v>
      </c>
      <c r="N458">
        <v>-15</v>
      </c>
      <c r="O458">
        <v>1980</v>
      </c>
      <c r="P458">
        <v>2671</v>
      </c>
      <c r="Q458">
        <v>691</v>
      </c>
      <c r="R458">
        <v>1408.82897899144</v>
      </c>
      <c r="S458">
        <v>948.509989355843</v>
      </c>
      <c r="T458">
        <v>14.970915299677999</v>
      </c>
      <c r="U458">
        <v>0</v>
      </c>
      <c r="V458">
        <v>0</v>
      </c>
      <c r="W458">
        <v>51.931196620412599</v>
      </c>
      <c r="X458">
        <v>1897.4107485664099</v>
      </c>
      <c r="Y458">
        <v>31.2934020700121</v>
      </c>
      <c r="Z458">
        <v>89</v>
      </c>
      <c r="AA458">
        <v>633</v>
      </c>
      <c r="AB458">
        <v>3.9</v>
      </c>
      <c r="AC458">
        <v>4.5</v>
      </c>
      <c r="AD458">
        <v>0.6</v>
      </c>
    </row>
    <row r="459" spans="1:30" x14ac:dyDescent="0.25">
      <c r="A459" t="str">
        <f t="shared" si="7"/>
        <v>d</v>
      </c>
      <c r="B459">
        <v>457</v>
      </c>
      <c r="C459">
        <v>3</v>
      </c>
      <c r="D459">
        <v>42</v>
      </c>
      <c r="E459" t="s">
        <v>16</v>
      </c>
      <c r="F459" t="s">
        <v>104</v>
      </c>
      <c r="G459">
        <v>16</v>
      </c>
      <c r="H459">
        <v>15147</v>
      </c>
      <c r="I459">
        <v>3481.7359486926698</v>
      </c>
      <c r="J459">
        <v>166.29801421199099</v>
      </c>
      <c r="K459">
        <v>312.18022064636801</v>
      </c>
      <c r="L459">
        <v>3410</v>
      </c>
      <c r="M459">
        <v>3239</v>
      </c>
      <c r="N459">
        <v>-171</v>
      </c>
      <c r="O459">
        <v>17082</v>
      </c>
      <c r="P459">
        <v>19599</v>
      </c>
      <c r="Q459">
        <v>2517</v>
      </c>
      <c r="R459">
        <v>562.08548232973601</v>
      </c>
      <c r="S459">
        <v>2677.64195491995</v>
      </c>
      <c r="T459">
        <v>170.37261687981501</v>
      </c>
      <c r="U459">
        <v>0</v>
      </c>
      <c r="V459">
        <v>0</v>
      </c>
      <c r="W459">
        <v>58.069718374773402</v>
      </c>
      <c r="X459">
        <v>16695.117624934799</v>
      </c>
      <c r="Y459">
        <v>329.319120663398</v>
      </c>
      <c r="Z459">
        <v>989</v>
      </c>
      <c r="AA459">
        <v>1857</v>
      </c>
      <c r="AB459">
        <v>5.9</v>
      </c>
      <c r="AC459">
        <v>6.6</v>
      </c>
      <c r="AD459">
        <v>0.7</v>
      </c>
    </row>
    <row r="460" spans="1:30" x14ac:dyDescent="0.25">
      <c r="A460" t="str">
        <f t="shared" si="7"/>
        <v>d</v>
      </c>
      <c r="B460">
        <v>458</v>
      </c>
      <c r="C460">
        <v>3</v>
      </c>
      <c r="D460">
        <v>42</v>
      </c>
      <c r="E460" t="s">
        <v>15</v>
      </c>
      <c r="F460" t="s">
        <v>103</v>
      </c>
      <c r="G460">
        <v>17</v>
      </c>
      <c r="H460">
        <v>955</v>
      </c>
      <c r="I460">
        <v>283.11891506497199</v>
      </c>
      <c r="J460">
        <v>5.6213272433734298</v>
      </c>
      <c r="K460">
        <v>25.736855196638501</v>
      </c>
      <c r="L460">
        <v>299</v>
      </c>
      <c r="M460">
        <v>96</v>
      </c>
      <c r="N460">
        <v>-203</v>
      </c>
      <c r="O460">
        <v>913</v>
      </c>
      <c r="P460">
        <v>1088</v>
      </c>
      <c r="Q460">
        <v>175</v>
      </c>
      <c r="R460">
        <v>1.6581677869829999E-4</v>
      </c>
      <c r="S460">
        <v>96.833429169710101</v>
      </c>
      <c r="T460">
        <v>203.08576212928</v>
      </c>
      <c r="U460">
        <v>0</v>
      </c>
      <c r="V460">
        <v>0</v>
      </c>
      <c r="W460">
        <v>2.9940401333260001</v>
      </c>
      <c r="X460">
        <v>899.60099685419596</v>
      </c>
      <c r="Y460">
        <v>10.531926815468401</v>
      </c>
      <c r="Z460">
        <v>33</v>
      </c>
      <c r="AA460">
        <v>153</v>
      </c>
      <c r="AB460">
        <v>4.3</v>
      </c>
      <c r="AC460">
        <v>4.2</v>
      </c>
      <c r="AD460">
        <v>-0.1</v>
      </c>
    </row>
    <row r="461" spans="1:30" x14ac:dyDescent="0.25">
      <c r="A461" t="str">
        <f t="shared" si="7"/>
        <v>e</v>
      </c>
      <c r="B461">
        <v>459</v>
      </c>
      <c r="C461">
        <v>3</v>
      </c>
      <c r="D461">
        <v>42</v>
      </c>
      <c r="E461" t="s">
        <v>35</v>
      </c>
      <c r="F461" t="s">
        <v>99</v>
      </c>
      <c r="G461">
        <v>21</v>
      </c>
      <c r="H461">
        <v>4404</v>
      </c>
      <c r="I461">
        <v>707.64634041327804</v>
      </c>
      <c r="J461">
        <v>55.0272504919432</v>
      </c>
      <c r="K461">
        <v>37.718350703813101</v>
      </c>
      <c r="L461">
        <v>1289</v>
      </c>
      <c r="M461">
        <v>1282</v>
      </c>
      <c r="N461">
        <v>-7</v>
      </c>
      <c r="O461">
        <v>5164</v>
      </c>
      <c r="P461">
        <v>5670</v>
      </c>
      <c r="Q461">
        <v>506</v>
      </c>
      <c r="R461">
        <v>148.877774268471</v>
      </c>
      <c r="S461">
        <v>1133.34733752633</v>
      </c>
      <c r="T461">
        <v>6.9857937232957097</v>
      </c>
      <c r="U461">
        <v>0</v>
      </c>
      <c r="V461">
        <v>0</v>
      </c>
      <c r="W461">
        <v>41.900006046903997</v>
      </c>
      <c r="X461">
        <v>4841.7254671655701</v>
      </c>
      <c r="Y461">
        <v>281.23095289475901</v>
      </c>
      <c r="Z461">
        <v>467</v>
      </c>
      <c r="AA461">
        <v>320</v>
      </c>
      <c r="AB461">
        <v>9.1</v>
      </c>
      <c r="AC461">
        <v>9.8000000000000007</v>
      </c>
      <c r="AD461">
        <v>0.7</v>
      </c>
    </row>
    <row r="462" spans="1:30" x14ac:dyDescent="0.25">
      <c r="A462" t="str">
        <f t="shared" si="7"/>
        <v>f</v>
      </c>
      <c r="B462">
        <v>460</v>
      </c>
      <c r="C462">
        <v>3</v>
      </c>
      <c r="D462">
        <v>42</v>
      </c>
      <c r="E462" t="s">
        <v>14</v>
      </c>
      <c r="F462" t="s">
        <v>93</v>
      </c>
      <c r="G462">
        <v>27</v>
      </c>
      <c r="H462">
        <v>1227</v>
      </c>
      <c r="I462">
        <v>214.09512636461301</v>
      </c>
      <c r="J462">
        <v>36.338308884994802</v>
      </c>
      <c r="K462">
        <v>35.692555284011398</v>
      </c>
      <c r="L462">
        <v>471</v>
      </c>
      <c r="M462">
        <v>3356</v>
      </c>
      <c r="N462">
        <v>2885</v>
      </c>
      <c r="O462">
        <v>2110</v>
      </c>
      <c r="P462">
        <v>3034</v>
      </c>
      <c r="Q462">
        <v>924</v>
      </c>
      <c r="R462">
        <v>16.96558746865</v>
      </c>
      <c r="S462">
        <v>451.98573585061803</v>
      </c>
      <c r="T462">
        <v>2.99846233556493</v>
      </c>
      <c r="U462">
        <v>1457</v>
      </c>
      <c r="V462">
        <v>1431</v>
      </c>
      <c r="W462">
        <v>15.696697637359801</v>
      </c>
      <c r="X462">
        <v>1671.47046707404</v>
      </c>
      <c r="Y462">
        <v>423.157094263038</v>
      </c>
      <c r="Z462">
        <v>680</v>
      </c>
      <c r="AA462">
        <v>667</v>
      </c>
      <c r="AB462">
        <v>12.1</v>
      </c>
      <c r="AC462">
        <v>29.8</v>
      </c>
      <c r="AD462">
        <v>17.7</v>
      </c>
    </row>
    <row r="463" spans="1:30" x14ac:dyDescent="0.25">
      <c r="A463" t="str">
        <f t="shared" si="7"/>
        <v>f</v>
      </c>
      <c r="B463">
        <v>461</v>
      </c>
      <c r="C463">
        <v>3</v>
      </c>
      <c r="D463">
        <v>42</v>
      </c>
      <c r="E463" t="s">
        <v>42</v>
      </c>
      <c r="F463" t="s">
        <v>91</v>
      </c>
      <c r="G463">
        <v>29</v>
      </c>
      <c r="H463">
        <v>29</v>
      </c>
      <c r="I463">
        <v>5.93560175357318</v>
      </c>
      <c r="J463">
        <v>2.3739005769335502</v>
      </c>
      <c r="K463">
        <v>1.2751757431797699</v>
      </c>
      <c r="L463">
        <v>0</v>
      </c>
      <c r="M463">
        <v>2788</v>
      </c>
      <c r="N463">
        <v>2788</v>
      </c>
      <c r="O463">
        <v>75</v>
      </c>
      <c r="P463">
        <v>345</v>
      </c>
      <c r="Q463">
        <v>270</v>
      </c>
      <c r="R463">
        <v>0</v>
      </c>
      <c r="S463" s="26">
        <v>6.6934297668810004E-5</v>
      </c>
      <c r="T463">
        <v>0</v>
      </c>
      <c r="U463">
        <v>1814</v>
      </c>
      <c r="V463">
        <v>974</v>
      </c>
      <c r="W463">
        <v>0</v>
      </c>
      <c r="X463">
        <v>67.270199840329397</v>
      </c>
      <c r="Y463">
        <v>7.9664774558497502</v>
      </c>
      <c r="Z463">
        <v>181</v>
      </c>
      <c r="AA463">
        <v>97</v>
      </c>
      <c r="AB463">
        <v>12.6</v>
      </c>
      <c r="AC463">
        <v>527.79999999999995</v>
      </c>
      <c r="AD463">
        <v>515.20000000000005</v>
      </c>
    </row>
    <row r="464" spans="1:30" x14ac:dyDescent="0.25">
      <c r="A464" t="str">
        <f t="shared" si="7"/>
        <v>g</v>
      </c>
      <c r="B464">
        <v>462</v>
      </c>
      <c r="C464">
        <v>3</v>
      </c>
      <c r="D464">
        <v>42</v>
      </c>
      <c r="E464" t="s">
        <v>12</v>
      </c>
      <c r="F464" t="s">
        <v>89</v>
      </c>
      <c r="G464">
        <v>31</v>
      </c>
      <c r="H464">
        <v>201</v>
      </c>
      <c r="I464">
        <v>67.982344199079705</v>
      </c>
      <c r="J464">
        <v>2.6167379539579998</v>
      </c>
      <c r="K464">
        <v>20.633218356369799</v>
      </c>
      <c r="L464">
        <v>373</v>
      </c>
      <c r="M464">
        <v>1266</v>
      </c>
      <c r="N464">
        <v>893</v>
      </c>
      <c r="O464">
        <v>305</v>
      </c>
      <c r="P464">
        <v>724</v>
      </c>
      <c r="Q464">
        <v>419</v>
      </c>
      <c r="R464">
        <v>0</v>
      </c>
      <c r="S464">
        <v>335.519682435194</v>
      </c>
      <c r="T464">
        <v>37.921823479761997</v>
      </c>
      <c r="U464">
        <v>104</v>
      </c>
      <c r="V464">
        <v>827</v>
      </c>
      <c r="W464">
        <v>0</v>
      </c>
      <c r="X464">
        <v>290.034897147815</v>
      </c>
      <c r="Y464">
        <v>14.969369863341001</v>
      </c>
      <c r="Z464">
        <v>48</v>
      </c>
      <c r="AA464">
        <v>386</v>
      </c>
      <c r="AB464">
        <v>10</v>
      </c>
      <c r="AC464">
        <v>29.3</v>
      </c>
      <c r="AD464">
        <v>19.3</v>
      </c>
    </row>
    <row r="465" spans="1:30" x14ac:dyDescent="0.25">
      <c r="A465" t="str">
        <f t="shared" si="7"/>
        <v>g</v>
      </c>
      <c r="B465">
        <v>463</v>
      </c>
      <c r="C465">
        <v>3</v>
      </c>
      <c r="D465">
        <v>42</v>
      </c>
      <c r="E465" t="s">
        <v>48</v>
      </c>
      <c r="F465" t="s">
        <v>87</v>
      </c>
      <c r="G465">
        <v>33</v>
      </c>
      <c r="H465">
        <v>1444</v>
      </c>
      <c r="I465">
        <v>398.48177106473599</v>
      </c>
      <c r="J465">
        <v>14.819536682866699</v>
      </c>
      <c r="K465">
        <v>85.823515402041707</v>
      </c>
      <c r="L465">
        <v>10841</v>
      </c>
      <c r="M465">
        <v>87753</v>
      </c>
      <c r="N465">
        <v>76912</v>
      </c>
      <c r="O465">
        <v>1175</v>
      </c>
      <c r="P465">
        <v>8488</v>
      </c>
      <c r="Q465">
        <v>7313</v>
      </c>
      <c r="R465">
        <v>2090.4485580006399</v>
      </c>
      <c r="S465">
        <v>8751.4672152110106</v>
      </c>
      <c r="T465">
        <v>0</v>
      </c>
      <c r="U465">
        <v>11325</v>
      </c>
      <c r="V465">
        <v>65587</v>
      </c>
      <c r="W465">
        <v>1.99590327205595</v>
      </c>
      <c r="X465">
        <v>796.316414550025</v>
      </c>
      <c r="Y465">
        <v>377.11647371427301</v>
      </c>
      <c r="Z465">
        <v>1132</v>
      </c>
      <c r="AA465">
        <v>6558</v>
      </c>
      <c r="AB465">
        <v>30.2</v>
      </c>
      <c r="AC465">
        <v>241.5</v>
      </c>
      <c r="AD465">
        <v>211.3</v>
      </c>
    </row>
    <row r="466" spans="1:30" x14ac:dyDescent="0.25">
      <c r="A466" t="str">
        <f t="shared" si="7"/>
        <v>h</v>
      </c>
      <c r="B466">
        <v>464</v>
      </c>
      <c r="C466">
        <v>3</v>
      </c>
      <c r="D466">
        <v>42</v>
      </c>
      <c r="E466" t="s">
        <v>41</v>
      </c>
      <c r="F466" t="s">
        <v>85</v>
      </c>
      <c r="G466">
        <v>35</v>
      </c>
      <c r="H466">
        <v>3165</v>
      </c>
      <c r="I466">
        <v>537.67664873409399</v>
      </c>
      <c r="J466">
        <v>59.075753844551301</v>
      </c>
      <c r="K466">
        <v>59.009830264263897</v>
      </c>
      <c r="L466">
        <v>963</v>
      </c>
      <c r="M466">
        <v>5679</v>
      </c>
      <c r="N466">
        <v>4716</v>
      </c>
      <c r="O466">
        <v>4955</v>
      </c>
      <c r="P466">
        <v>6424</v>
      </c>
      <c r="Q466">
        <v>1469</v>
      </c>
      <c r="R466">
        <v>143.732198631454</v>
      </c>
      <c r="S466">
        <v>800.61085671323895</v>
      </c>
      <c r="T466">
        <v>19.559556232790001</v>
      </c>
      <c r="U466">
        <v>2369</v>
      </c>
      <c r="V466">
        <v>2366</v>
      </c>
      <c r="W466">
        <v>98.132888202779398</v>
      </c>
      <c r="X466">
        <v>4117.6754601782504</v>
      </c>
      <c r="Y466">
        <v>739.41857149921395</v>
      </c>
      <c r="Z466">
        <v>1105</v>
      </c>
      <c r="AA466">
        <v>1104</v>
      </c>
      <c r="AB466">
        <v>11</v>
      </c>
      <c r="AC466">
        <v>22.5</v>
      </c>
      <c r="AD466">
        <v>11.5</v>
      </c>
    </row>
    <row r="467" spans="1:30" x14ac:dyDescent="0.25">
      <c r="A467" t="str">
        <f t="shared" si="7"/>
        <v>a</v>
      </c>
      <c r="B467">
        <v>465</v>
      </c>
      <c r="C467">
        <v>3</v>
      </c>
      <c r="D467">
        <v>45</v>
      </c>
      <c r="E467" t="s">
        <v>19</v>
      </c>
      <c r="F467" t="s">
        <v>119</v>
      </c>
      <c r="G467">
        <v>1</v>
      </c>
      <c r="H467">
        <v>374</v>
      </c>
      <c r="I467">
        <v>627.47411113797602</v>
      </c>
      <c r="J467">
        <v>0</v>
      </c>
      <c r="K467">
        <v>460.84082782300101</v>
      </c>
      <c r="L467">
        <v>1</v>
      </c>
      <c r="M467">
        <v>1</v>
      </c>
      <c r="N467">
        <v>0</v>
      </c>
      <c r="O467">
        <v>25</v>
      </c>
      <c r="P467">
        <v>612</v>
      </c>
      <c r="Q467">
        <v>587</v>
      </c>
      <c r="R467">
        <v>0</v>
      </c>
      <c r="S467">
        <v>1.19073802315</v>
      </c>
      <c r="T467">
        <v>0</v>
      </c>
      <c r="U467">
        <v>0</v>
      </c>
      <c r="V467">
        <v>0</v>
      </c>
      <c r="W467">
        <v>2.9346754605680001</v>
      </c>
      <c r="X467">
        <v>22.786861090398901</v>
      </c>
      <c r="Y467">
        <v>0</v>
      </c>
      <c r="Z467">
        <v>0</v>
      </c>
      <c r="AA467">
        <v>587</v>
      </c>
      <c r="AB467">
        <v>0</v>
      </c>
      <c r="AC467">
        <v>1</v>
      </c>
      <c r="AD467">
        <v>1</v>
      </c>
    </row>
    <row r="468" spans="1:30" x14ac:dyDescent="0.25">
      <c r="A468" t="str">
        <f t="shared" si="7"/>
        <v>a</v>
      </c>
      <c r="B468">
        <v>466</v>
      </c>
      <c r="C468">
        <v>3</v>
      </c>
      <c r="D468">
        <v>45</v>
      </c>
      <c r="E468" t="s">
        <v>18</v>
      </c>
      <c r="F468" t="s">
        <v>118</v>
      </c>
      <c r="G468">
        <v>2</v>
      </c>
      <c r="H468">
        <v>514</v>
      </c>
      <c r="I468">
        <v>1507.9863772004901</v>
      </c>
      <c r="J468">
        <v>19.5674654494353</v>
      </c>
      <c r="K468">
        <v>437.48190701589601</v>
      </c>
      <c r="L468">
        <v>1</v>
      </c>
      <c r="M468">
        <v>1</v>
      </c>
      <c r="N468">
        <v>0</v>
      </c>
      <c r="O468">
        <v>25</v>
      </c>
      <c r="P468">
        <v>604</v>
      </c>
      <c r="Q468">
        <v>579</v>
      </c>
      <c r="R468">
        <v>0</v>
      </c>
      <c r="S468">
        <v>1.224797071839</v>
      </c>
      <c r="T468">
        <v>0</v>
      </c>
      <c r="U468">
        <v>0</v>
      </c>
      <c r="V468">
        <v>0</v>
      </c>
      <c r="W468">
        <v>10.7008033408227</v>
      </c>
      <c r="X468">
        <v>13.001425439785599</v>
      </c>
      <c r="Y468">
        <v>1.67751102184589</v>
      </c>
      <c r="Z468">
        <v>24</v>
      </c>
      <c r="AA468">
        <v>557</v>
      </c>
      <c r="AB468">
        <v>0</v>
      </c>
      <c r="AC468">
        <v>0.4</v>
      </c>
      <c r="AD468">
        <v>0.4</v>
      </c>
    </row>
    <row r="469" spans="1:30" x14ac:dyDescent="0.25">
      <c r="A469" t="str">
        <f t="shared" si="7"/>
        <v>a</v>
      </c>
      <c r="B469">
        <v>467</v>
      </c>
      <c r="C469">
        <v>3</v>
      </c>
      <c r="D469">
        <v>45</v>
      </c>
      <c r="E469" t="s">
        <v>17</v>
      </c>
      <c r="F469" t="s">
        <v>117</v>
      </c>
      <c r="G469">
        <v>3</v>
      </c>
      <c r="H469">
        <v>6</v>
      </c>
      <c r="I469">
        <v>1.30021319495442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 t="str">
        <f t="shared" si="7"/>
        <v>g</v>
      </c>
      <c r="B470">
        <v>468</v>
      </c>
      <c r="C470">
        <v>3</v>
      </c>
      <c r="D470">
        <v>45</v>
      </c>
      <c r="E470" t="s">
        <v>38</v>
      </c>
      <c r="F470" t="s">
        <v>90</v>
      </c>
      <c r="G470">
        <v>30</v>
      </c>
      <c r="H470">
        <v>84</v>
      </c>
      <c r="I470">
        <v>35.369058123421297</v>
      </c>
      <c r="J470">
        <v>10.3731251406066</v>
      </c>
      <c r="K470">
        <v>4.8659610158042996</v>
      </c>
      <c r="L470">
        <v>45</v>
      </c>
      <c r="M470">
        <v>183</v>
      </c>
      <c r="N470">
        <v>138</v>
      </c>
      <c r="O470">
        <v>63</v>
      </c>
      <c r="P470">
        <v>154</v>
      </c>
      <c r="Q470">
        <v>91</v>
      </c>
      <c r="R470">
        <v>0</v>
      </c>
      <c r="S470">
        <v>45.888738298828002</v>
      </c>
      <c r="T470">
        <v>0</v>
      </c>
      <c r="U470">
        <v>94</v>
      </c>
      <c r="V470">
        <v>44</v>
      </c>
      <c r="W470">
        <v>0</v>
      </c>
      <c r="X470">
        <v>37.258753967521699</v>
      </c>
      <c r="Y470">
        <v>25.784380539918299</v>
      </c>
      <c r="Z470">
        <v>80</v>
      </c>
      <c r="AA470">
        <v>37</v>
      </c>
      <c r="AB470">
        <v>3.1</v>
      </c>
      <c r="AC470">
        <v>9.5</v>
      </c>
      <c r="AD470">
        <v>6.4</v>
      </c>
    </row>
    <row r="471" spans="1:30" x14ac:dyDescent="0.25">
      <c r="A471" t="str">
        <f t="shared" si="7"/>
        <v>h</v>
      </c>
      <c r="B471">
        <v>469</v>
      </c>
      <c r="C471">
        <v>3</v>
      </c>
      <c r="D471">
        <v>45</v>
      </c>
      <c r="E471" t="s">
        <v>25</v>
      </c>
      <c r="F471" t="s">
        <v>86</v>
      </c>
      <c r="G471">
        <v>34</v>
      </c>
      <c r="H471">
        <v>80</v>
      </c>
      <c r="I471">
        <v>20.385866114599001</v>
      </c>
      <c r="J471">
        <v>0</v>
      </c>
      <c r="K471">
        <v>8.0728922752639196</v>
      </c>
      <c r="L471">
        <v>0</v>
      </c>
      <c r="M471">
        <v>73</v>
      </c>
      <c r="N471">
        <v>73</v>
      </c>
      <c r="O471">
        <v>33</v>
      </c>
      <c r="P471">
        <v>95</v>
      </c>
      <c r="Q471">
        <v>62</v>
      </c>
      <c r="R471">
        <v>0</v>
      </c>
      <c r="S471">
        <v>0</v>
      </c>
      <c r="T471">
        <v>0</v>
      </c>
      <c r="U471">
        <v>0</v>
      </c>
      <c r="V471">
        <v>73</v>
      </c>
      <c r="W471">
        <v>0</v>
      </c>
      <c r="X471">
        <v>33.823727973149602</v>
      </c>
      <c r="Y471">
        <v>0</v>
      </c>
      <c r="Z471">
        <v>0</v>
      </c>
      <c r="AA471">
        <v>62</v>
      </c>
      <c r="AB471">
        <v>1.6</v>
      </c>
      <c r="AC471">
        <v>8.1999999999999993</v>
      </c>
      <c r="AD471">
        <v>6.6</v>
      </c>
    </row>
    <row r="472" spans="1:30" x14ac:dyDescent="0.25">
      <c r="A472" t="str">
        <f t="shared" si="7"/>
        <v>a</v>
      </c>
      <c r="B472">
        <v>470</v>
      </c>
      <c r="C472">
        <v>3</v>
      </c>
      <c r="D472">
        <v>47</v>
      </c>
      <c r="E472" t="s">
        <v>19</v>
      </c>
      <c r="F472" t="s">
        <v>119</v>
      </c>
      <c r="G472">
        <v>1</v>
      </c>
      <c r="H472">
        <v>182</v>
      </c>
      <c r="I472">
        <v>457.40351005241803</v>
      </c>
      <c r="J472">
        <v>24.904370467859898</v>
      </c>
      <c r="K472">
        <v>366.65404585753703</v>
      </c>
      <c r="L472">
        <v>0</v>
      </c>
      <c r="M472">
        <v>0</v>
      </c>
      <c r="N472">
        <v>0</v>
      </c>
      <c r="O472">
        <v>11</v>
      </c>
      <c r="P472">
        <v>507</v>
      </c>
      <c r="Q472">
        <v>496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9.9734005417145397</v>
      </c>
      <c r="Y472">
        <v>1.9949444547620001</v>
      </c>
      <c r="Z472">
        <v>31</v>
      </c>
      <c r="AA472">
        <v>467</v>
      </c>
      <c r="AB472">
        <v>0</v>
      </c>
      <c r="AC472">
        <v>1.1000000000000001</v>
      </c>
      <c r="AD472">
        <v>1.1000000000000001</v>
      </c>
    </row>
    <row r="473" spans="1:30" x14ac:dyDescent="0.25">
      <c r="A473" t="str">
        <f t="shared" si="7"/>
        <v>a</v>
      </c>
      <c r="B473">
        <v>471</v>
      </c>
      <c r="C473">
        <v>3</v>
      </c>
      <c r="D473">
        <v>47</v>
      </c>
      <c r="E473" t="s">
        <v>18</v>
      </c>
      <c r="F473" t="s">
        <v>118</v>
      </c>
      <c r="G473">
        <v>2</v>
      </c>
      <c r="H473">
        <v>32</v>
      </c>
      <c r="I473">
        <v>68.608674039085003</v>
      </c>
      <c r="J473">
        <v>0</v>
      </c>
      <c r="K473">
        <v>12.1889269777002</v>
      </c>
      <c r="L473">
        <v>0</v>
      </c>
      <c r="M473">
        <v>0</v>
      </c>
      <c r="N473">
        <v>0</v>
      </c>
      <c r="O473">
        <v>11</v>
      </c>
      <c r="P473">
        <v>26</v>
      </c>
      <c r="Q473">
        <v>15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11.874274524821899</v>
      </c>
      <c r="Y473">
        <v>0</v>
      </c>
      <c r="Z473">
        <v>0</v>
      </c>
      <c r="AA473">
        <v>15</v>
      </c>
      <c r="AB473">
        <v>0.2</v>
      </c>
      <c r="AC473">
        <v>0.4</v>
      </c>
      <c r="AD473">
        <v>0.2</v>
      </c>
    </row>
    <row r="474" spans="1:30" x14ac:dyDescent="0.25">
      <c r="A474" t="str">
        <f t="shared" si="7"/>
        <v>a</v>
      </c>
      <c r="B474">
        <v>472</v>
      </c>
      <c r="C474">
        <v>3</v>
      </c>
      <c r="D474">
        <v>47</v>
      </c>
      <c r="E474" t="s">
        <v>17</v>
      </c>
      <c r="F474" t="s">
        <v>117</v>
      </c>
      <c r="G474">
        <v>3</v>
      </c>
      <c r="H474">
        <v>143</v>
      </c>
      <c r="I474">
        <v>258.600680673878</v>
      </c>
      <c r="J474">
        <v>2.3570583762740598</v>
      </c>
      <c r="K474">
        <v>173.58011169324101</v>
      </c>
      <c r="L474">
        <v>3</v>
      </c>
      <c r="M474">
        <v>3</v>
      </c>
      <c r="N474">
        <v>0</v>
      </c>
      <c r="O474">
        <v>17</v>
      </c>
      <c r="P474">
        <v>240</v>
      </c>
      <c r="Q474">
        <v>223</v>
      </c>
      <c r="R474" s="26">
        <v>4.4720598207899999E-7</v>
      </c>
      <c r="S474">
        <v>3.99099509903</v>
      </c>
      <c r="T474">
        <v>0</v>
      </c>
      <c r="U474">
        <v>0</v>
      </c>
      <c r="V474">
        <v>0</v>
      </c>
      <c r="W474">
        <v>0</v>
      </c>
      <c r="X474">
        <v>16.091761377236899</v>
      </c>
      <c r="Y474">
        <v>1.0804793957509</v>
      </c>
      <c r="Z474">
        <v>3</v>
      </c>
      <c r="AA474">
        <v>221</v>
      </c>
      <c r="AB474">
        <v>0.1</v>
      </c>
      <c r="AC474">
        <v>0.9</v>
      </c>
      <c r="AD474">
        <v>0.8</v>
      </c>
    </row>
    <row r="475" spans="1:30" x14ac:dyDescent="0.25">
      <c r="A475" t="str">
        <f t="shared" si="7"/>
        <v>b</v>
      </c>
      <c r="B475">
        <v>473</v>
      </c>
      <c r="C475">
        <v>3</v>
      </c>
      <c r="D475">
        <v>47</v>
      </c>
      <c r="E475" t="s">
        <v>36</v>
      </c>
      <c r="F475" t="s">
        <v>113</v>
      </c>
      <c r="G475">
        <v>7</v>
      </c>
      <c r="H475">
        <v>69</v>
      </c>
      <c r="I475">
        <v>53.193784684468902</v>
      </c>
      <c r="J475">
        <v>0</v>
      </c>
      <c r="K475">
        <v>19.914296307297999</v>
      </c>
      <c r="L475">
        <v>0</v>
      </c>
      <c r="M475">
        <v>0</v>
      </c>
      <c r="N475">
        <v>0</v>
      </c>
      <c r="O475">
        <v>56</v>
      </c>
      <c r="P475">
        <v>98</v>
      </c>
      <c r="Q475">
        <v>42</v>
      </c>
      <c r="R475">
        <v>0</v>
      </c>
      <c r="S475">
        <v>0.99775510196099904</v>
      </c>
      <c r="T475">
        <v>0</v>
      </c>
      <c r="U475">
        <v>0</v>
      </c>
      <c r="V475">
        <v>0</v>
      </c>
      <c r="W475">
        <v>0</v>
      </c>
      <c r="X475">
        <v>56.869874124707003</v>
      </c>
      <c r="Y475">
        <v>0</v>
      </c>
      <c r="Z475">
        <v>0</v>
      </c>
      <c r="AA475">
        <v>42</v>
      </c>
      <c r="AB475">
        <v>1.1000000000000001</v>
      </c>
      <c r="AC475">
        <v>1.8</v>
      </c>
      <c r="AD475">
        <v>0.7</v>
      </c>
    </row>
    <row r="476" spans="1:30" x14ac:dyDescent="0.25">
      <c r="A476" t="str">
        <f t="shared" si="7"/>
        <v>b</v>
      </c>
      <c r="B476">
        <v>474</v>
      </c>
      <c r="C476">
        <v>3</v>
      </c>
      <c r="D476">
        <v>47</v>
      </c>
      <c r="E476" t="s">
        <v>34</v>
      </c>
      <c r="F476" t="s">
        <v>112</v>
      </c>
      <c r="G476">
        <v>8</v>
      </c>
      <c r="H476">
        <v>416</v>
      </c>
      <c r="I476">
        <v>296.63494289087998</v>
      </c>
      <c r="J476">
        <v>5.8941515820300001</v>
      </c>
      <c r="K476">
        <v>125.672820108601</v>
      </c>
      <c r="L476">
        <v>42</v>
      </c>
      <c r="M476">
        <v>42</v>
      </c>
      <c r="N476">
        <v>0</v>
      </c>
      <c r="O476">
        <v>300</v>
      </c>
      <c r="P476">
        <v>574</v>
      </c>
      <c r="Q476">
        <v>274</v>
      </c>
      <c r="R476" s="26">
        <v>7.9818833355200006E-5</v>
      </c>
      <c r="S476">
        <v>42.900413571787901</v>
      </c>
      <c r="T476">
        <v>0</v>
      </c>
      <c r="U476">
        <v>0</v>
      </c>
      <c r="V476">
        <v>0</v>
      </c>
      <c r="W476" s="26">
        <v>5.4819481937699897E-8</v>
      </c>
      <c r="X476">
        <v>295.72789724503298</v>
      </c>
      <c r="Y476">
        <v>4.9888296945980004</v>
      </c>
      <c r="Z476">
        <v>12</v>
      </c>
      <c r="AA476">
        <v>267</v>
      </c>
      <c r="AB476">
        <v>1.2</v>
      </c>
      <c r="AC476">
        <v>2.1</v>
      </c>
      <c r="AD476">
        <v>0.9</v>
      </c>
    </row>
    <row r="477" spans="1:30" x14ac:dyDescent="0.25">
      <c r="A477" t="str">
        <f t="shared" si="7"/>
        <v>b</v>
      </c>
      <c r="B477">
        <v>475</v>
      </c>
      <c r="C477">
        <v>3</v>
      </c>
      <c r="D477">
        <v>47</v>
      </c>
      <c r="E477" t="s">
        <v>23</v>
      </c>
      <c r="F477" t="s">
        <v>111</v>
      </c>
      <c r="G477">
        <v>9</v>
      </c>
      <c r="H477">
        <v>299</v>
      </c>
      <c r="I477">
        <v>203.43293583827401</v>
      </c>
      <c r="J477">
        <v>0</v>
      </c>
      <c r="K477">
        <v>79.736880567750106</v>
      </c>
      <c r="L477">
        <v>0</v>
      </c>
      <c r="M477">
        <v>0</v>
      </c>
      <c r="N477">
        <v>0</v>
      </c>
      <c r="O477">
        <v>237</v>
      </c>
      <c r="P477">
        <v>406</v>
      </c>
      <c r="Q477">
        <v>169</v>
      </c>
      <c r="R477">
        <v>0</v>
      </c>
      <c r="S477">
        <v>0</v>
      </c>
      <c r="T477">
        <v>0</v>
      </c>
      <c r="U477">
        <v>0</v>
      </c>
      <c r="V477">
        <v>0</v>
      </c>
      <c r="W477" s="26">
        <v>1.8985661411500001E-8</v>
      </c>
      <c r="X477">
        <v>237.15362717840199</v>
      </c>
      <c r="Y477">
        <v>0</v>
      </c>
      <c r="Z477">
        <v>0</v>
      </c>
      <c r="AA477">
        <v>169</v>
      </c>
      <c r="AB477">
        <v>1.2</v>
      </c>
      <c r="AC477">
        <v>2</v>
      </c>
      <c r="AD477">
        <v>0.8</v>
      </c>
    </row>
    <row r="478" spans="1:30" x14ac:dyDescent="0.25">
      <c r="A478" t="str">
        <f t="shared" si="7"/>
        <v>c</v>
      </c>
      <c r="B478">
        <v>476</v>
      </c>
      <c r="C478">
        <v>3</v>
      </c>
      <c r="D478">
        <v>47</v>
      </c>
      <c r="E478" t="s">
        <v>33</v>
      </c>
      <c r="F478" t="s">
        <v>109</v>
      </c>
      <c r="G478">
        <v>11</v>
      </c>
      <c r="H478">
        <v>164</v>
      </c>
      <c r="I478">
        <v>87.524322798799801</v>
      </c>
      <c r="J478">
        <v>1.9487526532199999</v>
      </c>
      <c r="K478">
        <v>11.6549536766458</v>
      </c>
      <c r="L478">
        <v>69</v>
      </c>
      <c r="M478">
        <v>69</v>
      </c>
      <c r="N478">
        <v>0</v>
      </c>
      <c r="O478">
        <v>137</v>
      </c>
      <c r="P478">
        <v>182</v>
      </c>
      <c r="Q478">
        <v>45</v>
      </c>
      <c r="R478">
        <v>0</v>
      </c>
      <c r="S478">
        <v>69.845084054799997</v>
      </c>
      <c r="T478">
        <v>0</v>
      </c>
      <c r="U478">
        <v>0</v>
      </c>
      <c r="V478">
        <v>0</v>
      </c>
      <c r="W478">
        <v>0</v>
      </c>
      <c r="X478">
        <v>137.23323654232999</v>
      </c>
      <c r="Y478">
        <v>0.64030408945999995</v>
      </c>
      <c r="Z478">
        <v>6</v>
      </c>
      <c r="AA478">
        <v>39</v>
      </c>
      <c r="AB478">
        <v>2.4</v>
      </c>
      <c r="AC478">
        <v>2.9</v>
      </c>
      <c r="AD478">
        <v>0.5</v>
      </c>
    </row>
    <row r="479" spans="1:30" x14ac:dyDescent="0.25">
      <c r="A479" t="str">
        <f t="shared" si="7"/>
        <v>c</v>
      </c>
      <c r="B479">
        <v>477</v>
      </c>
      <c r="C479">
        <v>3</v>
      </c>
      <c r="D479">
        <v>47</v>
      </c>
      <c r="E479" t="s">
        <v>32</v>
      </c>
      <c r="F479" t="s">
        <v>108</v>
      </c>
      <c r="G479">
        <v>12</v>
      </c>
      <c r="H479">
        <v>1406</v>
      </c>
      <c r="I479">
        <v>1024.8496912591399</v>
      </c>
      <c r="J479">
        <v>78.178844372028607</v>
      </c>
      <c r="K479">
        <v>281.31727244562097</v>
      </c>
      <c r="L479">
        <v>59</v>
      </c>
      <c r="M479">
        <v>59</v>
      </c>
      <c r="N479">
        <v>0</v>
      </c>
      <c r="O479">
        <v>1051</v>
      </c>
      <c r="P479">
        <v>2212</v>
      </c>
      <c r="Q479">
        <v>1161</v>
      </c>
      <c r="R479">
        <v>7.1335972698815198</v>
      </c>
      <c r="S479">
        <v>52.687642450276499</v>
      </c>
      <c r="T479">
        <v>0</v>
      </c>
      <c r="U479">
        <v>0</v>
      </c>
      <c r="V479">
        <v>0</v>
      </c>
      <c r="W479">
        <v>3.2053324123699598</v>
      </c>
      <c r="X479">
        <v>988.58774293126999</v>
      </c>
      <c r="Y479">
        <v>59.388679011394601</v>
      </c>
      <c r="Z479">
        <v>265</v>
      </c>
      <c r="AA479">
        <v>956</v>
      </c>
      <c r="AB479">
        <v>1.1000000000000001</v>
      </c>
      <c r="AC479">
        <v>2.2000000000000002</v>
      </c>
      <c r="AD479">
        <v>1.1000000000000001</v>
      </c>
    </row>
    <row r="480" spans="1:30" x14ac:dyDescent="0.25">
      <c r="A480" t="str">
        <f t="shared" si="7"/>
        <v>c</v>
      </c>
      <c r="B480">
        <v>478</v>
      </c>
      <c r="C480">
        <v>3</v>
      </c>
      <c r="D480">
        <v>47</v>
      </c>
      <c r="E480" t="s">
        <v>31</v>
      </c>
      <c r="F480" t="s">
        <v>107</v>
      </c>
      <c r="G480">
        <v>13</v>
      </c>
      <c r="H480">
        <v>350</v>
      </c>
      <c r="I480">
        <v>211.738431287433</v>
      </c>
      <c r="J480">
        <v>7.2059101249199999</v>
      </c>
      <c r="K480">
        <v>73.480162575711503</v>
      </c>
      <c r="L480">
        <v>23</v>
      </c>
      <c r="M480">
        <v>23</v>
      </c>
      <c r="N480">
        <v>0</v>
      </c>
      <c r="O480">
        <v>286</v>
      </c>
      <c r="P480">
        <v>558</v>
      </c>
      <c r="Q480">
        <v>272</v>
      </c>
      <c r="R480">
        <v>22.9483563436</v>
      </c>
      <c r="S480">
        <v>0.99779869341799998</v>
      </c>
      <c r="T480">
        <v>0</v>
      </c>
      <c r="U480">
        <v>0</v>
      </c>
      <c r="V480">
        <v>0</v>
      </c>
      <c r="W480">
        <v>3.1250227198189999</v>
      </c>
      <c r="X480">
        <v>282.69873815674498</v>
      </c>
      <c r="Y480">
        <v>0.99780643660500001</v>
      </c>
      <c r="Z480">
        <v>24</v>
      </c>
      <c r="AA480">
        <v>249</v>
      </c>
      <c r="AB480">
        <v>1.5</v>
      </c>
      <c r="AC480">
        <v>2.7</v>
      </c>
      <c r="AD480">
        <v>1.2</v>
      </c>
    </row>
    <row r="481" spans="1:30" x14ac:dyDescent="0.25">
      <c r="A481" t="str">
        <f t="shared" si="7"/>
        <v>c</v>
      </c>
      <c r="B481">
        <v>479</v>
      </c>
      <c r="C481">
        <v>3</v>
      </c>
      <c r="D481">
        <v>47</v>
      </c>
      <c r="E481" t="s">
        <v>29</v>
      </c>
      <c r="F481" t="s">
        <v>105</v>
      </c>
      <c r="G481">
        <v>15</v>
      </c>
      <c r="H481">
        <v>191</v>
      </c>
      <c r="I481">
        <v>19.8680342257448</v>
      </c>
      <c r="J481">
        <v>0</v>
      </c>
      <c r="K481">
        <v>1.2981263355399999E-4</v>
      </c>
      <c r="L481">
        <v>0</v>
      </c>
      <c r="M481">
        <v>0</v>
      </c>
      <c r="N481">
        <v>0</v>
      </c>
      <c r="O481">
        <v>157</v>
      </c>
      <c r="P481">
        <v>157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157.54397846794399</v>
      </c>
      <c r="Y481">
        <v>0</v>
      </c>
      <c r="Z481">
        <v>0</v>
      </c>
      <c r="AA481">
        <v>0</v>
      </c>
      <c r="AB481">
        <v>7.9</v>
      </c>
      <c r="AC481">
        <v>7.9</v>
      </c>
      <c r="AD481">
        <v>0</v>
      </c>
    </row>
    <row r="482" spans="1:30" x14ac:dyDescent="0.25">
      <c r="A482" t="str">
        <f t="shared" si="7"/>
        <v>f</v>
      </c>
      <c r="B482">
        <v>480</v>
      </c>
      <c r="C482">
        <v>3</v>
      </c>
      <c r="D482">
        <v>47</v>
      </c>
      <c r="E482" t="s">
        <v>37</v>
      </c>
      <c r="F482" t="s">
        <v>94</v>
      </c>
      <c r="G482">
        <v>26</v>
      </c>
      <c r="H482">
        <v>99</v>
      </c>
      <c r="I482">
        <v>19.297448696168999</v>
      </c>
      <c r="J482">
        <v>0</v>
      </c>
      <c r="K482">
        <v>11.0666583572246</v>
      </c>
      <c r="L482">
        <v>0</v>
      </c>
      <c r="M482">
        <v>100</v>
      </c>
      <c r="N482">
        <v>100</v>
      </c>
      <c r="O482">
        <v>37</v>
      </c>
      <c r="P482">
        <v>122</v>
      </c>
      <c r="Q482">
        <v>85</v>
      </c>
      <c r="R482">
        <v>0</v>
      </c>
      <c r="S482">
        <v>0</v>
      </c>
      <c r="T482">
        <v>0</v>
      </c>
      <c r="U482">
        <v>0</v>
      </c>
      <c r="V482">
        <v>100</v>
      </c>
      <c r="W482">
        <v>15.485324758949799</v>
      </c>
      <c r="X482">
        <v>21.5527239889974</v>
      </c>
      <c r="Y482">
        <v>0</v>
      </c>
      <c r="Z482">
        <v>0</v>
      </c>
      <c r="AA482">
        <v>85</v>
      </c>
      <c r="AB482">
        <v>1.9</v>
      </c>
      <c r="AC482">
        <v>11.5</v>
      </c>
      <c r="AD482">
        <v>9.6</v>
      </c>
    </row>
    <row r="483" spans="1:30" x14ac:dyDescent="0.25">
      <c r="A483" t="str">
        <f t="shared" si="7"/>
        <v>g</v>
      </c>
      <c r="B483">
        <v>481</v>
      </c>
      <c r="C483">
        <v>3</v>
      </c>
      <c r="D483">
        <v>47</v>
      </c>
      <c r="E483" t="s">
        <v>38</v>
      </c>
      <c r="F483" t="s">
        <v>90</v>
      </c>
      <c r="G483">
        <v>30</v>
      </c>
      <c r="H483">
        <v>145</v>
      </c>
      <c r="I483">
        <v>170.712178620343</v>
      </c>
      <c r="J483">
        <v>0</v>
      </c>
      <c r="K483">
        <v>67.561718730390893</v>
      </c>
      <c r="L483">
        <v>646</v>
      </c>
      <c r="M483">
        <v>1261</v>
      </c>
      <c r="N483">
        <v>615</v>
      </c>
      <c r="O483">
        <v>36</v>
      </c>
      <c r="P483">
        <v>559</v>
      </c>
      <c r="Q483">
        <v>523</v>
      </c>
      <c r="R483">
        <v>1.3082524935000001E-4</v>
      </c>
      <c r="S483">
        <v>646.21718754843698</v>
      </c>
      <c r="T483">
        <v>0</v>
      </c>
      <c r="U483">
        <v>0</v>
      </c>
      <c r="V483">
        <v>615</v>
      </c>
      <c r="W483">
        <v>0</v>
      </c>
      <c r="X483">
        <v>36.293203159291899</v>
      </c>
      <c r="Y483">
        <v>0</v>
      </c>
      <c r="Z483">
        <v>0</v>
      </c>
      <c r="AA483">
        <v>523</v>
      </c>
      <c r="AB483">
        <v>4</v>
      </c>
      <c r="AC483">
        <v>10.7</v>
      </c>
      <c r="AD483">
        <v>6.7</v>
      </c>
    </row>
    <row r="484" spans="1:30" x14ac:dyDescent="0.25">
      <c r="A484" t="str">
        <f t="shared" si="7"/>
        <v>h</v>
      </c>
      <c r="B484">
        <v>482</v>
      </c>
      <c r="C484">
        <v>3</v>
      </c>
      <c r="D484">
        <v>47</v>
      </c>
      <c r="E484" t="s">
        <v>25</v>
      </c>
      <c r="F484" t="s">
        <v>86</v>
      </c>
      <c r="G484">
        <v>34</v>
      </c>
      <c r="H484">
        <v>199</v>
      </c>
      <c r="I484">
        <v>110.677991404829</v>
      </c>
      <c r="J484">
        <v>0.66956883323299998</v>
      </c>
      <c r="K484">
        <v>36.5931027599635</v>
      </c>
      <c r="L484">
        <v>40</v>
      </c>
      <c r="M484">
        <v>379</v>
      </c>
      <c r="N484">
        <v>339</v>
      </c>
      <c r="O484">
        <v>126</v>
      </c>
      <c r="P484">
        <v>414</v>
      </c>
      <c r="Q484">
        <v>288</v>
      </c>
      <c r="R484">
        <v>0</v>
      </c>
      <c r="S484">
        <v>40.5574893847091</v>
      </c>
      <c r="T484">
        <v>0</v>
      </c>
      <c r="U484">
        <v>6</v>
      </c>
      <c r="V484">
        <v>333</v>
      </c>
      <c r="W484">
        <v>0</v>
      </c>
      <c r="X484">
        <v>126.37585770526999</v>
      </c>
      <c r="Y484">
        <v>0.26417623918200001</v>
      </c>
      <c r="Z484">
        <v>5</v>
      </c>
      <c r="AA484">
        <v>283</v>
      </c>
      <c r="AB484">
        <v>1.5</v>
      </c>
      <c r="AC484">
        <v>7.2</v>
      </c>
      <c r="AD484">
        <v>5.7</v>
      </c>
    </row>
    <row r="485" spans="1:30" x14ac:dyDescent="0.25">
      <c r="A485" t="str">
        <f t="shared" si="7"/>
        <v>d</v>
      </c>
      <c r="B485">
        <v>483</v>
      </c>
      <c r="C485">
        <v>3</v>
      </c>
      <c r="D485">
        <v>49</v>
      </c>
      <c r="E485" t="s">
        <v>16</v>
      </c>
      <c r="F485" t="s">
        <v>104</v>
      </c>
      <c r="G485">
        <v>16</v>
      </c>
      <c r="H485">
        <v>708</v>
      </c>
      <c r="I485">
        <v>256.51160767804902</v>
      </c>
      <c r="J485">
        <v>23.390782899036999</v>
      </c>
      <c r="K485">
        <v>38.7278191544587</v>
      </c>
      <c r="L485">
        <v>24</v>
      </c>
      <c r="M485">
        <v>24</v>
      </c>
      <c r="N485">
        <v>0</v>
      </c>
      <c r="O485">
        <v>716</v>
      </c>
      <c r="P485">
        <v>1058</v>
      </c>
      <c r="Q485">
        <v>342</v>
      </c>
      <c r="R485" s="26">
        <v>4.1111764457228E-6</v>
      </c>
      <c r="S485">
        <v>24.948169502457699</v>
      </c>
      <c r="T485">
        <v>0</v>
      </c>
      <c r="U485">
        <v>0</v>
      </c>
      <c r="V485">
        <v>0</v>
      </c>
      <c r="W485">
        <v>16.967266491383</v>
      </c>
      <c r="X485">
        <v>672.46078956634301</v>
      </c>
      <c r="Y485">
        <v>26.911826893164001</v>
      </c>
      <c r="Z485">
        <v>139</v>
      </c>
      <c r="AA485">
        <v>230</v>
      </c>
      <c r="AB485">
        <v>2.9</v>
      </c>
      <c r="AC485">
        <v>4.2</v>
      </c>
      <c r="AD485">
        <v>1.3</v>
      </c>
    </row>
    <row r="486" spans="1:30" x14ac:dyDescent="0.25">
      <c r="A486" t="str">
        <f t="shared" si="7"/>
        <v>d</v>
      </c>
      <c r="B486">
        <v>484</v>
      </c>
      <c r="C486">
        <v>3</v>
      </c>
      <c r="D486">
        <v>49</v>
      </c>
      <c r="E486" t="s">
        <v>15</v>
      </c>
      <c r="F486" t="s">
        <v>103</v>
      </c>
      <c r="G486">
        <v>17</v>
      </c>
      <c r="H486">
        <v>1411</v>
      </c>
      <c r="I486">
        <v>305.91328052977798</v>
      </c>
      <c r="J486">
        <v>10.223044531257001</v>
      </c>
      <c r="K486">
        <v>16.918240886392802</v>
      </c>
      <c r="L486">
        <v>406</v>
      </c>
      <c r="M486">
        <v>390</v>
      </c>
      <c r="N486">
        <v>-16</v>
      </c>
      <c r="O486">
        <v>1614</v>
      </c>
      <c r="P486">
        <v>1746</v>
      </c>
      <c r="Q486">
        <v>132</v>
      </c>
      <c r="R486">
        <v>5.9917114590834197</v>
      </c>
      <c r="S486">
        <v>384.15651114075303</v>
      </c>
      <c r="T486">
        <v>15.968689890109999</v>
      </c>
      <c r="U486">
        <v>0</v>
      </c>
      <c r="V486">
        <v>0</v>
      </c>
      <c r="W486">
        <v>8.7996374221972093</v>
      </c>
      <c r="X486">
        <v>1578.05885898202</v>
      </c>
      <c r="Y486">
        <v>27.507554236227801</v>
      </c>
      <c r="Z486">
        <v>60</v>
      </c>
      <c r="AA486">
        <v>100</v>
      </c>
      <c r="AB486">
        <v>6.6</v>
      </c>
      <c r="AC486">
        <v>7</v>
      </c>
      <c r="AD486">
        <v>0.4</v>
      </c>
    </row>
    <row r="487" spans="1:30" x14ac:dyDescent="0.25">
      <c r="A487" t="str">
        <f t="shared" si="7"/>
        <v>f</v>
      </c>
      <c r="B487">
        <v>485</v>
      </c>
      <c r="C487">
        <v>3</v>
      </c>
      <c r="D487">
        <v>49</v>
      </c>
      <c r="E487" t="s">
        <v>37</v>
      </c>
      <c r="F487" t="s">
        <v>94</v>
      </c>
      <c r="G487">
        <v>26</v>
      </c>
      <c r="H487">
        <v>509</v>
      </c>
      <c r="I487">
        <v>140.47712340311099</v>
      </c>
      <c r="J487">
        <v>1.63310663051492</v>
      </c>
      <c r="K487">
        <v>18.970413497343898</v>
      </c>
      <c r="L487">
        <v>48</v>
      </c>
      <c r="M487">
        <v>234</v>
      </c>
      <c r="N487">
        <v>186</v>
      </c>
      <c r="O487">
        <v>465</v>
      </c>
      <c r="P487">
        <v>622</v>
      </c>
      <c r="Q487">
        <v>157</v>
      </c>
      <c r="R487">
        <v>6.25034100392</v>
      </c>
      <c r="S487">
        <v>41.925238470707598</v>
      </c>
      <c r="T487">
        <v>0</v>
      </c>
      <c r="U487">
        <v>14</v>
      </c>
      <c r="V487">
        <v>172</v>
      </c>
      <c r="W487">
        <v>9.1507673165311996</v>
      </c>
      <c r="X487">
        <v>455.48926839719502</v>
      </c>
      <c r="Y487">
        <v>1.01880084261346</v>
      </c>
      <c r="Z487">
        <v>12</v>
      </c>
      <c r="AA487">
        <v>146</v>
      </c>
      <c r="AB487">
        <v>3.7</v>
      </c>
      <c r="AC487">
        <v>6.1</v>
      </c>
      <c r="AD487">
        <v>2.4</v>
      </c>
    </row>
    <row r="488" spans="1:30" x14ac:dyDescent="0.25">
      <c r="A488" t="str">
        <f t="shared" si="7"/>
        <v>f</v>
      </c>
      <c r="B488">
        <v>486</v>
      </c>
      <c r="C488">
        <v>3</v>
      </c>
      <c r="D488">
        <v>49</v>
      </c>
      <c r="E488" t="s">
        <v>42</v>
      </c>
      <c r="F488" t="s">
        <v>91</v>
      </c>
      <c r="G488">
        <v>29</v>
      </c>
      <c r="H488">
        <v>4</v>
      </c>
      <c r="I488">
        <v>8.7567081882465292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206</v>
      </c>
      <c r="P488">
        <v>206</v>
      </c>
      <c r="Q488">
        <v>0</v>
      </c>
      <c r="R488">
        <v>0</v>
      </c>
      <c r="S488" s="26">
        <v>3.4159781519899998E-10</v>
      </c>
      <c r="T488">
        <v>0</v>
      </c>
      <c r="U488">
        <v>0</v>
      </c>
      <c r="V488">
        <v>0</v>
      </c>
      <c r="W488">
        <v>0</v>
      </c>
      <c r="X488">
        <v>206.59940866990999</v>
      </c>
      <c r="Y488">
        <v>0</v>
      </c>
      <c r="Z488">
        <v>0</v>
      </c>
      <c r="AA488">
        <v>0</v>
      </c>
      <c r="AB488">
        <v>23.5</v>
      </c>
      <c r="AC488">
        <v>23.5</v>
      </c>
      <c r="AD488">
        <v>0</v>
      </c>
    </row>
    <row r="489" spans="1:30" x14ac:dyDescent="0.25">
      <c r="A489" t="str">
        <f t="shared" si="7"/>
        <v>g</v>
      </c>
      <c r="B489">
        <v>487</v>
      </c>
      <c r="C489">
        <v>3</v>
      </c>
      <c r="D489">
        <v>49</v>
      </c>
      <c r="E489" t="s">
        <v>38</v>
      </c>
      <c r="F489" t="s">
        <v>90</v>
      </c>
      <c r="G489">
        <v>30</v>
      </c>
      <c r="H489">
        <v>80</v>
      </c>
      <c r="I489">
        <v>91.710936521769796</v>
      </c>
      <c r="J489">
        <v>1.80208035413988</v>
      </c>
      <c r="K489">
        <v>70.925585907392403</v>
      </c>
      <c r="L489">
        <v>20</v>
      </c>
      <c r="M489">
        <v>682</v>
      </c>
      <c r="N489">
        <v>662</v>
      </c>
      <c r="O489">
        <v>11</v>
      </c>
      <c r="P489">
        <v>572</v>
      </c>
      <c r="Q489">
        <v>561</v>
      </c>
      <c r="R489">
        <v>0</v>
      </c>
      <c r="S489">
        <v>20.958966501073</v>
      </c>
      <c r="T489">
        <v>0</v>
      </c>
      <c r="U489">
        <v>16</v>
      </c>
      <c r="V489">
        <v>646</v>
      </c>
      <c r="W489">
        <v>1.1949639534609999</v>
      </c>
      <c r="X489">
        <v>9.3756126587226198</v>
      </c>
      <c r="Y489">
        <v>0.69902094534471704</v>
      </c>
      <c r="Z489">
        <v>13</v>
      </c>
      <c r="AA489">
        <v>549</v>
      </c>
      <c r="AB489">
        <v>0.3</v>
      </c>
      <c r="AC489">
        <v>13.7</v>
      </c>
      <c r="AD489">
        <v>13.4</v>
      </c>
    </row>
    <row r="490" spans="1:30" x14ac:dyDescent="0.25">
      <c r="A490" t="str">
        <f t="shared" si="7"/>
        <v>h</v>
      </c>
      <c r="B490">
        <v>488</v>
      </c>
      <c r="C490">
        <v>3</v>
      </c>
      <c r="D490">
        <v>49</v>
      </c>
      <c r="E490" t="s">
        <v>41</v>
      </c>
      <c r="F490" t="s">
        <v>85</v>
      </c>
      <c r="G490">
        <v>35</v>
      </c>
      <c r="H490">
        <v>138</v>
      </c>
      <c r="I490">
        <v>78.991271767460404</v>
      </c>
      <c r="J490">
        <v>0.85138088799878198</v>
      </c>
      <c r="K490">
        <v>11.388952962015299</v>
      </c>
      <c r="L490">
        <v>57</v>
      </c>
      <c r="M490">
        <v>547</v>
      </c>
      <c r="N490">
        <v>490</v>
      </c>
      <c r="O490">
        <v>498</v>
      </c>
      <c r="P490">
        <v>724</v>
      </c>
      <c r="Q490">
        <v>226</v>
      </c>
      <c r="R490">
        <v>0</v>
      </c>
      <c r="S490">
        <v>57.449820956261902</v>
      </c>
      <c r="T490">
        <v>0</v>
      </c>
      <c r="U490">
        <v>34</v>
      </c>
      <c r="V490">
        <v>456</v>
      </c>
      <c r="W490">
        <v>0.75148152873499996</v>
      </c>
      <c r="X490">
        <v>495.45491168510898</v>
      </c>
      <c r="Y490">
        <v>1.9961776186062099</v>
      </c>
      <c r="Z490">
        <v>15</v>
      </c>
      <c r="AA490">
        <v>213</v>
      </c>
      <c r="AB490">
        <v>7</v>
      </c>
      <c r="AC490">
        <v>16.100000000000001</v>
      </c>
      <c r="AD490">
        <v>9.1</v>
      </c>
    </row>
    <row r="491" spans="1:30" x14ac:dyDescent="0.25">
      <c r="A491" t="str">
        <f t="shared" si="7"/>
        <v>b</v>
      </c>
      <c r="B491">
        <v>489</v>
      </c>
      <c r="C491">
        <v>3</v>
      </c>
      <c r="D491">
        <v>51</v>
      </c>
      <c r="E491" t="s">
        <v>36</v>
      </c>
      <c r="F491" t="s">
        <v>113</v>
      </c>
      <c r="G491">
        <v>7</v>
      </c>
      <c r="H491">
        <v>77</v>
      </c>
      <c r="I491">
        <v>56.081559834805397</v>
      </c>
      <c r="J491">
        <v>6.4901330524159997</v>
      </c>
      <c r="K491">
        <v>0.34595462401229399</v>
      </c>
      <c r="L491">
        <v>0</v>
      </c>
      <c r="M491">
        <v>0</v>
      </c>
      <c r="N491">
        <v>0</v>
      </c>
      <c r="O491">
        <v>68</v>
      </c>
      <c r="P491">
        <v>76</v>
      </c>
      <c r="Q491">
        <v>8</v>
      </c>
      <c r="R491">
        <v>0</v>
      </c>
      <c r="S491" s="26">
        <v>1.4161266334499999E-12</v>
      </c>
      <c r="T491">
        <v>0</v>
      </c>
      <c r="U491">
        <v>0</v>
      </c>
      <c r="V491">
        <v>0</v>
      </c>
      <c r="W491">
        <v>0</v>
      </c>
      <c r="X491">
        <v>63.2081069625306</v>
      </c>
      <c r="Y491">
        <v>5.3942641847269996</v>
      </c>
      <c r="Z491">
        <v>13</v>
      </c>
      <c r="AA491">
        <v>0</v>
      </c>
      <c r="AB491">
        <v>1.2</v>
      </c>
      <c r="AC491">
        <v>1.4</v>
      </c>
      <c r="AD491">
        <v>0.2</v>
      </c>
    </row>
    <row r="492" spans="1:30" x14ac:dyDescent="0.25">
      <c r="A492" t="str">
        <f t="shared" si="7"/>
        <v>b</v>
      </c>
      <c r="B492">
        <v>490</v>
      </c>
      <c r="C492">
        <v>3</v>
      </c>
      <c r="D492">
        <v>51</v>
      </c>
      <c r="E492" t="s">
        <v>34</v>
      </c>
      <c r="F492" t="s">
        <v>112</v>
      </c>
      <c r="G492">
        <v>8</v>
      </c>
      <c r="H492">
        <v>586</v>
      </c>
      <c r="I492">
        <v>265.55741548297402</v>
      </c>
      <c r="J492">
        <v>16.816116438598598</v>
      </c>
      <c r="K492">
        <v>24.563465633223501</v>
      </c>
      <c r="L492">
        <v>269</v>
      </c>
      <c r="M492">
        <v>269</v>
      </c>
      <c r="N492">
        <v>0</v>
      </c>
      <c r="O492">
        <v>432</v>
      </c>
      <c r="P492">
        <v>507</v>
      </c>
      <c r="Q492">
        <v>75</v>
      </c>
      <c r="R492">
        <v>0</v>
      </c>
      <c r="S492">
        <v>269.85302164997</v>
      </c>
      <c r="T492">
        <v>0</v>
      </c>
      <c r="U492">
        <v>0</v>
      </c>
      <c r="V492">
        <v>0</v>
      </c>
      <c r="W492">
        <v>10.5700282159584</v>
      </c>
      <c r="X492">
        <v>409.64417139704301</v>
      </c>
      <c r="Y492">
        <v>11.9290719443549</v>
      </c>
      <c r="Z492">
        <v>35</v>
      </c>
      <c r="AA492">
        <v>52</v>
      </c>
      <c r="AB492">
        <v>2.6</v>
      </c>
      <c r="AC492">
        <v>2.9</v>
      </c>
      <c r="AD492">
        <v>0.3</v>
      </c>
    </row>
    <row r="493" spans="1:30" x14ac:dyDescent="0.25">
      <c r="A493" t="str">
        <f t="shared" si="7"/>
        <v>b</v>
      </c>
      <c r="B493">
        <v>491</v>
      </c>
      <c r="C493">
        <v>3</v>
      </c>
      <c r="D493">
        <v>51</v>
      </c>
      <c r="E493" t="s">
        <v>23</v>
      </c>
      <c r="F493" t="s">
        <v>111</v>
      </c>
      <c r="G493">
        <v>9</v>
      </c>
      <c r="H493">
        <v>17</v>
      </c>
      <c r="I493">
        <v>7.2379436084349402</v>
      </c>
      <c r="J493">
        <v>0</v>
      </c>
      <c r="K493">
        <v>1.5011247052E-2</v>
      </c>
      <c r="L493">
        <v>0</v>
      </c>
      <c r="M493">
        <v>0</v>
      </c>
      <c r="N493">
        <v>0</v>
      </c>
      <c r="O493">
        <v>6</v>
      </c>
      <c r="P493">
        <v>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3.6703395843599898E-4</v>
      </c>
      <c r="X493">
        <v>6.9831038838727499</v>
      </c>
      <c r="Y493">
        <v>0</v>
      </c>
      <c r="Z493">
        <v>0</v>
      </c>
      <c r="AA493">
        <v>0</v>
      </c>
      <c r="AB493">
        <v>0.8</v>
      </c>
      <c r="AC493">
        <v>0.8</v>
      </c>
      <c r="AD493">
        <v>0</v>
      </c>
    </row>
    <row r="494" spans="1:30" x14ac:dyDescent="0.25">
      <c r="A494" t="str">
        <f t="shared" si="7"/>
        <v>c</v>
      </c>
      <c r="B494">
        <v>492</v>
      </c>
      <c r="C494">
        <v>3</v>
      </c>
      <c r="D494">
        <v>51</v>
      </c>
      <c r="E494" t="s">
        <v>32</v>
      </c>
      <c r="F494" t="s">
        <v>108</v>
      </c>
      <c r="G494">
        <v>12</v>
      </c>
      <c r="H494">
        <v>7908</v>
      </c>
      <c r="I494">
        <v>1896.0034063865101</v>
      </c>
      <c r="J494">
        <v>24.042139763768201</v>
      </c>
      <c r="K494">
        <v>61.027978951691097</v>
      </c>
      <c r="L494">
        <v>490</v>
      </c>
      <c r="M494">
        <v>490</v>
      </c>
      <c r="N494">
        <v>0</v>
      </c>
      <c r="O494">
        <v>8708</v>
      </c>
      <c r="P494">
        <v>8972</v>
      </c>
      <c r="Q494">
        <v>264</v>
      </c>
      <c r="R494">
        <v>4.6891523599483298</v>
      </c>
      <c r="S494">
        <v>486.08495476038797</v>
      </c>
      <c r="T494">
        <v>0</v>
      </c>
      <c r="U494">
        <v>0</v>
      </c>
      <c r="V494">
        <v>0</v>
      </c>
      <c r="W494">
        <v>91.355327038268499</v>
      </c>
      <c r="X494">
        <v>8593.2010625876901</v>
      </c>
      <c r="Y494">
        <v>23.883107601808199</v>
      </c>
      <c r="Z494">
        <v>81</v>
      </c>
      <c r="AA494">
        <v>207</v>
      </c>
      <c r="AB494">
        <v>4.9000000000000004</v>
      </c>
      <c r="AC494">
        <v>5</v>
      </c>
      <c r="AD494">
        <v>0.1</v>
      </c>
    </row>
    <row r="495" spans="1:30" x14ac:dyDescent="0.25">
      <c r="A495" t="str">
        <f t="shared" si="7"/>
        <v>c</v>
      </c>
      <c r="B495">
        <v>493</v>
      </c>
      <c r="C495">
        <v>3</v>
      </c>
      <c r="D495">
        <v>51</v>
      </c>
      <c r="E495" t="s">
        <v>31</v>
      </c>
      <c r="F495" t="s">
        <v>107</v>
      </c>
      <c r="G495">
        <v>13</v>
      </c>
      <c r="H495">
        <v>2726</v>
      </c>
      <c r="I495">
        <v>593.87092460295901</v>
      </c>
      <c r="J495">
        <v>0.90586441513600002</v>
      </c>
      <c r="K495">
        <v>29.906733051536499</v>
      </c>
      <c r="L495">
        <v>22</v>
      </c>
      <c r="M495">
        <v>22</v>
      </c>
      <c r="N495">
        <v>0</v>
      </c>
      <c r="O495">
        <v>2853</v>
      </c>
      <c r="P495">
        <v>2956</v>
      </c>
      <c r="Q495">
        <v>103</v>
      </c>
      <c r="R495">
        <v>2.05885895393018</v>
      </c>
      <c r="S495">
        <v>19.964533120716698</v>
      </c>
      <c r="T495">
        <v>0</v>
      </c>
      <c r="U495">
        <v>0</v>
      </c>
      <c r="V495">
        <v>0</v>
      </c>
      <c r="W495">
        <v>13.1220030487403</v>
      </c>
      <c r="X495">
        <v>2839.8426967539099</v>
      </c>
      <c r="Y495">
        <v>0.998143576363</v>
      </c>
      <c r="Z495">
        <v>3</v>
      </c>
      <c r="AA495">
        <v>101</v>
      </c>
      <c r="AB495">
        <v>4.8</v>
      </c>
      <c r="AC495">
        <v>5</v>
      </c>
      <c r="AD495">
        <v>0.2</v>
      </c>
    </row>
    <row r="496" spans="1:30" x14ac:dyDescent="0.25">
      <c r="A496" t="str">
        <f t="shared" si="7"/>
        <v>f</v>
      </c>
      <c r="B496">
        <v>494</v>
      </c>
      <c r="C496">
        <v>3</v>
      </c>
      <c r="D496">
        <v>51</v>
      </c>
      <c r="E496" t="s">
        <v>37</v>
      </c>
      <c r="F496" t="s">
        <v>94</v>
      </c>
      <c r="G496">
        <v>26</v>
      </c>
      <c r="H496">
        <v>384</v>
      </c>
      <c r="I496">
        <v>184.091322397439</v>
      </c>
      <c r="J496">
        <v>23.652772884596001</v>
      </c>
      <c r="K496">
        <v>9.00345330443478</v>
      </c>
      <c r="L496">
        <v>100</v>
      </c>
      <c r="M496">
        <v>397</v>
      </c>
      <c r="N496">
        <v>297</v>
      </c>
      <c r="O496">
        <v>917</v>
      </c>
      <c r="P496">
        <v>1064</v>
      </c>
      <c r="Q496">
        <v>147</v>
      </c>
      <c r="R496">
        <v>0</v>
      </c>
      <c r="S496">
        <v>100.054142820891</v>
      </c>
      <c r="T496">
        <v>0</v>
      </c>
      <c r="U496">
        <v>215</v>
      </c>
      <c r="V496">
        <v>82</v>
      </c>
      <c r="W496">
        <v>10.9797737412836</v>
      </c>
      <c r="X496">
        <v>801.81623806840003</v>
      </c>
      <c r="Y496">
        <v>104.71123452307999</v>
      </c>
      <c r="Z496">
        <v>183</v>
      </c>
      <c r="AA496">
        <v>69</v>
      </c>
      <c r="AB496">
        <v>5.5</v>
      </c>
      <c r="AC496">
        <v>7.9</v>
      </c>
      <c r="AD496">
        <v>2.4</v>
      </c>
    </row>
    <row r="497" spans="1:30" x14ac:dyDescent="0.25">
      <c r="A497" t="str">
        <f t="shared" si="7"/>
        <v>f</v>
      </c>
      <c r="B497">
        <v>495</v>
      </c>
      <c r="C497">
        <v>3</v>
      </c>
      <c r="D497">
        <v>51</v>
      </c>
      <c r="E497" t="s">
        <v>14</v>
      </c>
      <c r="F497" t="s">
        <v>93</v>
      </c>
      <c r="G497">
        <v>27</v>
      </c>
      <c r="H497">
        <v>1128</v>
      </c>
      <c r="I497">
        <v>198.62296739081901</v>
      </c>
      <c r="J497">
        <v>13.031022102256101</v>
      </c>
      <c r="K497">
        <v>39.278366822346499</v>
      </c>
      <c r="L497">
        <v>269</v>
      </c>
      <c r="M497">
        <v>2366</v>
      </c>
      <c r="N497">
        <v>2097</v>
      </c>
      <c r="O497">
        <v>1476</v>
      </c>
      <c r="P497">
        <v>2376</v>
      </c>
      <c r="Q497">
        <v>900</v>
      </c>
      <c r="R497">
        <v>3.4881322766598303E-4</v>
      </c>
      <c r="S497">
        <v>269.646658207119</v>
      </c>
      <c r="T497">
        <v>0</v>
      </c>
      <c r="U497">
        <v>522</v>
      </c>
      <c r="V497">
        <v>1575</v>
      </c>
      <c r="W497">
        <v>97.884959055750898</v>
      </c>
      <c r="X497">
        <v>1300.48825189585</v>
      </c>
      <c r="Y497">
        <v>77.719857283894299</v>
      </c>
      <c r="Z497">
        <v>243</v>
      </c>
      <c r="AA497">
        <v>735</v>
      </c>
      <c r="AB497">
        <v>8.8000000000000007</v>
      </c>
      <c r="AC497">
        <v>23.9</v>
      </c>
      <c r="AD497">
        <v>15.1</v>
      </c>
    </row>
    <row r="498" spans="1:30" x14ac:dyDescent="0.25">
      <c r="A498" t="str">
        <f t="shared" si="7"/>
        <v>g</v>
      </c>
      <c r="B498">
        <v>496</v>
      </c>
      <c r="C498">
        <v>3</v>
      </c>
      <c r="D498">
        <v>51</v>
      </c>
      <c r="E498" t="s">
        <v>12</v>
      </c>
      <c r="F498" t="s">
        <v>89</v>
      </c>
      <c r="G498">
        <v>31</v>
      </c>
      <c r="H498">
        <v>618</v>
      </c>
      <c r="I498">
        <v>530.785314684318</v>
      </c>
      <c r="J498">
        <v>6.2025461699780502</v>
      </c>
      <c r="K498">
        <v>93.405166288167493</v>
      </c>
      <c r="L498">
        <v>4190</v>
      </c>
      <c r="M498">
        <v>8183</v>
      </c>
      <c r="N498">
        <v>3993</v>
      </c>
      <c r="O498">
        <v>168</v>
      </c>
      <c r="P498">
        <v>2007</v>
      </c>
      <c r="Q498">
        <v>1839</v>
      </c>
      <c r="R498">
        <v>554.02856784529797</v>
      </c>
      <c r="S498">
        <v>3636.3821248267</v>
      </c>
      <c r="T498">
        <v>0</v>
      </c>
      <c r="U498">
        <v>248</v>
      </c>
      <c r="V498">
        <v>3745</v>
      </c>
      <c r="W498">
        <v>12.105110353721001</v>
      </c>
      <c r="X498">
        <v>131.06123669627999</v>
      </c>
      <c r="Y498">
        <v>24.988147686157198</v>
      </c>
      <c r="Z498">
        <v>116</v>
      </c>
      <c r="AA498">
        <v>1748</v>
      </c>
      <c r="AB498">
        <v>8.1999999999999993</v>
      </c>
      <c r="AC498">
        <v>19.2</v>
      </c>
      <c r="AD498">
        <v>11</v>
      </c>
    </row>
    <row r="499" spans="1:30" x14ac:dyDescent="0.25">
      <c r="A499" t="str">
        <f t="shared" si="7"/>
        <v>d</v>
      </c>
      <c r="B499">
        <v>497</v>
      </c>
      <c r="C499">
        <v>3</v>
      </c>
      <c r="D499">
        <v>58</v>
      </c>
      <c r="E499" t="s">
        <v>16</v>
      </c>
      <c r="F499" t="s">
        <v>104</v>
      </c>
      <c r="G499">
        <v>16</v>
      </c>
      <c r="H499">
        <v>997</v>
      </c>
      <c r="I499">
        <v>189.59385942025901</v>
      </c>
      <c r="J499">
        <v>10.068195337711201</v>
      </c>
      <c r="K499">
        <v>3.4740377927230202</v>
      </c>
      <c r="L499">
        <v>80</v>
      </c>
      <c r="M499">
        <v>80</v>
      </c>
      <c r="N499">
        <v>0</v>
      </c>
      <c r="O499">
        <v>1166</v>
      </c>
      <c r="P499">
        <v>1219</v>
      </c>
      <c r="Q499">
        <v>53</v>
      </c>
      <c r="R499">
        <v>6.9860045388495999</v>
      </c>
      <c r="S499">
        <v>73.853502594879998</v>
      </c>
      <c r="T499">
        <v>0</v>
      </c>
      <c r="U499">
        <v>0</v>
      </c>
      <c r="V499">
        <v>0</v>
      </c>
      <c r="W499">
        <v>0</v>
      </c>
      <c r="X499">
        <v>1140.41125029417</v>
      </c>
      <c r="Y499">
        <v>25.8853917164069</v>
      </c>
      <c r="Z499">
        <v>59</v>
      </c>
      <c r="AA499">
        <v>20</v>
      </c>
      <c r="AB499">
        <v>6.6</v>
      </c>
      <c r="AC499">
        <v>6.9</v>
      </c>
      <c r="AD499">
        <v>0.3</v>
      </c>
    </row>
    <row r="500" spans="1:30" x14ac:dyDescent="0.25">
      <c r="A500" t="str">
        <f t="shared" si="7"/>
        <v>d</v>
      </c>
      <c r="B500">
        <v>498</v>
      </c>
      <c r="C500">
        <v>3</v>
      </c>
      <c r="D500">
        <v>58</v>
      </c>
      <c r="E500" t="s">
        <v>15</v>
      </c>
      <c r="F500" t="s">
        <v>103</v>
      </c>
      <c r="G500">
        <v>17</v>
      </c>
      <c r="H500">
        <v>3325</v>
      </c>
      <c r="I500">
        <v>889.28578009969397</v>
      </c>
      <c r="J500">
        <v>32.379597607219701</v>
      </c>
      <c r="K500">
        <v>55.088419001400602</v>
      </c>
      <c r="L500">
        <v>767</v>
      </c>
      <c r="M500">
        <v>712</v>
      </c>
      <c r="N500">
        <v>-55</v>
      </c>
      <c r="O500">
        <v>3587</v>
      </c>
      <c r="P500">
        <v>4024</v>
      </c>
      <c r="Q500">
        <v>437</v>
      </c>
      <c r="R500">
        <v>157.420742948471</v>
      </c>
      <c r="S500">
        <v>554.74858109124898</v>
      </c>
      <c r="T500">
        <v>54.891177051599897</v>
      </c>
      <c r="U500">
        <v>0</v>
      </c>
      <c r="V500">
        <v>0</v>
      </c>
      <c r="W500">
        <v>13.9722009808896</v>
      </c>
      <c r="X500">
        <v>3491.3011838255002</v>
      </c>
      <c r="Y500">
        <v>82.413377806453795</v>
      </c>
      <c r="Z500">
        <v>192</v>
      </c>
      <c r="AA500">
        <v>327</v>
      </c>
      <c r="AB500">
        <v>4.9000000000000004</v>
      </c>
      <c r="AC500">
        <v>5.3</v>
      </c>
      <c r="AD500">
        <v>0.4</v>
      </c>
    </row>
    <row r="501" spans="1:30" x14ac:dyDescent="0.25">
      <c r="A501" t="str">
        <f t="shared" si="7"/>
        <v>d</v>
      </c>
      <c r="B501">
        <v>499</v>
      </c>
      <c r="C501">
        <v>3</v>
      </c>
      <c r="D501">
        <v>58</v>
      </c>
      <c r="E501" t="s">
        <v>22</v>
      </c>
      <c r="F501" t="s">
        <v>102</v>
      </c>
      <c r="G501">
        <v>18</v>
      </c>
      <c r="H501">
        <v>108</v>
      </c>
      <c r="I501">
        <v>18.801388895797398</v>
      </c>
      <c r="J501">
        <v>0</v>
      </c>
      <c r="K501">
        <v>1.43676514104728E-2</v>
      </c>
      <c r="L501">
        <v>0</v>
      </c>
      <c r="M501">
        <v>0</v>
      </c>
      <c r="N501">
        <v>0</v>
      </c>
      <c r="O501">
        <v>102</v>
      </c>
      <c r="P501">
        <v>102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102.48251726959199</v>
      </c>
      <c r="Y501">
        <v>0</v>
      </c>
      <c r="Z501">
        <v>0</v>
      </c>
      <c r="AA501">
        <v>0</v>
      </c>
      <c r="AB501">
        <v>5.4</v>
      </c>
      <c r="AC501">
        <v>5.4</v>
      </c>
      <c r="AD501">
        <v>0</v>
      </c>
    </row>
    <row r="502" spans="1:30" x14ac:dyDescent="0.25">
      <c r="A502" t="str">
        <f t="shared" si="7"/>
        <v>f</v>
      </c>
      <c r="B502">
        <v>500</v>
      </c>
      <c r="C502">
        <v>3</v>
      </c>
      <c r="D502">
        <v>58</v>
      </c>
      <c r="E502" t="s">
        <v>37</v>
      </c>
      <c r="F502" t="s">
        <v>94</v>
      </c>
      <c r="G502">
        <v>26</v>
      </c>
      <c r="H502">
        <v>1426</v>
      </c>
      <c r="I502">
        <v>174.321161490035</v>
      </c>
      <c r="J502">
        <v>0</v>
      </c>
      <c r="K502">
        <v>7.3611167716413304</v>
      </c>
      <c r="L502">
        <v>102</v>
      </c>
      <c r="M502">
        <v>169</v>
      </c>
      <c r="N502">
        <v>67</v>
      </c>
      <c r="O502">
        <v>2152</v>
      </c>
      <c r="P502">
        <v>2209</v>
      </c>
      <c r="Q502">
        <v>57</v>
      </c>
      <c r="R502">
        <v>14.970650320782999</v>
      </c>
      <c r="S502">
        <v>87.942946991695706</v>
      </c>
      <c r="T502">
        <v>0</v>
      </c>
      <c r="U502">
        <v>0</v>
      </c>
      <c r="V502">
        <v>67</v>
      </c>
      <c r="W502">
        <v>128.74622766167201</v>
      </c>
      <c r="X502">
        <v>2023.58987491636</v>
      </c>
      <c r="Y502">
        <v>0</v>
      </c>
      <c r="Z502">
        <v>0</v>
      </c>
      <c r="AA502">
        <v>57</v>
      </c>
      <c r="AB502">
        <v>12.9</v>
      </c>
      <c r="AC502">
        <v>13.6</v>
      </c>
      <c r="AD502">
        <v>0.7</v>
      </c>
    </row>
    <row r="503" spans="1:30" x14ac:dyDescent="0.25">
      <c r="A503" t="str">
        <f t="shared" si="7"/>
        <v>g</v>
      </c>
      <c r="B503">
        <v>501</v>
      </c>
      <c r="C503">
        <v>3</v>
      </c>
      <c r="D503">
        <v>58</v>
      </c>
      <c r="E503" t="s">
        <v>12</v>
      </c>
      <c r="F503" t="s">
        <v>89</v>
      </c>
      <c r="G503">
        <v>31</v>
      </c>
      <c r="H503">
        <v>515</v>
      </c>
      <c r="I503">
        <v>229.724357131478</v>
      </c>
      <c r="J503">
        <v>15.3269676851708</v>
      </c>
      <c r="K503">
        <v>40.178844008752399</v>
      </c>
      <c r="L503">
        <v>4972</v>
      </c>
      <c r="M503">
        <v>7140</v>
      </c>
      <c r="N503">
        <v>2168</v>
      </c>
      <c r="O503">
        <v>299</v>
      </c>
      <c r="P503">
        <v>1267</v>
      </c>
      <c r="Q503">
        <v>968</v>
      </c>
      <c r="R503">
        <v>81.838996069709907</v>
      </c>
      <c r="S503">
        <v>4833.8198489257802</v>
      </c>
      <c r="T503">
        <v>56.886320325450001</v>
      </c>
      <c r="U503">
        <v>614</v>
      </c>
      <c r="V503">
        <v>1611</v>
      </c>
      <c r="W503">
        <v>0.99805280311399902</v>
      </c>
      <c r="X503">
        <v>229.825676904414</v>
      </c>
      <c r="Y503">
        <v>69.008960039746199</v>
      </c>
      <c r="Z503">
        <v>286</v>
      </c>
      <c r="AA503">
        <v>751</v>
      </c>
      <c r="AB503">
        <v>22.9</v>
      </c>
      <c r="AC503">
        <v>36.6</v>
      </c>
      <c r="AD503">
        <v>13.7</v>
      </c>
    </row>
    <row r="504" spans="1:30" x14ac:dyDescent="0.25">
      <c r="A504" t="str">
        <f t="shared" si="7"/>
        <v>g</v>
      </c>
      <c r="B504">
        <v>502</v>
      </c>
      <c r="C504">
        <v>3</v>
      </c>
      <c r="D504">
        <v>58</v>
      </c>
      <c r="E504" t="s">
        <v>26</v>
      </c>
      <c r="F504" t="s">
        <v>88</v>
      </c>
      <c r="G504">
        <v>32</v>
      </c>
      <c r="H504">
        <v>467</v>
      </c>
      <c r="I504">
        <v>144.79046144079399</v>
      </c>
      <c r="J504">
        <v>25.6289389527156</v>
      </c>
      <c r="K504">
        <v>12.0961169512317</v>
      </c>
      <c r="L504">
        <v>2346</v>
      </c>
      <c r="M504">
        <v>10405</v>
      </c>
      <c r="N504">
        <v>8059</v>
      </c>
      <c r="O504">
        <v>405</v>
      </c>
      <c r="P504">
        <v>1558</v>
      </c>
      <c r="Q504">
        <v>1153</v>
      </c>
      <c r="R504">
        <v>0</v>
      </c>
      <c r="S504">
        <v>2346.9183147584999</v>
      </c>
      <c r="T504">
        <v>0</v>
      </c>
      <c r="U504">
        <v>5475</v>
      </c>
      <c r="V504">
        <v>2584</v>
      </c>
      <c r="W504">
        <v>0</v>
      </c>
      <c r="X504">
        <v>216.268936247217</v>
      </c>
      <c r="Y504">
        <v>188.996033958493</v>
      </c>
      <c r="Z504">
        <v>912</v>
      </c>
      <c r="AA504">
        <v>430</v>
      </c>
      <c r="AB504">
        <v>19</v>
      </c>
      <c r="AC504">
        <v>82.6</v>
      </c>
      <c r="AD504">
        <v>63.6</v>
      </c>
    </row>
    <row r="505" spans="1:30" x14ac:dyDescent="0.25">
      <c r="A505" t="str">
        <f t="shared" si="7"/>
        <v>a</v>
      </c>
      <c r="B505">
        <v>503</v>
      </c>
      <c r="C505">
        <v>3</v>
      </c>
      <c r="D505">
        <v>60</v>
      </c>
      <c r="E505" t="s">
        <v>18</v>
      </c>
      <c r="F505" t="s">
        <v>118</v>
      </c>
      <c r="G505">
        <v>2</v>
      </c>
      <c r="H505">
        <v>2</v>
      </c>
      <c r="I505">
        <v>1.2553460743399999E-3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tr">
        <f t="shared" si="7"/>
        <v>d</v>
      </c>
      <c r="B506">
        <v>504</v>
      </c>
      <c r="C506">
        <v>3</v>
      </c>
      <c r="D506">
        <v>63</v>
      </c>
      <c r="E506" t="s">
        <v>16</v>
      </c>
      <c r="F506" t="s">
        <v>104</v>
      </c>
      <c r="G506">
        <v>16</v>
      </c>
      <c r="H506">
        <v>21</v>
      </c>
      <c r="I506">
        <v>1.80788838899328</v>
      </c>
      <c r="J506">
        <v>0</v>
      </c>
      <c r="K506" s="26">
        <v>4.8941372759600001E-6</v>
      </c>
      <c r="L506">
        <v>0</v>
      </c>
      <c r="M506">
        <v>0</v>
      </c>
      <c r="N506">
        <v>0</v>
      </c>
      <c r="O506">
        <v>23</v>
      </c>
      <c r="P506">
        <v>23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23.951771130776301</v>
      </c>
      <c r="Y506">
        <v>0</v>
      </c>
      <c r="Z506">
        <v>0</v>
      </c>
      <c r="AA506">
        <v>0</v>
      </c>
      <c r="AB506">
        <v>12.7</v>
      </c>
      <c r="AC506">
        <v>12.7</v>
      </c>
      <c r="AD506">
        <v>0</v>
      </c>
    </row>
    <row r="507" spans="1:30" x14ac:dyDescent="0.25">
      <c r="A507" t="str">
        <f t="shared" si="7"/>
        <v>h</v>
      </c>
      <c r="B507">
        <v>505</v>
      </c>
      <c r="C507">
        <v>3</v>
      </c>
      <c r="D507">
        <v>63</v>
      </c>
      <c r="E507" t="s">
        <v>41</v>
      </c>
      <c r="F507" t="s">
        <v>85</v>
      </c>
      <c r="G507">
        <v>35</v>
      </c>
      <c r="H507">
        <v>19</v>
      </c>
      <c r="I507">
        <v>0.18097837708265199</v>
      </c>
      <c r="J507">
        <v>0</v>
      </c>
      <c r="K507">
        <v>0.149135775035627</v>
      </c>
      <c r="L507">
        <v>0</v>
      </c>
      <c r="M507">
        <v>5</v>
      </c>
      <c r="N507">
        <v>5</v>
      </c>
      <c r="O507">
        <v>0</v>
      </c>
      <c r="P507">
        <v>2</v>
      </c>
      <c r="Q507">
        <v>2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0</v>
      </c>
      <c r="X507">
        <v>2.23531370939466E-4</v>
      </c>
      <c r="Y507">
        <v>0</v>
      </c>
      <c r="Z507">
        <v>0</v>
      </c>
      <c r="AA507">
        <v>2</v>
      </c>
      <c r="AB507">
        <v>0</v>
      </c>
      <c r="AC507">
        <v>38.700000000000003</v>
      </c>
      <c r="AD507">
        <v>38.700000000000003</v>
      </c>
    </row>
    <row r="508" spans="1:30" x14ac:dyDescent="0.25">
      <c r="A508" t="str">
        <f t="shared" si="7"/>
        <v>a</v>
      </c>
      <c r="B508">
        <v>506</v>
      </c>
      <c r="C508">
        <v>3</v>
      </c>
      <c r="D508">
        <v>66</v>
      </c>
      <c r="E508" t="s">
        <v>19</v>
      </c>
      <c r="F508" t="s">
        <v>119</v>
      </c>
      <c r="G508">
        <v>1</v>
      </c>
      <c r="H508">
        <v>3</v>
      </c>
      <c r="I508">
        <v>11.594450831990001</v>
      </c>
      <c r="J508">
        <v>4.2281520426299997</v>
      </c>
      <c r="K508">
        <v>0</v>
      </c>
      <c r="L508">
        <v>5</v>
      </c>
      <c r="M508">
        <v>5</v>
      </c>
      <c r="N508">
        <v>0</v>
      </c>
      <c r="O508">
        <v>1</v>
      </c>
      <c r="P508">
        <v>5</v>
      </c>
      <c r="Q508">
        <v>4</v>
      </c>
      <c r="R508">
        <v>0</v>
      </c>
      <c r="S508">
        <v>5.9883970285599997</v>
      </c>
      <c r="T508">
        <v>0</v>
      </c>
      <c r="U508">
        <v>0</v>
      </c>
      <c r="V508">
        <v>0</v>
      </c>
      <c r="W508">
        <v>0</v>
      </c>
      <c r="X508">
        <v>0.89887865252599997</v>
      </c>
      <c r="Y508">
        <v>0.99806394707699997</v>
      </c>
      <c r="Z508">
        <v>5</v>
      </c>
      <c r="AA508">
        <v>0</v>
      </c>
      <c r="AB508">
        <v>0.5</v>
      </c>
      <c r="AC508">
        <v>0.9</v>
      </c>
      <c r="AD508">
        <v>0.4</v>
      </c>
    </row>
    <row r="509" spans="1:30" x14ac:dyDescent="0.25">
      <c r="A509" t="str">
        <f t="shared" si="7"/>
        <v>a</v>
      </c>
      <c r="B509">
        <v>507</v>
      </c>
      <c r="C509">
        <v>3</v>
      </c>
      <c r="D509">
        <v>66</v>
      </c>
      <c r="E509" t="s">
        <v>18</v>
      </c>
      <c r="F509" t="s">
        <v>118</v>
      </c>
      <c r="G509">
        <v>2</v>
      </c>
      <c r="H509">
        <v>38</v>
      </c>
      <c r="I509">
        <v>46.792296474836903</v>
      </c>
      <c r="J509">
        <v>0</v>
      </c>
      <c r="K509">
        <v>30.679953674210498</v>
      </c>
      <c r="L509">
        <v>0</v>
      </c>
      <c r="M509">
        <v>0</v>
      </c>
      <c r="N509">
        <v>0</v>
      </c>
      <c r="O509">
        <v>2</v>
      </c>
      <c r="P509">
        <v>41</v>
      </c>
      <c r="Q509">
        <v>39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2.8933646239000002</v>
      </c>
      <c r="Y509">
        <v>0</v>
      </c>
      <c r="Z509">
        <v>0</v>
      </c>
      <c r="AA509">
        <v>39</v>
      </c>
      <c r="AB509">
        <v>0</v>
      </c>
      <c r="AC509">
        <v>0.9</v>
      </c>
      <c r="AD509">
        <v>0.9</v>
      </c>
    </row>
    <row r="510" spans="1:30" x14ac:dyDescent="0.25">
      <c r="A510" t="str">
        <f t="shared" si="7"/>
        <v>a</v>
      </c>
      <c r="B510">
        <v>508</v>
      </c>
      <c r="C510">
        <v>3</v>
      </c>
      <c r="D510">
        <v>66</v>
      </c>
      <c r="E510" t="s">
        <v>17</v>
      </c>
      <c r="F510" t="s">
        <v>117</v>
      </c>
      <c r="G510">
        <v>3</v>
      </c>
      <c r="H510">
        <v>18</v>
      </c>
      <c r="I510">
        <v>28.4464892732184</v>
      </c>
      <c r="J510">
        <v>0</v>
      </c>
      <c r="K510">
        <v>22.525463776915998</v>
      </c>
      <c r="L510">
        <v>8</v>
      </c>
      <c r="M510">
        <v>8</v>
      </c>
      <c r="N510">
        <v>0</v>
      </c>
      <c r="O510">
        <v>0</v>
      </c>
      <c r="P510">
        <v>28</v>
      </c>
      <c r="Q510">
        <v>28</v>
      </c>
      <c r="R510">
        <v>0</v>
      </c>
      <c r="S510">
        <v>8.9825432133500005</v>
      </c>
      <c r="T510">
        <v>0</v>
      </c>
      <c r="U510">
        <v>0</v>
      </c>
      <c r="V510">
        <v>0</v>
      </c>
      <c r="W510">
        <v>0</v>
      </c>
      <c r="X510" s="26">
        <v>4.4980922739677398E-7</v>
      </c>
      <c r="Y510">
        <v>0</v>
      </c>
      <c r="Z510">
        <v>0</v>
      </c>
      <c r="AA510">
        <v>28</v>
      </c>
      <c r="AB510">
        <v>0.3</v>
      </c>
      <c r="AC510">
        <v>1.3</v>
      </c>
      <c r="AD510">
        <v>1</v>
      </c>
    </row>
    <row r="511" spans="1:30" x14ac:dyDescent="0.25">
      <c r="A511" t="str">
        <f t="shared" si="7"/>
        <v>b</v>
      </c>
      <c r="B511">
        <v>509</v>
      </c>
      <c r="C511">
        <v>3</v>
      </c>
      <c r="D511">
        <v>66</v>
      </c>
      <c r="E511" t="s">
        <v>39</v>
      </c>
      <c r="F511" t="s">
        <v>114</v>
      </c>
      <c r="G511">
        <v>6</v>
      </c>
      <c r="H511">
        <v>87</v>
      </c>
      <c r="I511">
        <v>114.607784366909</v>
      </c>
      <c r="J511">
        <v>1.1927894124</v>
      </c>
      <c r="K511">
        <v>47.7032171355022</v>
      </c>
      <c r="L511">
        <v>5</v>
      </c>
      <c r="M511">
        <v>5</v>
      </c>
      <c r="N511">
        <v>0</v>
      </c>
      <c r="O511">
        <v>51</v>
      </c>
      <c r="P511">
        <v>153</v>
      </c>
      <c r="Q511">
        <v>102</v>
      </c>
      <c r="R511">
        <v>0</v>
      </c>
      <c r="S511">
        <v>5.9884238184099896</v>
      </c>
      <c r="T511">
        <v>0</v>
      </c>
      <c r="U511">
        <v>0</v>
      </c>
      <c r="V511">
        <v>0</v>
      </c>
      <c r="W511">
        <v>0.92188913242500004</v>
      </c>
      <c r="X511">
        <v>50.026141866524704</v>
      </c>
      <c r="Y511">
        <v>0.998066424136</v>
      </c>
      <c r="Z511">
        <v>2</v>
      </c>
      <c r="AA511">
        <v>101</v>
      </c>
      <c r="AB511">
        <v>0.5</v>
      </c>
      <c r="AC511">
        <v>1.4</v>
      </c>
      <c r="AD511">
        <v>0.9</v>
      </c>
    </row>
    <row r="512" spans="1:30" x14ac:dyDescent="0.25">
      <c r="A512" t="str">
        <f t="shared" si="7"/>
        <v>b</v>
      </c>
      <c r="B512">
        <v>510</v>
      </c>
      <c r="C512">
        <v>3</v>
      </c>
      <c r="D512">
        <v>66</v>
      </c>
      <c r="E512" t="s">
        <v>36</v>
      </c>
      <c r="F512" t="s">
        <v>113</v>
      </c>
      <c r="G512">
        <v>7</v>
      </c>
      <c r="H512">
        <v>425</v>
      </c>
      <c r="I512">
        <v>295.445390631615</v>
      </c>
      <c r="J512">
        <v>6.798456343881</v>
      </c>
      <c r="K512">
        <v>59.755383838761396</v>
      </c>
      <c r="L512">
        <v>59</v>
      </c>
      <c r="M512">
        <v>59</v>
      </c>
      <c r="N512">
        <v>0</v>
      </c>
      <c r="O512">
        <v>353</v>
      </c>
      <c r="P512">
        <v>483</v>
      </c>
      <c r="Q512">
        <v>130</v>
      </c>
      <c r="R512">
        <v>0.33246257902100002</v>
      </c>
      <c r="S512">
        <v>58.966897671937602</v>
      </c>
      <c r="T512">
        <v>0</v>
      </c>
      <c r="U512">
        <v>0</v>
      </c>
      <c r="V512">
        <v>0</v>
      </c>
      <c r="W512">
        <v>5.0194297251795099</v>
      </c>
      <c r="X512">
        <v>338.013344381011</v>
      </c>
      <c r="Y512">
        <v>10.7718892811484</v>
      </c>
      <c r="Z512">
        <v>14</v>
      </c>
      <c r="AA512">
        <v>126</v>
      </c>
      <c r="AB512">
        <v>1.4</v>
      </c>
      <c r="AC512">
        <v>1.8</v>
      </c>
      <c r="AD512">
        <v>0.4</v>
      </c>
    </row>
    <row r="513" spans="1:30" x14ac:dyDescent="0.25">
      <c r="A513" t="str">
        <f t="shared" si="7"/>
        <v>b</v>
      </c>
      <c r="B513">
        <v>511</v>
      </c>
      <c r="C513">
        <v>3</v>
      </c>
      <c r="D513">
        <v>66</v>
      </c>
      <c r="E513" t="s">
        <v>34</v>
      </c>
      <c r="F513" t="s">
        <v>112</v>
      </c>
      <c r="G513">
        <v>8</v>
      </c>
      <c r="H513">
        <v>86</v>
      </c>
      <c r="I513">
        <v>42.770132526182003</v>
      </c>
      <c r="J513">
        <v>3.6048684917932001</v>
      </c>
      <c r="K513">
        <v>6.3755875044798396</v>
      </c>
      <c r="L513">
        <v>35</v>
      </c>
      <c r="M513">
        <v>35</v>
      </c>
      <c r="N513">
        <v>0</v>
      </c>
      <c r="O513">
        <v>62</v>
      </c>
      <c r="P513">
        <v>78</v>
      </c>
      <c r="Q513">
        <v>16</v>
      </c>
      <c r="R513">
        <v>0</v>
      </c>
      <c r="S513">
        <v>35.471838773729999</v>
      </c>
      <c r="T513">
        <v>0</v>
      </c>
      <c r="U513">
        <v>0</v>
      </c>
      <c r="V513">
        <v>0</v>
      </c>
      <c r="W513">
        <v>0</v>
      </c>
      <c r="X513">
        <v>58.3478205979482</v>
      </c>
      <c r="Y513">
        <v>3.8981408165473099</v>
      </c>
      <c r="Z513">
        <v>7</v>
      </c>
      <c r="AA513">
        <v>13</v>
      </c>
      <c r="AB513">
        <v>2.2999999999999998</v>
      </c>
      <c r="AC513">
        <v>2.6</v>
      </c>
      <c r="AD513">
        <v>0.3</v>
      </c>
    </row>
    <row r="514" spans="1:30" x14ac:dyDescent="0.25">
      <c r="A514" t="str">
        <f t="shared" si="7"/>
        <v>f</v>
      </c>
      <c r="B514">
        <v>512</v>
      </c>
      <c r="C514">
        <v>3</v>
      </c>
      <c r="D514">
        <v>66</v>
      </c>
      <c r="E514" t="s">
        <v>37</v>
      </c>
      <c r="F514" t="s">
        <v>94</v>
      </c>
      <c r="G514">
        <v>26</v>
      </c>
      <c r="H514">
        <v>4</v>
      </c>
      <c r="I514">
        <v>19.542498741431899</v>
      </c>
      <c r="J514">
        <v>0</v>
      </c>
      <c r="K514">
        <v>0.77897673134800005</v>
      </c>
      <c r="L514">
        <v>0</v>
      </c>
      <c r="M514">
        <v>7</v>
      </c>
      <c r="N514">
        <v>7</v>
      </c>
      <c r="O514">
        <v>0</v>
      </c>
      <c r="P514">
        <v>6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7</v>
      </c>
      <c r="W514">
        <v>0</v>
      </c>
      <c r="X514">
        <v>0.913246180383257</v>
      </c>
      <c r="Y514">
        <v>0</v>
      </c>
      <c r="Z514">
        <v>0</v>
      </c>
      <c r="AA514">
        <v>6</v>
      </c>
      <c r="AB514">
        <v>0</v>
      </c>
      <c r="AC514">
        <v>0.7</v>
      </c>
      <c r="AD514">
        <v>0.7</v>
      </c>
    </row>
    <row r="515" spans="1:30" x14ac:dyDescent="0.25">
      <c r="A515" t="str">
        <f t="shared" ref="A515:A578" si="8">LEFT(E515,1)</f>
        <v>c</v>
      </c>
      <c r="B515">
        <v>513</v>
      </c>
      <c r="C515">
        <v>3</v>
      </c>
      <c r="D515">
        <v>69</v>
      </c>
      <c r="E515" t="s">
        <v>32</v>
      </c>
      <c r="F515" t="s">
        <v>108</v>
      </c>
      <c r="G515">
        <v>12</v>
      </c>
      <c r="H515">
        <v>92</v>
      </c>
      <c r="I515">
        <v>20.125492775226999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110</v>
      </c>
      <c r="P515">
        <v>110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110.763727782364</v>
      </c>
      <c r="Y515">
        <v>0</v>
      </c>
      <c r="Z515">
        <v>0</v>
      </c>
      <c r="AA515">
        <v>0</v>
      </c>
      <c r="AB515">
        <v>5.5</v>
      </c>
      <c r="AC515">
        <v>5.5</v>
      </c>
      <c r="AD515">
        <v>0</v>
      </c>
    </row>
    <row r="516" spans="1:30" x14ac:dyDescent="0.25">
      <c r="A516" t="str">
        <f t="shared" si="8"/>
        <v>c</v>
      </c>
      <c r="B516">
        <v>514</v>
      </c>
      <c r="C516">
        <v>3</v>
      </c>
      <c r="D516">
        <v>69</v>
      </c>
      <c r="E516" t="s">
        <v>31</v>
      </c>
      <c r="F516" t="s">
        <v>107</v>
      </c>
      <c r="G516">
        <v>13</v>
      </c>
      <c r="H516">
        <v>264</v>
      </c>
      <c r="I516">
        <v>60.9645107228475</v>
      </c>
      <c r="J516">
        <v>0</v>
      </c>
      <c r="K516">
        <v>0.33660022774440002</v>
      </c>
      <c r="L516">
        <v>0</v>
      </c>
      <c r="M516">
        <v>0</v>
      </c>
      <c r="N516">
        <v>0</v>
      </c>
      <c r="O516">
        <v>324</v>
      </c>
      <c r="P516">
        <v>325</v>
      </c>
      <c r="Q516">
        <v>1</v>
      </c>
      <c r="R516">
        <v>0</v>
      </c>
      <c r="S516">
        <v>0.99806073905600001</v>
      </c>
      <c r="T516">
        <v>0</v>
      </c>
      <c r="U516">
        <v>0</v>
      </c>
      <c r="V516">
        <v>0</v>
      </c>
      <c r="W516">
        <v>0</v>
      </c>
      <c r="X516">
        <v>324.00346393186402</v>
      </c>
      <c r="Y516">
        <v>0</v>
      </c>
      <c r="Z516">
        <v>0</v>
      </c>
      <c r="AA516">
        <v>1</v>
      </c>
      <c r="AB516">
        <v>5.3</v>
      </c>
      <c r="AC516">
        <v>5.3</v>
      </c>
      <c r="AD516">
        <v>0</v>
      </c>
    </row>
    <row r="517" spans="1:30" x14ac:dyDescent="0.25">
      <c r="A517" t="str">
        <f t="shared" si="8"/>
        <v>c</v>
      </c>
      <c r="B517">
        <v>515</v>
      </c>
      <c r="C517">
        <v>3</v>
      </c>
      <c r="D517">
        <v>69</v>
      </c>
      <c r="E517" t="s">
        <v>30</v>
      </c>
      <c r="F517" t="s">
        <v>106</v>
      </c>
      <c r="G517">
        <v>14</v>
      </c>
      <c r="H517">
        <v>315</v>
      </c>
      <c r="I517">
        <v>190.96845968666801</v>
      </c>
      <c r="J517">
        <v>0.23230854648300001</v>
      </c>
      <c r="K517">
        <v>125.44019506974</v>
      </c>
      <c r="L517">
        <v>0</v>
      </c>
      <c r="M517">
        <v>0</v>
      </c>
      <c r="N517">
        <v>0</v>
      </c>
      <c r="O517">
        <v>284</v>
      </c>
      <c r="P517">
        <v>709</v>
      </c>
      <c r="Q517">
        <v>425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283.69836039183002</v>
      </c>
      <c r="Y517">
        <v>0.81073271295399996</v>
      </c>
      <c r="Z517">
        <v>0</v>
      </c>
      <c r="AA517">
        <v>426</v>
      </c>
      <c r="AB517">
        <v>1.5</v>
      </c>
      <c r="AC517">
        <v>3.7</v>
      </c>
      <c r="AD517">
        <v>2.2000000000000002</v>
      </c>
    </row>
    <row r="518" spans="1:30" x14ac:dyDescent="0.25">
      <c r="A518" t="str">
        <f t="shared" si="8"/>
        <v>c</v>
      </c>
      <c r="B518">
        <v>516</v>
      </c>
      <c r="C518">
        <v>3</v>
      </c>
      <c r="D518">
        <v>69</v>
      </c>
      <c r="E518" t="s">
        <v>29</v>
      </c>
      <c r="F518" t="s">
        <v>105</v>
      </c>
      <c r="G518">
        <v>15</v>
      </c>
      <c r="H518">
        <v>78</v>
      </c>
      <c r="I518">
        <v>10.9296048117995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78</v>
      </c>
      <c r="P518">
        <v>78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78.837574642784006</v>
      </c>
      <c r="Y518">
        <v>0</v>
      </c>
      <c r="Z518">
        <v>0</v>
      </c>
      <c r="AA518">
        <v>0</v>
      </c>
      <c r="AB518">
        <v>7.1</v>
      </c>
      <c r="AC518">
        <v>7.1</v>
      </c>
      <c r="AD518">
        <v>0</v>
      </c>
    </row>
    <row r="519" spans="1:30" x14ac:dyDescent="0.25">
      <c r="A519" t="str">
        <f t="shared" si="8"/>
        <v>d</v>
      </c>
      <c r="B519">
        <v>517</v>
      </c>
      <c r="C519">
        <v>3</v>
      </c>
      <c r="D519">
        <v>69</v>
      </c>
      <c r="E519" t="s">
        <v>16</v>
      </c>
      <c r="F519" t="s">
        <v>104</v>
      </c>
      <c r="G519">
        <v>16</v>
      </c>
      <c r="H519">
        <v>975</v>
      </c>
      <c r="I519">
        <v>235.70153389347399</v>
      </c>
      <c r="J519">
        <v>8.95208647751776</v>
      </c>
      <c r="K519">
        <v>6.2539027845085098</v>
      </c>
      <c r="L519">
        <v>32</v>
      </c>
      <c r="M519">
        <v>32</v>
      </c>
      <c r="N519">
        <v>0</v>
      </c>
      <c r="O519">
        <v>1259</v>
      </c>
      <c r="P519">
        <v>1337</v>
      </c>
      <c r="Q519">
        <v>78</v>
      </c>
      <c r="R519">
        <v>7.9666774708945001</v>
      </c>
      <c r="S519">
        <v>24.178861078142599</v>
      </c>
      <c r="T519">
        <v>0</v>
      </c>
      <c r="U519">
        <v>0</v>
      </c>
      <c r="V519">
        <v>0</v>
      </c>
      <c r="W519">
        <v>26.191451738983002</v>
      </c>
      <c r="X519">
        <v>1221.75594957666</v>
      </c>
      <c r="Y519">
        <v>11.3955168555678</v>
      </c>
      <c r="Z519">
        <v>53</v>
      </c>
      <c r="AA519">
        <v>37</v>
      </c>
      <c r="AB519">
        <v>5.5</v>
      </c>
      <c r="AC519">
        <v>5.8</v>
      </c>
      <c r="AD519">
        <v>0.3</v>
      </c>
    </row>
    <row r="520" spans="1:30" x14ac:dyDescent="0.25">
      <c r="A520" t="str">
        <f t="shared" si="8"/>
        <v>d</v>
      </c>
      <c r="B520">
        <v>518</v>
      </c>
      <c r="C520">
        <v>3</v>
      </c>
      <c r="D520">
        <v>69</v>
      </c>
      <c r="E520" t="s">
        <v>15</v>
      </c>
      <c r="F520" t="s">
        <v>103</v>
      </c>
      <c r="G520">
        <v>17</v>
      </c>
      <c r="H520">
        <v>1091</v>
      </c>
      <c r="I520">
        <v>166.84019796683199</v>
      </c>
      <c r="J520">
        <v>0.69122744971899996</v>
      </c>
      <c r="K520">
        <v>0.65611105115482404</v>
      </c>
      <c r="L520">
        <v>5</v>
      </c>
      <c r="M520">
        <v>5</v>
      </c>
      <c r="N520">
        <v>0</v>
      </c>
      <c r="O520">
        <v>1143</v>
      </c>
      <c r="P520">
        <v>1148</v>
      </c>
      <c r="Q520">
        <v>5</v>
      </c>
      <c r="R520" s="26">
        <v>3.67972110786099E-5</v>
      </c>
      <c r="S520">
        <v>5.5314778952706103</v>
      </c>
      <c r="T520">
        <v>0</v>
      </c>
      <c r="U520">
        <v>0</v>
      </c>
      <c r="V520">
        <v>0</v>
      </c>
      <c r="W520">
        <v>0.99803376287449397</v>
      </c>
      <c r="X520">
        <v>1140.00815912916</v>
      </c>
      <c r="Y520">
        <v>1.9946618964129901</v>
      </c>
      <c r="Z520">
        <v>4</v>
      </c>
      <c r="AA520">
        <v>3</v>
      </c>
      <c r="AB520">
        <v>6.9</v>
      </c>
      <c r="AC520">
        <v>6.9</v>
      </c>
      <c r="AD520">
        <v>0</v>
      </c>
    </row>
    <row r="521" spans="1:30" x14ac:dyDescent="0.25">
      <c r="A521" t="str">
        <f t="shared" si="8"/>
        <v>d</v>
      </c>
      <c r="B521">
        <v>519</v>
      </c>
      <c r="C521">
        <v>3</v>
      </c>
      <c r="D521">
        <v>69</v>
      </c>
      <c r="E521" t="s">
        <v>22</v>
      </c>
      <c r="F521" t="s">
        <v>102</v>
      </c>
      <c r="G521">
        <v>18</v>
      </c>
      <c r="H521">
        <v>92</v>
      </c>
      <c r="I521">
        <v>11.112558984267899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79</v>
      </c>
      <c r="P521">
        <v>79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79.752295029995693</v>
      </c>
      <c r="Y521">
        <v>0</v>
      </c>
      <c r="Z521">
        <v>0</v>
      </c>
      <c r="AA521">
        <v>0</v>
      </c>
      <c r="AB521">
        <v>7.1</v>
      </c>
      <c r="AC521">
        <v>7.1</v>
      </c>
      <c r="AD521">
        <v>0</v>
      </c>
    </row>
    <row r="522" spans="1:30" x14ac:dyDescent="0.25">
      <c r="A522" t="str">
        <f t="shared" si="8"/>
        <v>d</v>
      </c>
      <c r="B522">
        <v>520</v>
      </c>
      <c r="C522">
        <v>3</v>
      </c>
      <c r="D522">
        <v>69</v>
      </c>
      <c r="E522" t="s">
        <v>21</v>
      </c>
      <c r="F522" t="s">
        <v>101</v>
      </c>
      <c r="G522">
        <v>19</v>
      </c>
      <c r="H522">
        <v>147</v>
      </c>
      <c r="I522">
        <v>16.842695396555001</v>
      </c>
      <c r="J522">
        <v>0</v>
      </c>
      <c r="K522">
        <v>0.30325118793150002</v>
      </c>
      <c r="L522">
        <v>0</v>
      </c>
      <c r="M522">
        <v>0</v>
      </c>
      <c r="N522">
        <v>0</v>
      </c>
      <c r="O522">
        <v>144</v>
      </c>
      <c r="P522">
        <v>145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144.68173416282099</v>
      </c>
      <c r="Y522">
        <v>0</v>
      </c>
      <c r="Z522">
        <v>0</v>
      </c>
      <c r="AA522">
        <v>1</v>
      </c>
      <c r="AB522">
        <v>8.5</v>
      </c>
      <c r="AC522">
        <v>8.6</v>
      </c>
      <c r="AD522">
        <v>0.1</v>
      </c>
    </row>
    <row r="523" spans="1:30" x14ac:dyDescent="0.25">
      <c r="A523" t="str">
        <f t="shared" si="8"/>
        <v>d</v>
      </c>
      <c r="B523">
        <v>521</v>
      </c>
      <c r="C523">
        <v>3</v>
      </c>
      <c r="D523">
        <v>69</v>
      </c>
      <c r="E523" t="s">
        <v>28</v>
      </c>
      <c r="F523" t="s">
        <v>100</v>
      </c>
      <c r="G523">
        <v>20</v>
      </c>
      <c r="H523">
        <v>14</v>
      </c>
      <c r="I523">
        <v>4.2690671931669897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15.956529903023</v>
      </c>
      <c r="Y523">
        <v>0</v>
      </c>
      <c r="Z523">
        <v>0</v>
      </c>
      <c r="AA523">
        <v>0</v>
      </c>
      <c r="AB523">
        <v>3.5</v>
      </c>
      <c r="AC523">
        <v>3.5</v>
      </c>
      <c r="AD523">
        <v>0</v>
      </c>
    </row>
    <row r="524" spans="1:30" x14ac:dyDescent="0.25">
      <c r="A524" t="str">
        <f t="shared" si="8"/>
        <v>a</v>
      </c>
      <c r="B524">
        <v>522</v>
      </c>
      <c r="C524">
        <v>3</v>
      </c>
      <c r="D524">
        <v>71</v>
      </c>
      <c r="E524" t="s">
        <v>19</v>
      </c>
      <c r="F524" t="s">
        <v>119</v>
      </c>
      <c r="G524">
        <v>1</v>
      </c>
      <c r="H524">
        <v>106</v>
      </c>
      <c r="I524">
        <v>129.22955152310601</v>
      </c>
      <c r="J524">
        <v>0.2495243177533</v>
      </c>
      <c r="K524">
        <v>9.3199694349028199</v>
      </c>
      <c r="L524">
        <v>6</v>
      </c>
      <c r="M524">
        <v>6</v>
      </c>
      <c r="N524">
        <v>0</v>
      </c>
      <c r="O524">
        <v>19</v>
      </c>
      <c r="P524">
        <v>30</v>
      </c>
      <c r="Q524">
        <v>11</v>
      </c>
      <c r="R524">
        <v>0</v>
      </c>
      <c r="S524">
        <v>6.2265677188407098</v>
      </c>
      <c r="T524">
        <v>0</v>
      </c>
      <c r="U524">
        <v>0</v>
      </c>
      <c r="V524">
        <v>0</v>
      </c>
      <c r="W524">
        <v>5.6951579651389004</v>
      </c>
      <c r="X524">
        <v>13.9592312246041</v>
      </c>
      <c r="Y524">
        <v>4.6562533295299996E-3</v>
      </c>
      <c r="Z524">
        <v>0</v>
      </c>
      <c r="AA524">
        <v>11</v>
      </c>
      <c r="AB524">
        <v>0.2</v>
      </c>
      <c r="AC524">
        <v>0.3</v>
      </c>
      <c r="AD524">
        <v>0.1</v>
      </c>
    </row>
    <row r="525" spans="1:30" x14ac:dyDescent="0.25">
      <c r="A525" t="str">
        <f t="shared" si="8"/>
        <v>a</v>
      </c>
      <c r="B525">
        <v>523</v>
      </c>
      <c r="C525">
        <v>3</v>
      </c>
      <c r="D525">
        <v>71</v>
      </c>
      <c r="E525" t="s">
        <v>18</v>
      </c>
      <c r="F525" t="s">
        <v>118</v>
      </c>
      <c r="G525">
        <v>2</v>
      </c>
      <c r="H525">
        <v>322</v>
      </c>
      <c r="I525">
        <v>286.29929546630501</v>
      </c>
      <c r="J525">
        <v>44.356063012133198</v>
      </c>
      <c r="K525">
        <v>37.840307208636403</v>
      </c>
      <c r="L525">
        <v>19</v>
      </c>
      <c r="M525">
        <v>19</v>
      </c>
      <c r="N525">
        <v>0</v>
      </c>
      <c r="O525">
        <v>187</v>
      </c>
      <c r="P525">
        <v>285</v>
      </c>
      <c r="Q525">
        <v>98</v>
      </c>
      <c r="R525">
        <v>0</v>
      </c>
      <c r="S525">
        <v>19.980279034607001</v>
      </c>
      <c r="T525">
        <v>0</v>
      </c>
      <c r="U525">
        <v>0</v>
      </c>
      <c r="V525">
        <v>0</v>
      </c>
      <c r="W525">
        <v>1.95654319692</v>
      </c>
      <c r="X525">
        <v>179.98190373458701</v>
      </c>
      <c r="Y525">
        <v>5.8749833569042798</v>
      </c>
      <c r="Z525">
        <v>56</v>
      </c>
      <c r="AA525">
        <v>48</v>
      </c>
      <c r="AB525">
        <v>0.7</v>
      </c>
      <c r="AC525">
        <v>1.1000000000000001</v>
      </c>
      <c r="AD525">
        <v>0.4</v>
      </c>
    </row>
    <row r="526" spans="1:30" x14ac:dyDescent="0.25">
      <c r="A526" t="str">
        <f t="shared" si="8"/>
        <v>a</v>
      </c>
      <c r="B526">
        <v>524</v>
      </c>
      <c r="C526">
        <v>3</v>
      </c>
      <c r="D526">
        <v>71</v>
      </c>
      <c r="E526" t="s">
        <v>17</v>
      </c>
      <c r="F526" t="s">
        <v>117</v>
      </c>
      <c r="G526">
        <v>3</v>
      </c>
      <c r="H526">
        <v>2064</v>
      </c>
      <c r="I526">
        <v>1651.9816157226501</v>
      </c>
      <c r="J526">
        <v>8.7745644017432003</v>
      </c>
      <c r="K526">
        <v>155.31912447424301</v>
      </c>
      <c r="L526">
        <v>120</v>
      </c>
      <c r="M526">
        <v>120</v>
      </c>
      <c r="N526">
        <v>0</v>
      </c>
      <c r="O526">
        <v>1604</v>
      </c>
      <c r="P526">
        <v>1809</v>
      </c>
      <c r="Q526">
        <v>205</v>
      </c>
      <c r="R526">
        <v>4.9904564809399998</v>
      </c>
      <c r="S526">
        <v>115.146663206656</v>
      </c>
      <c r="T526">
        <v>0</v>
      </c>
      <c r="U526">
        <v>0</v>
      </c>
      <c r="V526">
        <v>0</v>
      </c>
      <c r="W526">
        <v>12.2045224442652</v>
      </c>
      <c r="X526">
        <v>1588.4704085032399</v>
      </c>
      <c r="Y526">
        <v>3.5596375205270601</v>
      </c>
      <c r="Z526">
        <v>11</v>
      </c>
      <c r="AA526">
        <v>198</v>
      </c>
      <c r="AB526">
        <v>1</v>
      </c>
      <c r="AC526">
        <v>1.2</v>
      </c>
      <c r="AD526">
        <v>0.2</v>
      </c>
    </row>
    <row r="527" spans="1:30" x14ac:dyDescent="0.25">
      <c r="A527" t="str">
        <f t="shared" si="8"/>
        <v>a</v>
      </c>
      <c r="B527">
        <v>525</v>
      </c>
      <c r="C527">
        <v>3</v>
      </c>
      <c r="D527">
        <v>71</v>
      </c>
      <c r="E527" t="s">
        <v>40</v>
      </c>
      <c r="F527" t="s">
        <v>116</v>
      </c>
      <c r="G527">
        <v>4</v>
      </c>
      <c r="H527">
        <v>71</v>
      </c>
      <c r="I527">
        <v>41.327651498563199</v>
      </c>
      <c r="J527">
        <v>0.608195017427</v>
      </c>
      <c r="K527">
        <v>14.747773566148201</v>
      </c>
      <c r="L527">
        <v>17</v>
      </c>
      <c r="M527">
        <v>17</v>
      </c>
      <c r="N527">
        <v>0</v>
      </c>
      <c r="O527">
        <v>18</v>
      </c>
      <c r="P527">
        <v>36</v>
      </c>
      <c r="Q527">
        <v>18</v>
      </c>
      <c r="R527">
        <v>0</v>
      </c>
      <c r="S527">
        <v>17.782477996602999</v>
      </c>
      <c r="T527">
        <v>0</v>
      </c>
      <c r="U527">
        <v>0</v>
      </c>
      <c r="V527">
        <v>0</v>
      </c>
      <c r="W527">
        <v>1.9985133586073001</v>
      </c>
      <c r="X527">
        <v>16.152853369631401</v>
      </c>
      <c r="Y527">
        <v>0.16096736345500001</v>
      </c>
      <c r="Z527">
        <v>0</v>
      </c>
      <c r="AA527">
        <v>18</v>
      </c>
      <c r="AB527">
        <v>0.8</v>
      </c>
      <c r="AC527">
        <v>1.3</v>
      </c>
      <c r="AD527">
        <v>0.5</v>
      </c>
    </row>
    <row r="528" spans="1:30" x14ac:dyDescent="0.25">
      <c r="A528" t="str">
        <f t="shared" si="8"/>
        <v>a</v>
      </c>
      <c r="B528">
        <v>526</v>
      </c>
      <c r="C528">
        <v>3</v>
      </c>
      <c r="D528">
        <v>71</v>
      </c>
      <c r="E528" t="s">
        <v>24</v>
      </c>
      <c r="F528" t="s">
        <v>115</v>
      </c>
      <c r="G528">
        <v>5</v>
      </c>
      <c r="H528">
        <v>21</v>
      </c>
      <c r="I528">
        <v>10.851567580761801</v>
      </c>
      <c r="J528">
        <v>0.14985470051499999</v>
      </c>
      <c r="K528">
        <v>3.7976628205925</v>
      </c>
      <c r="L528">
        <v>0</v>
      </c>
      <c r="M528">
        <v>0</v>
      </c>
      <c r="N528">
        <v>0</v>
      </c>
      <c r="O528">
        <v>4</v>
      </c>
      <c r="P528">
        <v>8</v>
      </c>
      <c r="Q528">
        <v>4</v>
      </c>
      <c r="R528">
        <v>0</v>
      </c>
      <c r="S528">
        <v>0</v>
      </c>
      <c r="T528">
        <v>0</v>
      </c>
      <c r="U528">
        <v>0</v>
      </c>
      <c r="V528">
        <v>0</v>
      </c>
      <c r="W528" s="26">
        <v>6.6624066287600007E-5</v>
      </c>
      <c r="X528">
        <v>4.9607700656449998</v>
      </c>
      <c r="Y528" s="26">
        <v>1.55733875275E-5</v>
      </c>
      <c r="Z528">
        <v>0</v>
      </c>
      <c r="AA528">
        <v>4</v>
      </c>
      <c r="AB528">
        <v>0.4</v>
      </c>
      <c r="AC528">
        <v>0.7</v>
      </c>
      <c r="AD528">
        <v>0.3</v>
      </c>
    </row>
    <row r="529" spans="1:30" x14ac:dyDescent="0.25">
      <c r="A529" t="str">
        <f t="shared" si="8"/>
        <v>b</v>
      </c>
      <c r="B529">
        <v>527</v>
      </c>
      <c r="C529">
        <v>3</v>
      </c>
      <c r="D529">
        <v>71</v>
      </c>
      <c r="E529" t="s">
        <v>39</v>
      </c>
      <c r="F529" t="s">
        <v>114</v>
      </c>
      <c r="G529">
        <v>6</v>
      </c>
      <c r="H529">
        <v>578</v>
      </c>
      <c r="I529">
        <v>841.48367630807104</v>
      </c>
      <c r="J529">
        <v>56.446147692206303</v>
      </c>
      <c r="K529">
        <v>419.644740369977</v>
      </c>
      <c r="L529">
        <v>139</v>
      </c>
      <c r="M529">
        <v>139</v>
      </c>
      <c r="N529">
        <v>0</v>
      </c>
      <c r="O529">
        <v>158</v>
      </c>
      <c r="P529">
        <v>1156</v>
      </c>
      <c r="Q529">
        <v>998</v>
      </c>
      <c r="R529">
        <v>9.0350176373297995</v>
      </c>
      <c r="S529">
        <v>130.90444619050601</v>
      </c>
      <c r="T529">
        <v>0</v>
      </c>
      <c r="U529">
        <v>0</v>
      </c>
      <c r="V529">
        <v>0</v>
      </c>
      <c r="W529">
        <v>15.042692632959399</v>
      </c>
      <c r="X529">
        <v>131.942852643419</v>
      </c>
      <c r="Y529">
        <v>11.5858015305989</v>
      </c>
      <c r="Z529">
        <v>119</v>
      </c>
      <c r="AA529">
        <v>891</v>
      </c>
      <c r="AB529">
        <v>0.4</v>
      </c>
      <c r="AC529">
        <v>1.5</v>
      </c>
      <c r="AD529">
        <v>1.1000000000000001</v>
      </c>
    </row>
    <row r="530" spans="1:30" x14ac:dyDescent="0.25">
      <c r="A530" t="str">
        <f t="shared" si="8"/>
        <v>b</v>
      </c>
      <c r="B530">
        <v>528</v>
      </c>
      <c r="C530">
        <v>3</v>
      </c>
      <c r="D530">
        <v>71</v>
      </c>
      <c r="E530" t="s">
        <v>36</v>
      </c>
      <c r="F530" t="s">
        <v>113</v>
      </c>
      <c r="G530">
        <v>7</v>
      </c>
      <c r="H530">
        <v>250</v>
      </c>
      <c r="I530">
        <v>347.10775948498599</v>
      </c>
      <c r="J530">
        <v>60.926105764743497</v>
      </c>
      <c r="K530">
        <v>183.082077250808</v>
      </c>
      <c r="L530">
        <v>21</v>
      </c>
      <c r="M530">
        <v>21</v>
      </c>
      <c r="N530">
        <v>0</v>
      </c>
      <c r="O530">
        <v>61</v>
      </c>
      <c r="P530">
        <v>570</v>
      </c>
      <c r="Q530">
        <v>509</v>
      </c>
      <c r="R530">
        <v>0</v>
      </c>
      <c r="S530">
        <v>21.957128959244901</v>
      </c>
      <c r="T530">
        <v>0</v>
      </c>
      <c r="U530">
        <v>0</v>
      </c>
      <c r="V530">
        <v>0</v>
      </c>
      <c r="W530">
        <v>0.99801156022799997</v>
      </c>
      <c r="X530">
        <v>51.5212847631757</v>
      </c>
      <c r="Y530">
        <v>9.4527480724694009</v>
      </c>
      <c r="Z530">
        <v>129</v>
      </c>
      <c r="AA530">
        <v>389</v>
      </c>
      <c r="AB530">
        <v>0.2</v>
      </c>
      <c r="AC530">
        <v>1.7</v>
      </c>
      <c r="AD530">
        <v>1.5</v>
      </c>
    </row>
    <row r="531" spans="1:30" x14ac:dyDescent="0.25">
      <c r="A531" t="str">
        <f t="shared" si="8"/>
        <v>b</v>
      </c>
      <c r="B531">
        <v>529</v>
      </c>
      <c r="C531">
        <v>3</v>
      </c>
      <c r="D531">
        <v>71</v>
      </c>
      <c r="E531" t="s">
        <v>34</v>
      </c>
      <c r="F531" t="s">
        <v>112</v>
      </c>
      <c r="G531">
        <v>8</v>
      </c>
      <c r="H531">
        <v>25</v>
      </c>
      <c r="I531">
        <v>18.252466138250799</v>
      </c>
      <c r="J531">
        <v>4.4351783345999998</v>
      </c>
      <c r="K531">
        <v>1.5720079576899999</v>
      </c>
      <c r="L531">
        <v>0</v>
      </c>
      <c r="M531">
        <v>0</v>
      </c>
      <c r="N531">
        <v>0</v>
      </c>
      <c r="O531">
        <v>15</v>
      </c>
      <c r="P531">
        <v>24</v>
      </c>
      <c r="Q531">
        <v>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1.6355746104359901</v>
      </c>
      <c r="X531">
        <v>10.7371322567785</v>
      </c>
      <c r="Y531">
        <v>2.7961304836699998</v>
      </c>
      <c r="Z531">
        <v>9</v>
      </c>
      <c r="AA531">
        <v>3</v>
      </c>
      <c r="AB531">
        <v>0.8</v>
      </c>
      <c r="AC531">
        <v>1.3</v>
      </c>
      <c r="AD531">
        <v>0.5</v>
      </c>
    </row>
    <row r="532" spans="1:30" x14ac:dyDescent="0.25">
      <c r="A532" t="str">
        <f t="shared" si="8"/>
        <v>b</v>
      </c>
      <c r="B532">
        <v>530</v>
      </c>
      <c r="C532">
        <v>3</v>
      </c>
      <c r="D532">
        <v>71</v>
      </c>
      <c r="E532" t="s">
        <v>23</v>
      </c>
      <c r="F532" t="s">
        <v>111</v>
      </c>
      <c r="G532">
        <v>9</v>
      </c>
      <c r="H532">
        <v>272</v>
      </c>
      <c r="I532">
        <v>301.565806482499</v>
      </c>
      <c r="J532">
        <v>50.153505810543201</v>
      </c>
      <c r="K532">
        <v>152.08679049342601</v>
      </c>
      <c r="L532">
        <v>43</v>
      </c>
      <c r="M532">
        <v>43</v>
      </c>
      <c r="N532">
        <v>0</v>
      </c>
      <c r="O532">
        <v>92</v>
      </c>
      <c r="P532">
        <v>500</v>
      </c>
      <c r="Q532">
        <v>408</v>
      </c>
      <c r="R532" s="26">
        <v>3.4219032181599901E-7</v>
      </c>
      <c r="S532">
        <v>43.275601727993603</v>
      </c>
      <c r="T532">
        <v>0</v>
      </c>
      <c r="U532">
        <v>0</v>
      </c>
      <c r="V532">
        <v>0</v>
      </c>
      <c r="W532">
        <v>7.1521882521028797</v>
      </c>
      <c r="X532">
        <v>64.245153956527005</v>
      </c>
      <c r="Y532">
        <v>21.1733027196085</v>
      </c>
      <c r="Z532">
        <v>106</v>
      </c>
      <c r="AA532">
        <v>323</v>
      </c>
      <c r="AB532">
        <v>0.4</v>
      </c>
      <c r="AC532">
        <v>1.8</v>
      </c>
      <c r="AD532">
        <v>1.4</v>
      </c>
    </row>
    <row r="533" spans="1:30" x14ac:dyDescent="0.25">
      <c r="A533" t="str">
        <f t="shared" si="8"/>
        <v>c</v>
      </c>
      <c r="B533">
        <v>531</v>
      </c>
      <c r="C533">
        <v>3</v>
      </c>
      <c r="D533">
        <v>71</v>
      </c>
      <c r="E533" t="s">
        <v>33</v>
      </c>
      <c r="F533" t="s">
        <v>109</v>
      </c>
      <c r="G533">
        <v>11</v>
      </c>
      <c r="H533">
        <v>49</v>
      </c>
      <c r="I533">
        <v>77.143212273493404</v>
      </c>
      <c r="J533">
        <v>28.3732290566921</v>
      </c>
      <c r="K533">
        <v>41.929827197628903</v>
      </c>
      <c r="L533">
        <v>0</v>
      </c>
      <c r="M533">
        <v>0</v>
      </c>
      <c r="N533">
        <v>0</v>
      </c>
      <c r="O533">
        <v>4</v>
      </c>
      <c r="P533">
        <v>241</v>
      </c>
      <c r="Q533">
        <v>237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0.68888777132099999</v>
      </c>
      <c r="X533">
        <v>2.8165634962105099</v>
      </c>
      <c r="Y533">
        <v>1.1493924238965401</v>
      </c>
      <c r="Z533">
        <v>96</v>
      </c>
      <c r="AA533">
        <v>142</v>
      </c>
      <c r="AB533">
        <v>0.1</v>
      </c>
      <c r="AC533">
        <v>3.1</v>
      </c>
      <c r="AD533">
        <v>3</v>
      </c>
    </row>
    <row r="534" spans="1:30" x14ac:dyDescent="0.25">
      <c r="A534" t="str">
        <f t="shared" si="8"/>
        <v>f</v>
      </c>
      <c r="B534">
        <v>532</v>
      </c>
      <c r="C534">
        <v>3</v>
      </c>
      <c r="D534">
        <v>71</v>
      </c>
      <c r="E534" t="s">
        <v>14</v>
      </c>
      <c r="F534" t="s">
        <v>93</v>
      </c>
      <c r="G534">
        <v>27</v>
      </c>
      <c r="H534">
        <v>182</v>
      </c>
      <c r="I534">
        <v>58.781573878920902</v>
      </c>
      <c r="J534">
        <v>6.2863798816600003</v>
      </c>
      <c r="K534">
        <v>31.815111359010999</v>
      </c>
      <c r="L534">
        <v>0</v>
      </c>
      <c r="M534">
        <v>1527</v>
      </c>
      <c r="N534">
        <v>1527</v>
      </c>
      <c r="O534">
        <v>406</v>
      </c>
      <c r="P534">
        <v>1117</v>
      </c>
      <c r="Q534">
        <v>711</v>
      </c>
      <c r="R534">
        <v>0</v>
      </c>
      <c r="S534">
        <v>8.2633299411322997E-2</v>
      </c>
      <c r="T534">
        <v>0</v>
      </c>
      <c r="U534">
        <v>252</v>
      </c>
      <c r="V534">
        <v>1275</v>
      </c>
      <c r="W534">
        <v>9.9801441959110004</v>
      </c>
      <c r="X534">
        <v>395.49287289073197</v>
      </c>
      <c r="Y534">
        <v>0.99793492101799997</v>
      </c>
      <c r="Z534">
        <v>117</v>
      </c>
      <c r="AA534">
        <v>595</v>
      </c>
      <c r="AB534">
        <v>6.9</v>
      </c>
      <c r="AC534">
        <v>45</v>
      </c>
      <c r="AD534">
        <v>38.1</v>
      </c>
    </row>
    <row r="535" spans="1:30" x14ac:dyDescent="0.25">
      <c r="A535" t="str">
        <f t="shared" si="8"/>
        <v>g</v>
      </c>
      <c r="B535">
        <v>533</v>
      </c>
      <c r="C535">
        <v>3</v>
      </c>
      <c r="D535">
        <v>71</v>
      </c>
      <c r="E535" t="s">
        <v>38</v>
      </c>
      <c r="F535" t="s">
        <v>90</v>
      </c>
      <c r="G535">
        <v>30</v>
      </c>
      <c r="H535">
        <v>150</v>
      </c>
      <c r="I535">
        <v>76.4523329044831</v>
      </c>
      <c r="J535">
        <v>3.133322314221</v>
      </c>
      <c r="K535">
        <v>23.4502321472816</v>
      </c>
      <c r="L535">
        <v>0</v>
      </c>
      <c r="M535">
        <v>241</v>
      </c>
      <c r="N535">
        <v>241</v>
      </c>
      <c r="O535">
        <v>105</v>
      </c>
      <c r="P535">
        <v>308</v>
      </c>
      <c r="Q535">
        <v>203</v>
      </c>
      <c r="R535">
        <v>0</v>
      </c>
      <c r="S535">
        <v>0</v>
      </c>
      <c r="T535">
        <v>0</v>
      </c>
      <c r="U535">
        <v>28</v>
      </c>
      <c r="V535">
        <v>213</v>
      </c>
      <c r="W535">
        <v>5.4319384999559999</v>
      </c>
      <c r="X535">
        <v>97.716641398175796</v>
      </c>
      <c r="Y535">
        <v>2.3085798437829999</v>
      </c>
      <c r="Z535">
        <v>24</v>
      </c>
      <c r="AA535">
        <v>181</v>
      </c>
      <c r="AB535">
        <v>1.4</v>
      </c>
      <c r="AC535">
        <v>7.2</v>
      </c>
      <c r="AD535">
        <v>5.8</v>
      </c>
    </row>
    <row r="536" spans="1:30" x14ac:dyDescent="0.25">
      <c r="A536" t="str">
        <f t="shared" si="8"/>
        <v>g</v>
      </c>
      <c r="B536">
        <v>534</v>
      </c>
      <c r="C536">
        <v>3</v>
      </c>
      <c r="D536">
        <v>71</v>
      </c>
      <c r="E536" t="s">
        <v>12</v>
      </c>
      <c r="F536" t="s">
        <v>89</v>
      </c>
      <c r="G536">
        <v>31</v>
      </c>
      <c r="H536">
        <v>1397</v>
      </c>
      <c r="I536">
        <v>799.34430025057395</v>
      </c>
      <c r="J536">
        <v>40.812611252587701</v>
      </c>
      <c r="K536">
        <v>393.25271418349001</v>
      </c>
      <c r="L536">
        <v>206</v>
      </c>
      <c r="M536">
        <v>17612</v>
      </c>
      <c r="N536">
        <v>17406</v>
      </c>
      <c r="O536">
        <v>1122</v>
      </c>
      <c r="P536">
        <v>9237</v>
      </c>
      <c r="Q536">
        <v>8115</v>
      </c>
      <c r="R536">
        <v>69.9060189897356</v>
      </c>
      <c r="S536">
        <v>136.71117747120101</v>
      </c>
      <c r="T536">
        <v>0</v>
      </c>
      <c r="U536">
        <v>1636</v>
      </c>
      <c r="V536">
        <v>15770</v>
      </c>
      <c r="W536">
        <v>11.0026274281373</v>
      </c>
      <c r="X536">
        <v>1104.0449058239101</v>
      </c>
      <c r="Y536">
        <v>7.5390204190597103</v>
      </c>
      <c r="Z536">
        <v>763</v>
      </c>
      <c r="AA536">
        <v>7359</v>
      </c>
      <c r="AB536">
        <v>1.7</v>
      </c>
      <c r="AC536">
        <v>33.6</v>
      </c>
      <c r="AD536">
        <v>31.9</v>
      </c>
    </row>
    <row r="537" spans="1:30" x14ac:dyDescent="0.25">
      <c r="A537" t="str">
        <f t="shared" si="8"/>
        <v>a</v>
      </c>
      <c r="B537">
        <v>535</v>
      </c>
      <c r="C537">
        <v>4</v>
      </c>
      <c r="D537">
        <v>1</v>
      </c>
      <c r="E537" t="s">
        <v>18</v>
      </c>
      <c r="F537" t="s">
        <v>118</v>
      </c>
      <c r="G537">
        <v>2</v>
      </c>
      <c r="H537">
        <v>306</v>
      </c>
      <c r="I537">
        <v>203.163473063608</v>
      </c>
      <c r="J537">
        <v>3.5337529052085301</v>
      </c>
      <c r="K537">
        <v>125.855717678761</v>
      </c>
      <c r="L537">
        <v>0</v>
      </c>
      <c r="M537">
        <v>0</v>
      </c>
      <c r="N537">
        <v>0</v>
      </c>
      <c r="O537">
        <v>11</v>
      </c>
      <c r="P537">
        <v>174</v>
      </c>
      <c r="Q537">
        <v>163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10.919340584626299</v>
      </c>
      <c r="Y537">
        <v>0.98839742238811601</v>
      </c>
      <c r="Z537">
        <v>4</v>
      </c>
      <c r="AA537">
        <v>160</v>
      </c>
      <c r="AB537">
        <v>0.1</v>
      </c>
      <c r="AC537">
        <v>0.9</v>
      </c>
      <c r="AD537">
        <v>0.8</v>
      </c>
    </row>
    <row r="538" spans="1:30" x14ac:dyDescent="0.25">
      <c r="A538" t="str">
        <f t="shared" si="8"/>
        <v>a</v>
      </c>
      <c r="B538">
        <v>536</v>
      </c>
      <c r="C538">
        <v>4</v>
      </c>
      <c r="D538">
        <v>1</v>
      </c>
      <c r="E538" t="s">
        <v>40</v>
      </c>
      <c r="F538" t="s">
        <v>116</v>
      </c>
      <c r="G538">
        <v>4</v>
      </c>
      <c r="H538">
        <v>3537</v>
      </c>
      <c r="I538">
        <v>1606.9844115021101</v>
      </c>
      <c r="J538">
        <v>14.404510689887299</v>
      </c>
      <c r="K538">
        <v>668.21939659509303</v>
      </c>
      <c r="L538">
        <v>247</v>
      </c>
      <c r="M538">
        <v>247</v>
      </c>
      <c r="N538">
        <v>0</v>
      </c>
      <c r="O538">
        <v>843</v>
      </c>
      <c r="P538">
        <v>1707</v>
      </c>
      <c r="Q538">
        <v>864</v>
      </c>
      <c r="R538">
        <v>246.93896162018001</v>
      </c>
      <c r="S538">
        <v>9.3948435893424595E-2</v>
      </c>
      <c r="T538">
        <v>0</v>
      </c>
      <c r="U538">
        <v>0</v>
      </c>
      <c r="V538">
        <v>0</v>
      </c>
      <c r="W538">
        <v>2.9893991756151399</v>
      </c>
      <c r="X538">
        <v>835.21445766625902</v>
      </c>
      <c r="Y538">
        <v>5.7618284991221804</v>
      </c>
      <c r="Z538">
        <v>18</v>
      </c>
      <c r="AA538">
        <v>851</v>
      </c>
      <c r="AB538">
        <v>0.7</v>
      </c>
      <c r="AC538">
        <v>1.2</v>
      </c>
      <c r="AD538">
        <v>0.5</v>
      </c>
    </row>
    <row r="539" spans="1:30" x14ac:dyDescent="0.25">
      <c r="A539" t="str">
        <f t="shared" si="8"/>
        <v>a</v>
      </c>
      <c r="B539">
        <v>537</v>
      </c>
      <c r="C539">
        <v>4</v>
      </c>
      <c r="D539">
        <v>1</v>
      </c>
      <c r="E539" t="s">
        <v>24</v>
      </c>
      <c r="F539" t="s">
        <v>115</v>
      </c>
      <c r="G539">
        <v>5</v>
      </c>
      <c r="H539">
        <v>580</v>
      </c>
      <c r="I539">
        <v>199.28607308671599</v>
      </c>
      <c r="J539">
        <v>9.1334590856673101E-3</v>
      </c>
      <c r="K539">
        <v>96.797183067260804</v>
      </c>
      <c r="L539">
        <v>0</v>
      </c>
      <c r="M539">
        <v>0</v>
      </c>
      <c r="N539">
        <v>0</v>
      </c>
      <c r="O539">
        <v>201</v>
      </c>
      <c r="P539">
        <v>324</v>
      </c>
      <c r="Q539">
        <v>123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201.846366591199</v>
      </c>
      <c r="Y539">
        <v>1.4534707246386899E-4</v>
      </c>
      <c r="Z539">
        <v>0</v>
      </c>
      <c r="AA539">
        <v>123</v>
      </c>
      <c r="AB539">
        <v>1</v>
      </c>
      <c r="AC539">
        <v>1.6</v>
      </c>
      <c r="AD539">
        <v>0.6</v>
      </c>
    </row>
    <row r="540" spans="1:30" x14ac:dyDescent="0.25">
      <c r="A540" t="str">
        <f t="shared" si="8"/>
        <v>b</v>
      </c>
      <c r="B540">
        <v>538</v>
      </c>
      <c r="C540">
        <v>4</v>
      </c>
      <c r="D540">
        <v>1</v>
      </c>
      <c r="E540" t="s">
        <v>23</v>
      </c>
      <c r="F540" t="s">
        <v>111</v>
      </c>
      <c r="G540">
        <v>9</v>
      </c>
      <c r="H540">
        <v>2916</v>
      </c>
      <c r="I540">
        <v>778.91726612877699</v>
      </c>
      <c r="J540">
        <v>7.2650963948826597</v>
      </c>
      <c r="K540">
        <v>197.39174933348201</v>
      </c>
      <c r="L540">
        <v>41</v>
      </c>
      <c r="M540">
        <v>41</v>
      </c>
      <c r="N540">
        <v>0</v>
      </c>
      <c r="O540">
        <v>1015</v>
      </c>
      <c r="P540">
        <v>1445</v>
      </c>
      <c r="Q540">
        <v>430</v>
      </c>
      <c r="R540">
        <v>0</v>
      </c>
      <c r="S540">
        <v>41.927005865009598</v>
      </c>
      <c r="T540">
        <v>0</v>
      </c>
      <c r="U540">
        <v>0</v>
      </c>
      <c r="V540">
        <v>0</v>
      </c>
      <c r="W540">
        <v>0.90594505880575205</v>
      </c>
      <c r="X540">
        <v>1010.22400365095</v>
      </c>
      <c r="Y540">
        <v>4.1113312159155297</v>
      </c>
      <c r="Z540">
        <v>15</v>
      </c>
      <c r="AA540">
        <v>419</v>
      </c>
      <c r="AB540">
        <v>1.4</v>
      </c>
      <c r="AC540">
        <v>1.9</v>
      </c>
      <c r="AD540">
        <v>0.5</v>
      </c>
    </row>
    <row r="541" spans="1:30" x14ac:dyDescent="0.25">
      <c r="A541" t="str">
        <f t="shared" si="8"/>
        <v>c</v>
      </c>
      <c r="B541">
        <v>539</v>
      </c>
      <c r="C541">
        <v>4</v>
      </c>
      <c r="D541">
        <v>1</v>
      </c>
      <c r="E541" t="s">
        <v>31</v>
      </c>
      <c r="F541" t="s">
        <v>107</v>
      </c>
      <c r="G541">
        <v>13</v>
      </c>
      <c r="H541">
        <v>1480</v>
      </c>
      <c r="I541">
        <v>268.24875604388302</v>
      </c>
      <c r="J541">
        <v>13.1293188836409</v>
      </c>
      <c r="K541">
        <v>45.362866768822002</v>
      </c>
      <c r="L541">
        <v>90</v>
      </c>
      <c r="M541">
        <v>90</v>
      </c>
      <c r="N541">
        <v>0</v>
      </c>
      <c r="O541">
        <v>478</v>
      </c>
      <c r="P541">
        <v>663</v>
      </c>
      <c r="Q541">
        <v>185</v>
      </c>
      <c r="R541">
        <v>46.625337165748803</v>
      </c>
      <c r="S541">
        <v>43.550388453328303</v>
      </c>
      <c r="T541">
        <v>0</v>
      </c>
      <c r="U541">
        <v>0</v>
      </c>
      <c r="V541">
        <v>0</v>
      </c>
      <c r="W541">
        <v>0.94174863232925998</v>
      </c>
      <c r="X541">
        <v>464.35471765928202</v>
      </c>
      <c r="Y541">
        <v>12.939184940401001</v>
      </c>
      <c r="Z541">
        <v>44</v>
      </c>
      <c r="AA541">
        <v>154</v>
      </c>
      <c r="AB541">
        <v>2.1</v>
      </c>
      <c r="AC541">
        <v>2.8</v>
      </c>
      <c r="AD541">
        <v>0.7</v>
      </c>
    </row>
    <row r="542" spans="1:30" x14ac:dyDescent="0.25">
      <c r="A542" t="str">
        <f t="shared" si="8"/>
        <v>c</v>
      </c>
      <c r="B542">
        <v>540</v>
      </c>
      <c r="C542">
        <v>4</v>
      </c>
      <c r="D542">
        <v>1</v>
      </c>
      <c r="E542" t="s">
        <v>30</v>
      </c>
      <c r="F542" t="s">
        <v>106</v>
      </c>
      <c r="G542">
        <v>14</v>
      </c>
      <c r="H542">
        <v>35</v>
      </c>
      <c r="I542">
        <v>3.9220358692361299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13</v>
      </c>
      <c r="P542">
        <v>13</v>
      </c>
      <c r="Q542">
        <v>0</v>
      </c>
      <c r="R542">
        <v>0</v>
      </c>
      <c r="S542">
        <v>8.7570609534896194E-3</v>
      </c>
      <c r="T542">
        <v>0</v>
      </c>
      <c r="U542">
        <v>0</v>
      </c>
      <c r="V542">
        <v>0</v>
      </c>
      <c r="W542">
        <v>0</v>
      </c>
      <c r="X542">
        <v>13.213638324029199</v>
      </c>
      <c r="Y542">
        <v>0</v>
      </c>
      <c r="Z542">
        <v>0</v>
      </c>
      <c r="AA542">
        <v>0</v>
      </c>
      <c r="AB542">
        <v>3.3</v>
      </c>
      <c r="AC542">
        <v>3.3</v>
      </c>
      <c r="AD542">
        <v>0</v>
      </c>
    </row>
    <row r="543" spans="1:30" x14ac:dyDescent="0.25">
      <c r="A543" t="str">
        <f t="shared" si="8"/>
        <v>c</v>
      </c>
      <c r="B543">
        <v>541</v>
      </c>
      <c r="C543">
        <v>4</v>
      </c>
      <c r="D543">
        <v>1</v>
      </c>
      <c r="E543" t="s">
        <v>29</v>
      </c>
      <c r="F543" t="s">
        <v>105</v>
      </c>
      <c r="G543">
        <v>15</v>
      </c>
      <c r="H543">
        <v>167</v>
      </c>
      <c r="I543">
        <v>12.4080490192136</v>
      </c>
      <c r="J543">
        <v>0</v>
      </c>
      <c r="K543">
        <v>1.22782850954992</v>
      </c>
      <c r="L543">
        <v>214</v>
      </c>
      <c r="M543">
        <v>214</v>
      </c>
      <c r="N543">
        <v>0</v>
      </c>
      <c r="O543">
        <v>48</v>
      </c>
      <c r="P543">
        <v>52</v>
      </c>
      <c r="Q543">
        <v>4</v>
      </c>
      <c r="R543" s="26">
        <v>1.21903119728988E-5</v>
      </c>
      <c r="S543">
        <v>214.468849722492</v>
      </c>
      <c r="T543">
        <v>0</v>
      </c>
      <c r="U543">
        <v>0</v>
      </c>
      <c r="V543">
        <v>0</v>
      </c>
      <c r="W543">
        <v>1.7998209227553901</v>
      </c>
      <c r="X543">
        <v>46.820776274655003</v>
      </c>
      <c r="Y543">
        <v>0</v>
      </c>
      <c r="Z543">
        <v>0</v>
      </c>
      <c r="AA543">
        <v>4</v>
      </c>
      <c r="AB543">
        <v>21.1</v>
      </c>
      <c r="AC543">
        <v>21.4</v>
      </c>
      <c r="AD543">
        <v>0.3</v>
      </c>
    </row>
    <row r="544" spans="1:30" x14ac:dyDescent="0.25">
      <c r="A544" t="str">
        <f t="shared" si="8"/>
        <v>b</v>
      </c>
      <c r="B544">
        <v>542</v>
      </c>
      <c r="C544">
        <v>4</v>
      </c>
      <c r="D544">
        <v>3</v>
      </c>
      <c r="E544" t="s">
        <v>39</v>
      </c>
      <c r="F544" t="s">
        <v>114</v>
      </c>
      <c r="G544">
        <v>6</v>
      </c>
      <c r="H544">
        <v>597</v>
      </c>
      <c r="I544">
        <v>524.51170532474703</v>
      </c>
      <c r="J544">
        <v>0</v>
      </c>
      <c r="K544">
        <v>425.048477954985</v>
      </c>
      <c r="L544">
        <v>0</v>
      </c>
      <c r="M544">
        <v>0</v>
      </c>
      <c r="N544">
        <v>0</v>
      </c>
      <c r="O544">
        <v>12</v>
      </c>
      <c r="P544">
        <v>915</v>
      </c>
      <c r="Q544">
        <v>903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4.0648087268396901E-2</v>
      </c>
      <c r="X544">
        <v>12.3298646549529</v>
      </c>
      <c r="Y544">
        <v>0</v>
      </c>
      <c r="Z544">
        <v>0</v>
      </c>
      <c r="AA544">
        <v>903</v>
      </c>
      <c r="AB544">
        <v>0</v>
      </c>
      <c r="AC544">
        <v>1.7</v>
      </c>
      <c r="AD544">
        <v>1.7</v>
      </c>
    </row>
    <row r="545" spans="1:30" x14ac:dyDescent="0.25">
      <c r="A545" t="str">
        <f t="shared" si="8"/>
        <v>b</v>
      </c>
      <c r="B545">
        <v>543</v>
      </c>
      <c r="C545">
        <v>4</v>
      </c>
      <c r="D545">
        <v>3</v>
      </c>
      <c r="E545" t="s">
        <v>23</v>
      </c>
      <c r="F545" t="s">
        <v>111</v>
      </c>
      <c r="G545">
        <v>9</v>
      </c>
      <c r="H545">
        <v>48</v>
      </c>
      <c r="I545">
        <v>97.928873111499797</v>
      </c>
      <c r="J545">
        <v>0</v>
      </c>
      <c r="K545">
        <v>96.189785716956806</v>
      </c>
      <c r="L545">
        <v>0</v>
      </c>
      <c r="M545">
        <v>0</v>
      </c>
      <c r="N545">
        <v>0</v>
      </c>
      <c r="O545">
        <v>0</v>
      </c>
      <c r="P545">
        <v>204</v>
      </c>
      <c r="Q545">
        <v>204</v>
      </c>
      <c r="R545" s="26">
        <v>3.23723185384639E-6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204</v>
      </c>
      <c r="AB545">
        <v>0</v>
      </c>
      <c r="AC545">
        <v>2.1</v>
      </c>
      <c r="AD545">
        <v>2.1</v>
      </c>
    </row>
    <row r="546" spans="1:30" x14ac:dyDescent="0.25">
      <c r="A546" t="str">
        <f t="shared" si="8"/>
        <v>c</v>
      </c>
      <c r="B546">
        <v>544</v>
      </c>
      <c r="C546">
        <v>4</v>
      </c>
      <c r="D546">
        <v>3</v>
      </c>
      <c r="E546" t="s">
        <v>33</v>
      </c>
      <c r="F546" t="s">
        <v>109</v>
      </c>
      <c r="G546">
        <v>11</v>
      </c>
      <c r="H546">
        <v>1014</v>
      </c>
      <c r="I546">
        <v>547.26910159844499</v>
      </c>
      <c r="J546">
        <v>10.357497470531399</v>
      </c>
      <c r="K546">
        <v>427.38431736800601</v>
      </c>
      <c r="L546">
        <v>8</v>
      </c>
      <c r="M546">
        <v>8</v>
      </c>
      <c r="N546">
        <v>0</v>
      </c>
      <c r="O546">
        <v>149</v>
      </c>
      <c r="P546">
        <v>1629</v>
      </c>
      <c r="Q546">
        <v>1480</v>
      </c>
      <c r="R546">
        <v>0</v>
      </c>
      <c r="S546">
        <v>8.1620221198668492</v>
      </c>
      <c r="T546">
        <v>0</v>
      </c>
      <c r="U546">
        <v>0</v>
      </c>
      <c r="V546">
        <v>0</v>
      </c>
      <c r="W546">
        <v>0</v>
      </c>
      <c r="X546">
        <v>141.54012113045499</v>
      </c>
      <c r="Y546">
        <v>7.8112438176762504</v>
      </c>
      <c r="Z546">
        <v>35</v>
      </c>
      <c r="AA546">
        <v>1453</v>
      </c>
      <c r="AB546">
        <v>0.3</v>
      </c>
      <c r="AC546">
        <v>3</v>
      </c>
      <c r="AD546">
        <v>2.7</v>
      </c>
    </row>
    <row r="547" spans="1:30" x14ac:dyDescent="0.25">
      <c r="A547" t="str">
        <f t="shared" si="8"/>
        <v>c</v>
      </c>
      <c r="B547">
        <v>545</v>
      </c>
      <c r="C547">
        <v>4</v>
      </c>
      <c r="D547">
        <v>3</v>
      </c>
      <c r="E547" t="s">
        <v>32</v>
      </c>
      <c r="F547" t="s">
        <v>108</v>
      </c>
      <c r="G547">
        <v>12</v>
      </c>
      <c r="H547">
        <v>163</v>
      </c>
      <c r="I547">
        <v>201.090844511439</v>
      </c>
      <c r="J547">
        <v>0</v>
      </c>
      <c r="K547">
        <v>165.04901609644301</v>
      </c>
      <c r="L547">
        <v>0</v>
      </c>
      <c r="M547">
        <v>0</v>
      </c>
      <c r="N547">
        <v>0</v>
      </c>
      <c r="O547">
        <v>2</v>
      </c>
      <c r="P547">
        <v>563</v>
      </c>
      <c r="Q547">
        <v>561</v>
      </c>
      <c r="R547">
        <v>0</v>
      </c>
      <c r="S547" s="26">
        <v>3.3672925234154698E-5</v>
      </c>
      <c r="T547">
        <v>0</v>
      </c>
      <c r="U547">
        <v>0</v>
      </c>
      <c r="V547">
        <v>0</v>
      </c>
      <c r="W547">
        <v>0</v>
      </c>
      <c r="X547">
        <v>2.48904048156027</v>
      </c>
      <c r="Y547">
        <v>0</v>
      </c>
      <c r="Z547">
        <v>0</v>
      </c>
      <c r="AA547">
        <v>561</v>
      </c>
      <c r="AB547">
        <v>0</v>
      </c>
      <c r="AC547">
        <v>2.8</v>
      </c>
      <c r="AD547">
        <v>2.8</v>
      </c>
    </row>
    <row r="548" spans="1:30" x14ac:dyDescent="0.25">
      <c r="A548" t="str">
        <f t="shared" si="8"/>
        <v>c</v>
      </c>
      <c r="B548">
        <v>546</v>
      </c>
      <c r="C548">
        <v>4</v>
      </c>
      <c r="D548">
        <v>3</v>
      </c>
      <c r="E548" t="s">
        <v>31</v>
      </c>
      <c r="F548" t="s">
        <v>107</v>
      </c>
      <c r="G548">
        <v>13</v>
      </c>
      <c r="H548">
        <v>9009</v>
      </c>
      <c r="I548">
        <v>1598.3725755200001</v>
      </c>
      <c r="J548">
        <v>70.295454577678299</v>
      </c>
      <c r="K548">
        <v>441.34271558164397</v>
      </c>
      <c r="L548">
        <v>78</v>
      </c>
      <c r="M548">
        <v>78</v>
      </c>
      <c r="N548">
        <v>0</v>
      </c>
      <c r="O548">
        <v>3570</v>
      </c>
      <c r="P548">
        <v>5264</v>
      </c>
      <c r="Q548">
        <v>1694</v>
      </c>
      <c r="R548">
        <v>2.88680470397311E-3</v>
      </c>
      <c r="S548">
        <v>78.426770972664997</v>
      </c>
      <c r="T548">
        <v>0</v>
      </c>
      <c r="U548">
        <v>0</v>
      </c>
      <c r="V548">
        <v>0</v>
      </c>
      <c r="W548">
        <v>15.6273664603901</v>
      </c>
      <c r="X548">
        <v>3509.4142871261201</v>
      </c>
      <c r="Y548">
        <v>45.957210756211701</v>
      </c>
      <c r="Z548">
        <v>239</v>
      </c>
      <c r="AA548">
        <v>1500</v>
      </c>
      <c r="AB548">
        <v>2.2999999999999998</v>
      </c>
      <c r="AC548">
        <v>3.3</v>
      </c>
      <c r="AD548">
        <v>1</v>
      </c>
    </row>
    <row r="549" spans="1:30" x14ac:dyDescent="0.25">
      <c r="A549" t="str">
        <f t="shared" si="8"/>
        <v>c</v>
      </c>
      <c r="B549">
        <v>547</v>
      </c>
      <c r="C549">
        <v>4</v>
      </c>
      <c r="D549">
        <v>3</v>
      </c>
      <c r="E549" t="s">
        <v>30</v>
      </c>
      <c r="F549" t="s">
        <v>106</v>
      </c>
      <c r="G549">
        <v>14</v>
      </c>
      <c r="H549">
        <v>21</v>
      </c>
      <c r="I549">
        <v>2.8834312950484402</v>
      </c>
      <c r="J549">
        <v>0</v>
      </c>
      <c r="K549">
        <v>1.45910100683489</v>
      </c>
      <c r="L549">
        <v>0</v>
      </c>
      <c r="M549">
        <v>0</v>
      </c>
      <c r="N549">
        <v>0</v>
      </c>
      <c r="O549">
        <v>5</v>
      </c>
      <c r="P549">
        <v>9</v>
      </c>
      <c r="Q549">
        <v>4</v>
      </c>
      <c r="R549">
        <v>0</v>
      </c>
      <c r="S549">
        <v>1.0301685933027001E-4</v>
      </c>
      <c r="T549">
        <v>0</v>
      </c>
      <c r="U549">
        <v>0</v>
      </c>
      <c r="V549">
        <v>0</v>
      </c>
      <c r="W549">
        <v>0</v>
      </c>
      <c r="X549">
        <v>5.9864769438930399</v>
      </c>
      <c r="Y549">
        <v>0</v>
      </c>
      <c r="Z549">
        <v>0</v>
      </c>
      <c r="AA549">
        <v>4</v>
      </c>
      <c r="AB549">
        <v>1.7</v>
      </c>
      <c r="AC549">
        <v>3.1</v>
      </c>
      <c r="AD549">
        <v>1.4</v>
      </c>
    </row>
    <row r="550" spans="1:30" x14ac:dyDescent="0.25">
      <c r="A550" t="str">
        <f t="shared" si="8"/>
        <v>d</v>
      </c>
      <c r="B550">
        <v>548</v>
      </c>
      <c r="C550">
        <v>4</v>
      </c>
      <c r="D550">
        <v>3</v>
      </c>
      <c r="E550" t="s">
        <v>16</v>
      </c>
      <c r="F550" t="s">
        <v>104</v>
      </c>
      <c r="G550">
        <v>16</v>
      </c>
      <c r="H550">
        <v>4484</v>
      </c>
      <c r="I550">
        <v>516.11423063291898</v>
      </c>
      <c r="J550">
        <v>38.729732419804698</v>
      </c>
      <c r="K550">
        <v>45.7687099655205</v>
      </c>
      <c r="L550">
        <v>303</v>
      </c>
      <c r="M550">
        <v>303</v>
      </c>
      <c r="N550">
        <v>0</v>
      </c>
      <c r="O550">
        <v>1876</v>
      </c>
      <c r="P550">
        <v>2326</v>
      </c>
      <c r="Q550">
        <v>450</v>
      </c>
      <c r="R550">
        <v>19.910827144895698</v>
      </c>
      <c r="S550">
        <v>283.50611060498397</v>
      </c>
      <c r="T550">
        <v>0</v>
      </c>
      <c r="U550">
        <v>0</v>
      </c>
      <c r="V550">
        <v>0</v>
      </c>
      <c r="W550">
        <v>5.2646494291337902</v>
      </c>
      <c r="X550">
        <v>1819.5417896484701</v>
      </c>
      <c r="Y550">
        <v>51.6781766748881</v>
      </c>
      <c r="Z550">
        <v>230</v>
      </c>
      <c r="AA550">
        <v>272</v>
      </c>
      <c r="AB550">
        <v>4.2</v>
      </c>
      <c r="AC550">
        <v>5.0999999999999996</v>
      </c>
      <c r="AD550">
        <v>0.9</v>
      </c>
    </row>
    <row r="551" spans="1:30" x14ac:dyDescent="0.25">
      <c r="A551" t="str">
        <f t="shared" si="8"/>
        <v>d</v>
      </c>
      <c r="B551">
        <v>549</v>
      </c>
      <c r="C551">
        <v>4</v>
      </c>
      <c r="D551">
        <v>3</v>
      </c>
      <c r="E551" t="s">
        <v>15</v>
      </c>
      <c r="F551" t="s">
        <v>103</v>
      </c>
      <c r="G551">
        <v>17</v>
      </c>
      <c r="H551">
        <v>2157</v>
      </c>
      <c r="I551">
        <v>233.15529139309399</v>
      </c>
      <c r="J551">
        <v>30.1819126288751</v>
      </c>
      <c r="K551">
        <v>13.4551678988711</v>
      </c>
      <c r="L551">
        <v>83</v>
      </c>
      <c r="M551">
        <v>83</v>
      </c>
      <c r="N551">
        <v>0</v>
      </c>
      <c r="O551">
        <v>1072</v>
      </c>
      <c r="P551">
        <v>1274</v>
      </c>
      <c r="Q551">
        <v>202</v>
      </c>
      <c r="R551" s="26">
        <v>8.5827749729195207E-5</v>
      </c>
      <c r="S551">
        <v>83.129470126944796</v>
      </c>
      <c r="T551">
        <v>0</v>
      </c>
      <c r="U551">
        <v>0</v>
      </c>
      <c r="V551">
        <v>0</v>
      </c>
      <c r="W551">
        <v>10.801741984836299</v>
      </c>
      <c r="X551">
        <v>1004.8595072206</v>
      </c>
      <c r="Y551">
        <v>56.459600753638703</v>
      </c>
      <c r="Z551">
        <v>179</v>
      </c>
      <c r="AA551">
        <v>80</v>
      </c>
      <c r="AB551">
        <v>5</v>
      </c>
      <c r="AC551">
        <v>5.8</v>
      </c>
      <c r="AD551">
        <v>0.8</v>
      </c>
    </row>
    <row r="552" spans="1:30" x14ac:dyDescent="0.25">
      <c r="A552" t="str">
        <f t="shared" si="8"/>
        <v>e</v>
      </c>
      <c r="B552">
        <v>550</v>
      </c>
      <c r="C552">
        <v>4</v>
      </c>
      <c r="D552">
        <v>3</v>
      </c>
      <c r="E552" t="s">
        <v>43</v>
      </c>
      <c r="F552" t="s">
        <v>98</v>
      </c>
      <c r="G552">
        <v>22</v>
      </c>
      <c r="H552">
        <v>632</v>
      </c>
      <c r="I552">
        <v>271.91257634992797</v>
      </c>
      <c r="J552">
        <v>0</v>
      </c>
      <c r="K552">
        <v>210.85132444554699</v>
      </c>
      <c r="L552">
        <v>261</v>
      </c>
      <c r="M552">
        <v>261</v>
      </c>
      <c r="N552">
        <v>0</v>
      </c>
      <c r="O552">
        <v>126</v>
      </c>
      <c r="P552">
        <v>1918</v>
      </c>
      <c r="Q552">
        <v>1792</v>
      </c>
      <c r="R552">
        <v>3.97958721464774</v>
      </c>
      <c r="S552">
        <v>257.33856193255099</v>
      </c>
      <c r="T552">
        <v>0</v>
      </c>
      <c r="U552">
        <v>0</v>
      </c>
      <c r="V552">
        <v>0</v>
      </c>
      <c r="W552">
        <v>0</v>
      </c>
      <c r="X552">
        <v>126.266456624067</v>
      </c>
      <c r="Y552">
        <v>0</v>
      </c>
      <c r="Z552">
        <v>0</v>
      </c>
      <c r="AA552">
        <v>1792</v>
      </c>
      <c r="AB552">
        <v>1.4</v>
      </c>
      <c r="AC552">
        <v>8</v>
      </c>
      <c r="AD552">
        <v>6.6</v>
      </c>
    </row>
    <row r="553" spans="1:30" x14ac:dyDescent="0.25">
      <c r="A553" t="str">
        <f t="shared" si="8"/>
        <v>f</v>
      </c>
      <c r="B553">
        <v>551</v>
      </c>
      <c r="C553">
        <v>4</v>
      </c>
      <c r="D553">
        <v>3</v>
      </c>
      <c r="E553" t="s">
        <v>37</v>
      </c>
      <c r="F553" t="s">
        <v>94</v>
      </c>
      <c r="G553">
        <v>26</v>
      </c>
      <c r="H553">
        <v>3133</v>
      </c>
      <c r="I553">
        <v>272.28683685081398</v>
      </c>
      <c r="J553">
        <v>42.877702214247499</v>
      </c>
      <c r="K553">
        <v>27.345396444021102</v>
      </c>
      <c r="L553">
        <v>407</v>
      </c>
      <c r="M553">
        <v>1046</v>
      </c>
      <c r="N553">
        <v>639</v>
      </c>
      <c r="O553">
        <v>1319</v>
      </c>
      <c r="P553">
        <v>1705</v>
      </c>
      <c r="Q553">
        <v>386</v>
      </c>
      <c r="R553">
        <v>3.0104305823171602E-4</v>
      </c>
      <c r="S553">
        <v>407.712625964545</v>
      </c>
      <c r="T553">
        <v>0</v>
      </c>
      <c r="U553">
        <v>390</v>
      </c>
      <c r="V553">
        <v>249</v>
      </c>
      <c r="W553">
        <v>94.406908383191094</v>
      </c>
      <c r="X553">
        <v>1067.6470941899199</v>
      </c>
      <c r="Y553">
        <v>157.48449557419301</v>
      </c>
      <c r="Z553">
        <v>332</v>
      </c>
      <c r="AA553">
        <v>211</v>
      </c>
      <c r="AB553">
        <v>6.3</v>
      </c>
      <c r="AC553">
        <v>10.1</v>
      </c>
      <c r="AD553">
        <v>3.8</v>
      </c>
    </row>
    <row r="554" spans="1:30" x14ac:dyDescent="0.25">
      <c r="A554" t="str">
        <f t="shared" si="8"/>
        <v>a</v>
      </c>
      <c r="B554">
        <v>552</v>
      </c>
      <c r="C554">
        <v>4</v>
      </c>
      <c r="D554">
        <v>4</v>
      </c>
      <c r="E554" t="s">
        <v>40</v>
      </c>
      <c r="F554" t="s">
        <v>116</v>
      </c>
      <c r="G554">
        <v>4</v>
      </c>
      <c r="H554">
        <v>24</v>
      </c>
      <c r="I554">
        <v>2.97877022996837</v>
      </c>
      <c r="J554">
        <v>0</v>
      </c>
      <c r="K554">
        <v>1.72464548361502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0</v>
      </c>
      <c r="AC554">
        <v>0.7</v>
      </c>
      <c r="AD554">
        <v>0.7</v>
      </c>
    </row>
    <row r="555" spans="1:30" x14ac:dyDescent="0.25">
      <c r="A555" t="str">
        <f t="shared" si="8"/>
        <v>a</v>
      </c>
      <c r="B555">
        <v>553</v>
      </c>
      <c r="C555">
        <v>4</v>
      </c>
      <c r="D555">
        <v>7</v>
      </c>
      <c r="E555" t="s">
        <v>19</v>
      </c>
      <c r="F555" t="s">
        <v>119</v>
      </c>
      <c r="G555">
        <v>1</v>
      </c>
      <c r="H555">
        <v>526</v>
      </c>
      <c r="I555">
        <v>365.89278977454001</v>
      </c>
      <c r="J555">
        <v>23.6004709507218</v>
      </c>
      <c r="K555">
        <v>237.81523837006401</v>
      </c>
      <c r="L555">
        <v>1</v>
      </c>
      <c r="M555">
        <v>1</v>
      </c>
      <c r="N555">
        <v>0</v>
      </c>
      <c r="O555">
        <v>40</v>
      </c>
      <c r="P555">
        <v>370</v>
      </c>
      <c r="Q555">
        <v>330</v>
      </c>
      <c r="R555">
        <v>0</v>
      </c>
      <c r="S555">
        <v>1.8960135170770001</v>
      </c>
      <c r="T555">
        <v>0</v>
      </c>
      <c r="U555">
        <v>0</v>
      </c>
      <c r="V555">
        <v>0</v>
      </c>
      <c r="W555">
        <v>0</v>
      </c>
      <c r="X555">
        <v>37.798559015689001</v>
      </c>
      <c r="Y555">
        <v>3.0551596472347402</v>
      </c>
      <c r="Z555">
        <v>30</v>
      </c>
      <c r="AA555">
        <v>303</v>
      </c>
      <c r="AB555">
        <v>0.1</v>
      </c>
      <c r="AC555">
        <v>1</v>
      </c>
      <c r="AD555">
        <v>0.9</v>
      </c>
    </row>
    <row r="556" spans="1:30" x14ac:dyDescent="0.25">
      <c r="A556" t="str">
        <f t="shared" si="8"/>
        <v>b</v>
      </c>
      <c r="B556">
        <v>554</v>
      </c>
      <c r="C556">
        <v>4</v>
      </c>
      <c r="D556">
        <v>7</v>
      </c>
      <c r="E556" t="s">
        <v>39</v>
      </c>
      <c r="F556" t="s">
        <v>114</v>
      </c>
      <c r="G556">
        <v>6</v>
      </c>
      <c r="H556">
        <v>283</v>
      </c>
      <c r="I556">
        <v>87.235985745254993</v>
      </c>
      <c r="J556">
        <v>7.2246054925729304</v>
      </c>
      <c r="K556">
        <v>25.176195428867199</v>
      </c>
      <c r="L556">
        <v>31</v>
      </c>
      <c r="M556">
        <v>31</v>
      </c>
      <c r="N556">
        <v>0</v>
      </c>
      <c r="O556">
        <v>67</v>
      </c>
      <c r="P556">
        <v>134</v>
      </c>
      <c r="Q556">
        <v>67</v>
      </c>
      <c r="R556">
        <v>0</v>
      </c>
      <c r="S556">
        <v>31.973148329600001</v>
      </c>
      <c r="T556">
        <v>0</v>
      </c>
      <c r="U556">
        <v>0</v>
      </c>
      <c r="V556">
        <v>0</v>
      </c>
      <c r="W556">
        <v>0</v>
      </c>
      <c r="X556">
        <v>66.358899733317003</v>
      </c>
      <c r="Y556">
        <v>1.11898136088269</v>
      </c>
      <c r="Z556">
        <v>15</v>
      </c>
      <c r="AA556">
        <v>53</v>
      </c>
      <c r="AB556">
        <v>1.1000000000000001</v>
      </c>
      <c r="AC556">
        <v>1.9</v>
      </c>
      <c r="AD556">
        <v>0.8</v>
      </c>
    </row>
    <row r="557" spans="1:30" x14ac:dyDescent="0.25">
      <c r="A557" t="str">
        <f t="shared" si="8"/>
        <v>a</v>
      </c>
      <c r="B557">
        <v>555</v>
      </c>
      <c r="C557">
        <v>4</v>
      </c>
      <c r="D557">
        <v>8</v>
      </c>
      <c r="E557" t="s">
        <v>40</v>
      </c>
      <c r="F557" t="s">
        <v>116</v>
      </c>
      <c r="G557">
        <v>4</v>
      </c>
      <c r="H557">
        <v>2496</v>
      </c>
      <c r="I557">
        <v>512.40410942146605</v>
      </c>
      <c r="J557">
        <v>1.5585253291616899E-3</v>
      </c>
      <c r="K557">
        <v>127.99290926508201</v>
      </c>
      <c r="L557">
        <v>44</v>
      </c>
      <c r="M557">
        <v>44</v>
      </c>
      <c r="N557">
        <v>0</v>
      </c>
      <c r="O557">
        <v>1043</v>
      </c>
      <c r="P557">
        <v>1206</v>
      </c>
      <c r="Q557">
        <v>163</v>
      </c>
      <c r="R557">
        <v>44.9439518630153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1043.73979197425</v>
      </c>
      <c r="Y557" s="26">
        <v>7.86438173346511E-7</v>
      </c>
      <c r="Z557">
        <v>0</v>
      </c>
      <c r="AA557">
        <v>163</v>
      </c>
      <c r="AB557">
        <v>2.1</v>
      </c>
      <c r="AC557">
        <v>2.4</v>
      </c>
      <c r="AD557">
        <v>0.3</v>
      </c>
    </row>
    <row r="558" spans="1:30" x14ac:dyDescent="0.25">
      <c r="A558" t="str">
        <f t="shared" si="8"/>
        <v>b</v>
      </c>
      <c r="B558">
        <v>556</v>
      </c>
      <c r="C558">
        <v>4</v>
      </c>
      <c r="D558">
        <v>8</v>
      </c>
      <c r="E558" t="s">
        <v>36</v>
      </c>
      <c r="F558" t="s">
        <v>113</v>
      </c>
      <c r="G558">
        <v>7</v>
      </c>
      <c r="H558">
        <v>297</v>
      </c>
      <c r="I558">
        <v>40.455848551348403</v>
      </c>
      <c r="J558">
        <v>4.3607683008180399E-3</v>
      </c>
      <c r="K558">
        <v>8.0247504265532896</v>
      </c>
      <c r="L558">
        <v>0</v>
      </c>
      <c r="M558">
        <v>0</v>
      </c>
      <c r="N558">
        <v>0</v>
      </c>
      <c r="O558">
        <v>71</v>
      </c>
      <c r="P558">
        <v>88</v>
      </c>
      <c r="Q558">
        <v>17</v>
      </c>
      <c r="R558" s="26">
        <v>1.15461763225044E-5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71.165909090580897</v>
      </c>
      <c r="Y558" s="26">
        <v>1.0245504857979801E-5</v>
      </c>
      <c r="Z558">
        <v>0</v>
      </c>
      <c r="AA558">
        <v>17</v>
      </c>
      <c r="AB558">
        <v>1.8</v>
      </c>
      <c r="AC558">
        <v>2.2000000000000002</v>
      </c>
      <c r="AD558">
        <v>0.4</v>
      </c>
    </row>
    <row r="559" spans="1:30" x14ac:dyDescent="0.25">
      <c r="A559" t="str">
        <f t="shared" si="8"/>
        <v>b</v>
      </c>
      <c r="B559">
        <v>557</v>
      </c>
      <c r="C559">
        <v>4</v>
      </c>
      <c r="D559">
        <v>8</v>
      </c>
      <c r="E559" t="s">
        <v>34</v>
      </c>
      <c r="F559" t="s">
        <v>112</v>
      </c>
      <c r="G559">
        <v>8</v>
      </c>
      <c r="H559">
        <v>589</v>
      </c>
      <c r="I559">
        <v>97.206909997764996</v>
      </c>
      <c r="J559">
        <v>2.1499152791054201</v>
      </c>
      <c r="K559">
        <v>13.193894616471701</v>
      </c>
      <c r="L559">
        <v>81</v>
      </c>
      <c r="M559">
        <v>81</v>
      </c>
      <c r="N559">
        <v>0</v>
      </c>
      <c r="O559">
        <v>143</v>
      </c>
      <c r="P559">
        <v>173</v>
      </c>
      <c r="Q559">
        <v>30</v>
      </c>
      <c r="R559">
        <v>0</v>
      </c>
      <c r="S559">
        <v>81.261401568328694</v>
      </c>
      <c r="T559">
        <v>0</v>
      </c>
      <c r="U559">
        <v>0</v>
      </c>
      <c r="V559">
        <v>0</v>
      </c>
      <c r="W559">
        <v>0.99376502090782204</v>
      </c>
      <c r="X559">
        <v>140.127746755602</v>
      </c>
      <c r="Y559">
        <v>1.98474597535985</v>
      </c>
      <c r="Z559">
        <v>4</v>
      </c>
      <c r="AA559">
        <v>28</v>
      </c>
      <c r="AB559">
        <v>2.2999999999999998</v>
      </c>
      <c r="AC559">
        <v>2.6</v>
      </c>
      <c r="AD559">
        <v>0.3</v>
      </c>
    </row>
    <row r="560" spans="1:30" x14ac:dyDescent="0.25">
      <c r="A560" t="str">
        <f t="shared" si="8"/>
        <v>b</v>
      </c>
      <c r="B560">
        <v>558</v>
      </c>
      <c r="C560">
        <v>4</v>
      </c>
      <c r="D560">
        <v>8</v>
      </c>
      <c r="E560" t="s">
        <v>23</v>
      </c>
      <c r="F560" t="s">
        <v>111</v>
      </c>
      <c r="G560">
        <v>9</v>
      </c>
      <c r="H560">
        <v>379</v>
      </c>
      <c r="I560">
        <v>78.194836480415503</v>
      </c>
      <c r="J560">
        <v>1.0035135733770799</v>
      </c>
      <c r="K560">
        <v>4.03779041881839</v>
      </c>
      <c r="L560">
        <v>0</v>
      </c>
      <c r="M560">
        <v>0</v>
      </c>
      <c r="N560">
        <v>0</v>
      </c>
      <c r="O560">
        <v>176</v>
      </c>
      <c r="P560">
        <v>183</v>
      </c>
      <c r="Q560">
        <v>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173.40147787413599</v>
      </c>
      <c r="Y560">
        <v>2.9678630951848999</v>
      </c>
      <c r="Z560">
        <v>2</v>
      </c>
      <c r="AA560">
        <v>8</v>
      </c>
      <c r="AB560">
        <v>2.2999999999999998</v>
      </c>
      <c r="AC560">
        <v>2.2999999999999998</v>
      </c>
      <c r="AD560">
        <v>0</v>
      </c>
    </row>
    <row r="561" spans="1:30" x14ac:dyDescent="0.25">
      <c r="A561" t="str">
        <f t="shared" si="8"/>
        <v>c</v>
      </c>
      <c r="B561">
        <v>559</v>
      </c>
      <c r="C561">
        <v>4</v>
      </c>
      <c r="D561">
        <v>8</v>
      </c>
      <c r="E561" t="s">
        <v>31</v>
      </c>
      <c r="F561" t="s">
        <v>107</v>
      </c>
      <c r="G561">
        <v>13</v>
      </c>
      <c r="H561">
        <v>1269</v>
      </c>
      <c r="I561">
        <v>164.95878480117</v>
      </c>
      <c r="J561">
        <v>0</v>
      </c>
      <c r="K561">
        <v>6.7969416645308103</v>
      </c>
      <c r="L561">
        <v>0</v>
      </c>
      <c r="M561">
        <v>0</v>
      </c>
      <c r="N561">
        <v>0</v>
      </c>
      <c r="O561">
        <v>552</v>
      </c>
      <c r="P561">
        <v>575</v>
      </c>
      <c r="Q561">
        <v>23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552.536026630572</v>
      </c>
      <c r="Y561">
        <v>0</v>
      </c>
      <c r="Z561">
        <v>0</v>
      </c>
      <c r="AA561">
        <v>23</v>
      </c>
      <c r="AB561">
        <v>3.3</v>
      </c>
      <c r="AC561">
        <v>3.5</v>
      </c>
      <c r="AD561">
        <v>0.2</v>
      </c>
    </row>
    <row r="562" spans="1:30" x14ac:dyDescent="0.25">
      <c r="A562" t="str">
        <f t="shared" si="8"/>
        <v>c</v>
      </c>
      <c r="B562">
        <v>560</v>
      </c>
      <c r="C562">
        <v>4</v>
      </c>
      <c r="D562">
        <v>8</v>
      </c>
      <c r="E562" t="s">
        <v>30</v>
      </c>
      <c r="F562" t="s">
        <v>106</v>
      </c>
      <c r="G562">
        <v>14</v>
      </c>
      <c r="H562">
        <v>548</v>
      </c>
      <c r="I562">
        <v>76.835872901245295</v>
      </c>
      <c r="J562">
        <v>0</v>
      </c>
      <c r="K562">
        <v>0.42878887020613798</v>
      </c>
      <c r="L562">
        <v>0</v>
      </c>
      <c r="M562">
        <v>0</v>
      </c>
      <c r="N562">
        <v>0</v>
      </c>
      <c r="O562">
        <v>318</v>
      </c>
      <c r="P562">
        <v>319</v>
      </c>
      <c r="Q562">
        <v>1</v>
      </c>
      <c r="R562">
        <v>1.06845749671E-4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318.399152087282</v>
      </c>
      <c r="Y562">
        <v>0</v>
      </c>
      <c r="Z562">
        <v>0</v>
      </c>
      <c r="AA562">
        <v>1</v>
      </c>
      <c r="AB562">
        <v>4.0999999999999996</v>
      </c>
      <c r="AC562">
        <v>4.2</v>
      </c>
      <c r="AD562">
        <v>0.1</v>
      </c>
    </row>
    <row r="563" spans="1:30" x14ac:dyDescent="0.25">
      <c r="A563" t="str">
        <f t="shared" si="8"/>
        <v>c</v>
      </c>
      <c r="B563">
        <v>561</v>
      </c>
      <c r="C563">
        <v>4</v>
      </c>
      <c r="D563">
        <v>8</v>
      </c>
      <c r="E563" t="s">
        <v>29</v>
      </c>
      <c r="F563" t="s">
        <v>105</v>
      </c>
      <c r="G563">
        <v>15</v>
      </c>
      <c r="H563">
        <v>681</v>
      </c>
      <c r="I563">
        <v>35.0302194435899</v>
      </c>
      <c r="J563">
        <v>0</v>
      </c>
      <c r="K563">
        <v>1.56499000399915</v>
      </c>
      <c r="L563">
        <v>0</v>
      </c>
      <c r="M563">
        <v>0</v>
      </c>
      <c r="N563">
        <v>0</v>
      </c>
      <c r="O563">
        <v>233</v>
      </c>
      <c r="P563">
        <v>238</v>
      </c>
      <c r="Q563">
        <v>5</v>
      </c>
      <c r="R563">
        <v>4.3771213630500001E-3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233.19990063569301</v>
      </c>
      <c r="Y563">
        <v>0</v>
      </c>
      <c r="Z563">
        <v>0</v>
      </c>
      <c r="AA563">
        <v>5</v>
      </c>
      <c r="AB563">
        <v>6.7</v>
      </c>
      <c r="AC563">
        <v>6.8</v>
      </c>
      <c r="AD563">
        <v>0.1</v>
      </c>
    </row>
    <row r="564" spans="1:30" x14ac:dyDescent="0.25">
      <c r="A564" t="str">
        <f t="shared" si="8"/>
        <v>e</v>
      </c>
      <c r="B564">
        <v>562</v>
      </c>
      <c r="C564">
        <v>4</v>
      </c>
      <c r="D564">
        <v>8</v>
      </c>
      <c r="E564" t="s">
        <v>43</v>
      </c>
      <c r="F564" t="s">
        <v>98</v>
      </c>
      <c r="G564">
        <v>22</v>
      </c>
      <c r="H564">
        <v>44</v>
      </c>
      <c r="I564">
        <v>12.552036843839501</v>
      </c>
      <c r="J564">
        <v>0</v>
      </c>
      <c r="K564">
        <v>11.664139949778701</v>
      </c>
      <c r="L564">
        <v>0</v>
      </c>
      <c r="M564">
        <v>0</v>
      </c>
      <c r="N564">
        <v>0</v>
      </c>
      <c r="O564">
        <v>0</v>
      </c>
      <c r="P564">
        <v>99</v>
      </c>
      <c r="Q564">
        <v>99</v>
      </c>
      <c r="R564">
        <v>0</v>
      </c>
      <c r="S564">
        <v>7.1418639266754597E-2</v>
      </c>
      <c r="T564">
        <v>0</v>
      </c>
      <c r="U564">
        <v>0</v>
      </c>
      <c r="V564">
        <v>0</v>
      </c>
      <c r="W564">
        <v>0</v>
      </c>
      <c r="X564">
        <v>6.0785236022022097E-3</v>
      </c>
      <c r="Y564">
        <v>0</v>
      </c>
      <c r="Z564">
        <v>0</v>
      </c>
      <c r="AA564">
        <v>99</v>
      </c>
      <c r="AB564">
        <v>0</v>
      </c>
      <c r="AC564">
        <v>7.9</v>
      </c>
      <c r="AD564">
        <v>7.9</v>
      </c>
    </row>
    <row r="565" spans="1:30" x14ac:dyDescent="0.25">
      <c r="A565" t="str">
        <f t="shared" si="8"/>
        <v>a</v>
      </c>
      <c r="B565">
        <v>563</v>
      </c>
      <c r="C565">
        <v>4</v>
      </c>
      <c r="D565">
        <v>14</v>
      </c>
      <c r="E565" t="s">
        <v>19</v>
      </c>
      <c r="F565" t="s">
        <v>119</v>
      </c>
      <c r="G565">
        <v>1</v>
      </c>
      <c r="H565">
        <v>1</v>
      </c>
      <c r="I565">
        <v>1.8756973608800001E-3</v>
      </c>
      <c r="J565">
        <v>0</v>
      </c>
      <c r="K565">
        <v>1.8756973608800001E-3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 t="str">
        <f t="shared" si="8"/>
        <v>a</v>
      </c>
      <c r="B566">
        <v>564</v>
      </c>
      <c r="C566">
        <v>4</v>
      </c>
      <c r="D566">
        <v>14</v>
      </c>
      <c r="E566" t="s">
        <v>24</v>
      </c>
      <c r="F566" t="s">
        <v>115</v>
      </c>
      <c r="G566">
        <v>5</v>
      </c>
      <c r="H566">
        <v>705</v>
      </c>
      <c r="I566">
        <v>1431.3351868810701</v>
      </c>
      <c r="J566">
        <v>0</v>
      </c>
      <c r="K566">
        <v>657.66253263235706</v>
      </c>
      <c r="L566">
        <v>0</v>
      </c>
      <c r="M566">
        <v>0</v>
      </c>
      <c r="N566">
        <v>0</v>
      </c>
      <c r="O566">
        <v>0</v>
      </c>
      <c r="P566">
        <v>838</v>
      </c>
      <c r="Q566">
        <v>838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s="26">
        <v>1.47756696853406E-5</v>
      </c>
      <c r="Y566">
        <v>0</v>
      </c>
      <c r="Z566">
        <v>0</v>
      </c>
      <c r="AA566">
        <v>838</v>
      </c>
      <c r="AB566">
        <v>0</v>
      </c>
      <c r="AC566">
        <v>0.6</v>
      </c>
      <c r="AD566">
        <v>0.6</v>
      </c>
    </row>
    <row r="567" spans="1:30" x14ac:dyDescent="0.25">
      <c r="A567" t="str">
        <f t="shared" si="8"/>
        <v>b</v>
      </c>
      <c r="B567">
        <v>565</v>
      </c>
      <c r="C567">
        <v>4</v>
      </c>
      <c r="D567">
        <v>14</v>
      </c>
      <c r="E567" t="s">
        <v>39</v>
      </c>
      <c r="F567" t="s">
        <v>114</v>
      </c>
      <c r="G567">
        <v>6</v>
      </c>
      <c r="H567">
        <v>14</v>
      </c>
      <c r="I567">
        <v>0.66885751606879995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5">
      <c r="A568" t="str">
        <f t="shared" si="8"/>
        <v>b</v>
      </c>
      <c r="B568">
        <v>566</v>
      </c>
      <c r="C568">
        <v>4</v>
      </c>
      <c r="D568">
        <v>14</v>
      </c>
      <c r="E568" t="s">
        <v>23</v>
      </c>
      <c r="F568" t="s">
        <v>111</v>
      </c>
      <c r="G568">
        <v>9</v>
      </c>
      <c r="H568">
        <v>765</v>
      </c>
      <c r="I568">
        <v>135.95988928959801</v>
      </c>
      <c r="J568">
        <v>0</v>
      </c>
      <c r="K568">
        <v>38.927658661623198</v>
      </c>
      <c r="L568">
        <v>0</v>
      </c>
      <c r="M568">
        <v>0</v>
      </c>
      <c r="N568">
        <v>0</v>
      </c>
      <c r="O568">
        <v>305</v>
      </c>
      <c r="P568">
        <v>387</v>
      </c>
      <c r="Q568">
        <v>82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305.29576367394498</v>
      </c>
      <c r="Y568">
        <v>0</v>
      </c>
      <c r="Z568">
        <v>0</v>
      </c>
      <c r="AA568">
        <v>82</v>
      </c>
      <c r="AB568">
        <v>2.2000000000000002</v>
      </c>
      <c r="AC568">
        <v>2.8</v>
      </c>
      <c r="AD568">
        <v>0.6</v>
      </c>
    </row>
    <row r="569" spans="1:30" x14ac:dyDescent="0.25">
      <c r="A569" t="str">
        <f t="shared" si="8"/>
        <v>b</v>
      </c>
      <c r="B569">
        <v>567</v>
      </c>
      <c r="C569">
        <v>4</v>
      </c>
      <c r="D569">
        <v>14</v>
      </c>
      <c r="E569" t="s">
        <v>46</v>
      </c>
      <c r="F569" t="s">
        <v>110</v>
      </c>
      <c r="G569">
        <v>10</v>
      </c>
      <c r="H569">
        <v>2</v>
      </c>
      <c r="I569" s="26">
        <v>2.152553469977E-5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 t="str">
        <f t="shared" si="8"/>
        <v>c</v>
      </c>
      <c r="B570">
        <v>568</v>
      </c>
      <c r="C570">
        <v>4</v>
      </c>
      <c r="D570">
        <v>14</v>
      </c>
      <c r="E570" t="s">
        <v>31</v>
      </c>
      <c r="F570" t="s">
        <v>107</v>
      </c>
      <c r="G570">
        <v>13</v>
      </c>
      <c r="H570">
        <v>122</v>
      </c>
      <c r="I570">
        <v>16.589647086448402</v>
      </c>
      <c r="J570">
        <v>0</v>
      </c>
      <c r="K570">
        <v>5.2300692004027001</v>
      </c>
      <c r="L570">
        <v>0</v>
      </c>
      <c r="M570">
        <v>0</v>
      </c>
      <c r="N570">
        <v>0</v>
      </c>
      <c r="O570">
        <v>48</v>
      </c>
      <c r="P570">
        <v>65</v>
      </c>
      <c r="Q570">
        <v>17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6.9438844142272096</v>
      </c>
      <c r="X570">
        <v>41.680543953113997</v>
      </c>
      <c r="Y570">
        <v>0</v>
      </c>
      <c r="Z570">
        <v>0</v>
      </c>
      <c r="AA570">
        <v>17</v>
      </c>
      <c r="AB570">
        <v>2.9</v>
      </c>
      <c r="AC570">
        <v>3.9</v>
      </c>
      <c r="AD570">
        <v>1</v>
      </c>
    </row>
    <row r="571" spans="1:30" x14ac:dyDescent="0.25">
      <c r="A571" t="str">
        <f t="shared" si="8"/>
        <v>c</v>
      </c>
      <c r="B571">
        <v>569</v>
      </c>
      <c r="C571">
        <v>4</v>
      </c>
      <c r="D571">
        <v>14</v>
      </c>
      <c r="E571" t="s">
        <v>30</v>
      </c>
      <c r="F571" t="s">
        <v>106</v>
      </c>
      <c r="G571">
        <v>14</v>
      </c>
      <c r="H571">
        <v>894</v>
      </c>
      <c r="I571">
        <v>176.49521757657399</v>
      </c>
      <c r="J571">
        <v>0</v>
      </c>
      <c r="K571">
        <v>94.838177395048604</v>
      </c>
      <c r="L571">
        <v>0</v>
      </c>
      <c r="M571">
        <v>0</v>
      </c>
      <c r="N571">
        <v>0</v>
      </c>
      <c r="O571">
        <v>338</v>
      </c>
      <c r="P571">
        <v>660</v>
      </c>
      <c r="Q571">
        <v>322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33.848737754935897</v>
      </c>
      <c r="X571">
        <v>304.58000598938003</v>
      </c>
      <c r="Y571">
        <v>0</v>
      </c>
      <c r="Z571">
        <v>0</v>
      </c>
      <c r="AA571">
        <v>322</v>
      </c>
      <c r="AB571">
        <v>1.9</v>
      </c>
      <c r="AC571">
        <v>3.7</v>
      </c>
      <c r="AD571">
        <v>1.8</v>
      </c>
    </row>
    <row r="572" spans="1:30" x14ac:dyDescent="0.25">
      <c r="A572" t="str">
        <f t="shared" si="8"/>
        <v>c</v>
      </c>
      <c r="B572">
        <v>570</v>
      </c>
      <c r="C572">
        <v>4</v>
      </c>
      <c r="D572">
        <v>14</v>
      </c>
      <c r="E572" t="s">
        <v>29</v>
      </c>
      <c r="F572" t="s">
        <v>105</v>
      </c>
      <c r="G572">
        <v>15</v>
      </c>
      <c r="H572">
        <v>109</v>
      </c>
      <c r="I572">
        <v>11.5555586057919</v>
      </c>
      <c r="J572">
        <v>0</v>
      </c>
      <c r="K572">
        <v>5.8642041279699998E-2</v>
      </c>
      <c r="L572">
        <v>0</v>
      </c>
      <c r="M572">
        <v>0</v>
      </c>
      <c r="N572">
        <v>0</v>
      </c>
      <c r="O572">
        <v>43</v>
      </c>
      <c r="P572">
        <v>43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16.958633224267501</v>
      </c>
      <c r="X572">
        <v>26.501981771986799</v>
      </c>
      <c r="Y572">
        <v>0</v>
      </c>
      <c r="Z572">
        <v>0</v>
      </c>
      <c r="AA572">
        <v>0</v>
      </c>
      <c r="AB572">
        <v>3.7</v>
      </c>
      <c r="AC572">
        <v>3.7</v>
      </c>
      <c r="AD572">
        <v>0</v>
      </c>
    </row>
    <row r="573" spans="1:30" x14ac:dyDescent="0.25">
      <c r="A573" t="str">
        <f t="shared" si="8"/>
        <v>e</v>
      </c>
      <c r="B573">
        <v>571</v>
      </c>
      <c r="C573">
        <v>4</v>
      </c>
      <c r="D573">
        <v>14</v>
      </c>
      <c r="E573" t="s">
        <v>43</v>
      </c>
      <c r="F573" t="s">
        <v>98</v>
      </c>
      <c r="G573">
        <v>22</v>
      </c>
      <c r="H573">
        <v>130</v>
      </c>
      <c r="I573">
        <v>6.9306693842029903</v>
      </c>
      <c r="J573">
        <v>0</v>
      </c>
      <c r="K573">
        <v>2.8989822359809301</v>
      </c>
      <c r="L573">
        <v>0</v>
      </c>
      <c r="M573">
        <v>0</v>
      </c>
      <c r="N573">
        <v>0</v>
      </c>
      <c r="O573">
        <v>63</v>
      </c>
      <c r="P573">
        <v>87</v>
      </c>
      <c r="Q573">
        <v>24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63.353121066933198</v>
      </c>
      <c r="Y573">
        <v>0</v>
      </c>
      <c r="Z573">
        <v>0</v>
      </c>
      <c r="AA573">
        <v>24</v>
      </c>
      <c r="AB573">
        <v>9.1</v>
      </c>
      <c r="AC573">
        <v>12.6</v>
      </c>
      <c r="AD573">
        <v>3.5</v>
      </c>
    </row>
    <row r="574" spans="1:30" x14ac:dyDescent="0.25">
      <c r="A574" t="str">
        <f t="shared" si="8"/>
        <v>h</v>
      </c>
      <c r="B574">
        <v>572</v>
      </c>
      <c r="C574">
        <v>4</v>
      </c>
      <c r="D574">
        <v>14</v>
      </c>
      <c r="E574" t="s">
        <v>25</v>
      </c>
      <c r="F574" t="s">
        <v>86</v>
      </c>
      <c r="G574">
        <v>34</v>
      </c>
      <c r="H574">
        <v>22</v>
      </c>
      <c r="I574">
        <v>3.2902134861680997E-2</v>
      </c>
      <c r="J574">
        <v>0</v>
      </c>
      <c r="K574">
        <v>1.27852304192159E-2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6.2812262008113198E-3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1:30" x14ac:dyDescent="0.25">
      <c r="A575" t="str">
        <f t="shared" si="8"/>
        <v>a</v>
      </c>
      <c r="B575">
        <v>573</v>
      </c>
      <c r="C575">
        <v>4</v>
      </c>
      <c r="D575">
        <v>15</v>
      </c>
      <c r="E575" t="s">
        <v>19</v>
      </c>
      <c r="F575" t="s">
        <v>119</v>
      </c>
      <c r="G575">
        <v>1</v>
      </c>
      <c r="H575">
        <v>668</v>
      </c>
      <c r="I575">
        <v>1319.25032838581</v>
      </c>
      <c r="J575">
        <v>0</v>
      </c>
      <c r="K575">
        <v>403.043683150677</v>
      </c>
      <c r="L575">
        <v>0</v>
      </c>
      <c r="M575">
        <v>0</v>
      </c>
      <c r="N575">
        <v>0</v>
      </c>
      <c r="O575">
        <v>134</v>
      </c>
      <c r="P575">
        <v>647</v>
      </c>
      <c r="Q575">
        <v>513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0.128040345674449</v>
      </c>
      <c r="X575">
        <v>134.680221993977</v>
      </c>
      <c r="Y575">
        <v>0</v>
      </c>
      <c r="Z575">
        <v>0</v>
      </c>
      <c r="AA575">
        <v>513</v>
      </c>
      <c r="AB575">
        <v>0.1</v>
      </c>
      <c r="AC575">
        <v>0.5</v>
      </c>
      <c r="AD575">
        <v>0.4</v>
      </c>
    </row>
    <row r="576" spans="1:30" x14ac:dyDescent="0.25">
      <c r="A576" t="str">
        <f t="shared" si="8"/>
        <v>b</v>
      </c>
      <c r="B576">
        <v>574</v>
      </c>
      <c r="C576">
        <v>4</v>
      </c>
      <c r="D576">
        <v>15</v>
      </c>
      <c r="E576" t="s">
        <v>39</v>
      </c>
      <c r="F576" t="s">
        <v>114</v>
      </c>
      <c r="G576">
        <v>6</v>
      </c>
      <c r="H576">
        <v>2036</v>
      </c>
      <c r="I576">
        <v>2885.3839939804402</v>
      </c>
      <c r="J576">
        <v>0</v>
      </c>
      <c r="K576">
        <v>1962.5828160303699</v>
      </c>
      <c r="L576">
        <v>0</v>
      </c>
      <c r="M576">
        <v>0</v>
      </c>
      <c r="N576">
        <v>0</v>
      </c>
      <c r="O576">
        <v>506</v>
      </c>
      <c r="P576">
        <v>4676</v>
      </c>
      <c r="Q576">
        <v>4170</v>
      </c>
      <c r="R576">
        <v>5.5528428259299996E-4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506.48055197420001</v>
      </c>
      <c r="Y576">
        <v>0</v>
      </c>
      <c r="Z576">
        <v>0</v>
      </c>
      <c r="AA576">
        <v>4170</v>
      </c>
      <c r="AB576">
        <v>0.2</v>
      </c>
      <c r="AC576">
        <v>1.6</v>
      </c>
      <c r="AD576">
        <v>1.4</v>
      </c>
    </row>
    <row r="577" spans="1:30" x14ac:dyDescent="0.25">
      <c r="A577" t="str">
        <f t="shared" si="8"/>
        <v>c</v>
      </c>
      <c r="B577">
        <v>575</v>
      </c>
      <c r="C577">
        <v>4</v>
      </c>
      <c r="D577">
        <v>15</v>
      </c>
      <c r="E577" t="s">
        <v>33</v>
      </c>
      <c r="F577" t="s">
        <v>109</v>
      </c>
      <c r="G577">
        <v>11</v>
      </c>
      <c r="H577">
        <v>8871</v>
      </c>
      <c r="I577">
        <v>10049.6280326013</v>
      </c>
      <c r="J577">
        <v>0</v>
      </c>
      <c r="K577">
        <v>9155.5325155250794</v>
      </c>
      <c r="L577">
        <v>17</v>
      </c>
      <c r="M577">
        <v>17</v>
      </c>
      <c r="N577">
        <v>0</v>
      </c>
      <c r="O577">
        <v>2054</v>
      </c>
      <c r="P577">
        <v>33182</v>
      </c>
      <c r="Q577">
        <v>31128</v>
      </c>
      <c r="R577">
        <v>17.739547572324</v>
      </c>
      <c r="S577">
        <v>0</v>
      </c>
      <c r="T577">
        <v>0</v>
      </c>
      <c r="U577">
        <v>0</v>
      </c>
      <c r="V577">
        <v>0</v>
      </c>
      <c r="W577">
        <v>9.3421056292534992</v>
      </c>
      <c r="X577">
        <v>2044.96852028744</v>
      </c>
      <c r="Y577">
        <v>0</v>
      </c>
      <c r="Z577">
        <v>0</v>
      </c>
      <c r="AA577">
        <v>31128</v>
      </c>
      <c r="AB577">
        <v>0.2</v>
      </c>
      <c r="AC577">
        <v>3.3</v>
      </c>
      <c r="AD577">
        <v>3.1</v>
      </c>
    </row>
    <row r="578" spans="1:30" x14ac:dyDescent="0.25">
      <c r="A578" t="str">
        <f t="shared" si="8"/>
        <v>c</v>
      </c>
      <c r="B578">
        <v>576</v>
      </c>
      <c r="C578">
        <v>4</v>
      </c>
      <c r="D578">
        <v>15</v>
      </c>
      <c r="E578" t="s">
        <v>32</v>
      </c>
      <c r="F578" t="s">
        <v>108</v>
      </c>
      <c r="G578">
        <v>12</v>
      </c>
      <c r="H578">
        <v>1686</v>
      </c>
      <c r="I578">
        <v>598.21245487252804</v>
      </c>
      <c r="J578">
        <v>0</v>
      </c>
      <c r="K578">
        <v>283.76392445934698</v>
      </c>
      <c r="L578">
        <v>0</v>
      </c>
      <c r="M578">
        <v>0</v>
      </c>
      <c r="N578">
        <v>0</v>
      </c>
      <c r="O578">
        <v>791</v>
      </c>
      <c r="P578">
        <v>1755</v>
      </c>
      <c r="Q578">
        <v>964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12.854896961344201</v>
      </c>
      <c r="X578">
        <v>778.93930477497997</v>
      </c>
      <c r="Y578">
        <v>0</v>
      </c>
      <c r="Z578">
        <v>0</v>
      </c>
      <c r="AA578">
        <v>964</v>
      </c>
      <c r="AB578">
        <v>1.3</v>
      </c>
      <c r="AC578">
        <v>2.9</v>
      </c>
      <c r="AD578">
        <v>1.6</v>
      </c>
    </row>
    <row r="579" spans="1:30" x14ac:dyDescent="0.25">
      <c r="A579" t="str">
        <f t="shared" ref="A579:A642" si="9">LEFT(E579,1)</f>
        <v>c</v>
      </c>
      <c r="B579">
        <v>577</v>
      </c>
      <c r="C579">
        <v>4</v>
      </c>
      <c r="D579">
        <v>15</v>
      </c>
      <c r="E579" t="s">
        <v>31</v>
      </c>
      <c r="F579" t="s">
        <v>107</v>
      </c>
      <c r="G579">
        <v>13</v>
      </c>
      <c r="H579">
        <v>4268</v>
      </c>
      <c r="I579">
        <v>696.65789845440702</v>
      </c>
      <c r="J579">
        <v>0</v>
      </c>
      <c r="K579">
        <v>230.524030546398</v>
      </c>
      <c r="L579">
        <v>0</v>
      </c>
      <c r="M579">
        <v>0</v>
      </c>
      <c r="N579">
        <v>0</v>
      </c>
      <c r="O579">
        <v>2397</v>
      </c>
      <c r="P579">
        <v>3180</v>
      </c>
      <c r="Q579">
        <v>783</v>
      </c>
      <c r="R579">
        <v>1.13510029148301E-4</v>
      </c>
      <c r="S579">
        <v>0</v>
      </c>
      <c r="T579">
        <v>0</v>
      </c>
      <c r="U579">
        <v>0</v>
      </c>
      <c r="V579">
        <v>0</v>
      </c>
      <c r="W579">
        <v>3.8035374933187098</v>
      </c>
      <c r="X579">
        <v>2393.7476075262198</v>
      </c>
      <c r="Y579">
        <v>0</v>
      </c>
      <c r="Z579">
        <v>0</v>
      </c>
      <c r="AA579">
        <v>783</v>
      </c>
      <c r="AB579">
        <v>3.4</v>
      </c>
      <c r="AC579">
        <v>4.5999999999999996</v>
      </c>
      <c r="AD579">
        <v>1.2</v>
      </c>
    </row>
    <row r="580" spans="1:30" x14ac:dyDescent="0.25">
      <c r="A580" t="str">
        <f t="shared" si="9"/>
        <v>c</v>
      </c>
      <c r="B580">
        <v>578</v>
      </c>
      <c r="C580">
        <v>4</v>
      </c>
      <c r="D580">
        <v>15</v>
      </c>
      <c r="E580" t="s">
        <v>30</v>
      </c>
      <c r="F580" t="s">
        <v>106</v>
      </c>
      <c r="G580">
        <v>14</v>
      </c>
      <c r="H580">
        <v>139</v>
      </c>
      <c r="I580">
        <v>140.30562445060201</v>
      </c>
      <c r="J580">
        <v>0</v>
      </c>
      <c r="K580">
        <v>138.325398112654</v>
      </c>
      <c r="L580">
        <v>0</v>
      </c>
      <c r="M580">
        <v>0</v>
      </c>
      <c r="N580">
        <v>0</v>
      </c>
      <c r="O580">
        <v>0</v>
      </c>
      <c r="P580">
        <v>470</v>
      </c>
      <c r="Q580">
        <v>470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26">
        <v>2.01458286342156E-5</v>
      </c>
      <c r="Y580">
        <v>0</v>
      </c>
      <c r="Z580">
        <v>0</v>
      </c>
      <c r="AA580">
        <v>470</v>
      </c>
      <c r="AB580">
        <v>0</v>
      </c>
      <c r="AC580">
        <v>3.3</v>
      </c>
      <c r="AD580">
        <v>3.3</v>
      </c>
    </row>
    <row r="581" spans="1:30" x14ac:dyDescent="0.25">
      <c r="A581" t="str">
        <f t="shared" si="9"/>
        <v>e</v>
      </c>
      <c r="B581">
        <v>579</v>
      </c>
      <c r="C581">
        <v>4</v>
      </c>
      <c r="D581">
        <v>15</v>
      </c>
      <c r="E581" t="s">
        <v>43</v>
      </c>
      <c r="F581" t="s">
        <v>98</v>
      </c>
      <c r="G581">
        <v>22</v>
      </c>
      <c r="H581">
        <v>1415</v>
      </c>
      <c r="I581">
        <v>647.22168250948505</v>
      </c>
      <c r="J581">
        <v>0</v>
      </c>
      <c r="K581">
        <v>429.986221924007</v>
      </c>
      <c r="L581">
        <v>0</v>
      </c>
      <c r="M581">
        <v>0</v>
      </c>
      <c r="N581">
        <v>0</v>
      </c>
      <c r="O581">
        <v>342</v>
      </c>
      <c r="P581">
        <v>3996</v>
      </c>
      <c r="Q581">
        <v>3654</v>
      </c>
      <c r="R581" s="26">
        <v>3.1136100108743898E-7</v>
      </c>
      <c r="S581">
        <v>2.0675598800404698E-3</v>
      </c>
      <c r="T581">
        <v>0</v>
      </c>
      <c r="U581">
        <v>0</v>
      </c>
      <c r="V581">
        <v>0</v>
      </c>
      <c r="W581">
        <v>10.490593592707301</v>
      </c>
      <c r="X581">
        <v>331.735457055822</v>
      </c>
      <c r="Y581">
        <v>0</v>
      </c>
      <c r="Z581">
        <v>0</v>
      </c>
      <c r="AA581">
        <v>3654</v>
      </c>
      <c r="AB581">
        <v>0.5</v>
      </c>
      <c r="AC581">
        <v>6.2</v>
      </c>
      <c r="AD581">
        <v>5.7</v>
      </c>
    </row>
    <row r="582" spans="1:30" x14ac:dyDescent="0.25">
      <c r="A582" t="str">
        <f t="shared" si="9"/>
        <v>e</v>
      </c>
      <c r="B582">
        <v>580</v>
      </c>
      <c r="C582">
        <v>4</v>
      </c>
      <c r="D582">
        <v>15</v>
      </c>
      <c r="E582" t="s">
        <v>20</v>
      </c>
      <c r="F582" t="s">
        <v>97</v>
      </c>
      <c r="G582">
        <v>23</v>
      </c>
      <c r="H582">
        <v>1391</v>
      </c>
      <c r="I582">
        <v>196.315802959661</v>
      </c>
      <c r="J582">
        <v>0</v>
      </c>
      <c r="K582">
        <v>137.03455096650799</v>
      </c>
      <c r="L582">
        <v>0</v>
      </c>
      <c r="M582">
        <v>0</v>
      </c>
      <c r="N582">
        <v>0</v>
      </c>
      <c r="O582">
        <v>701</v>
      </c>
      <c r="P582">
        <v>1865</v>
      </c>
      <c r="Q582">
        <v>1164</v>
      </c>
      <c r="R582" s="26">
        <v>9.1299416823748302E-9</v>
      </c>
      <c r="S582" s="26">
        <v>6.9625536043105899E-6</v>
      </c>
      <c r="T582">
        <v>0</v>
      </c>
      <c r="U582">
        <v>0</v>
      </c>
      <c r="V582">
        <v>0</v>
      </c>
      <c r="W582">
        <v>62.805426259847003</v>
      </c>
      <c r="X582">
        <v>638.93757117360599</v>
      </c>
      <c r="Y582">
        <v>0</v>
      </c>
      <c r="Z582">
        <v>0</v>
      </c>
      <c r="AA582">
        <v>1164</v>
      </c>
      <c r="AB582">
        <v>3.6</v>
      </c>
      <c r="AC582">
        <v>9.5</v>
      </c>
      <c r="AD582">
        <v>5.9</v>
      </c>
    </row>
    <row r="583" spans="1:30" x14ac:dyDescent="0.25">
      <c r="A583" t="str">
        <f t="shared" si="9"/>
        <v>g</v>
      </c>
      <c r="B583">
        <v>581</v>
      </c>
      <c r="C583">
        <v>4</v>
      </c>
      <c r="D583">
        <v>15</v>
      </c>
      <c r="E583" t="s">
        <v>12</v>
      </c>
      <c r="F583" t="s">
        <v>89</v>
      </c>
      <c r="G583">
        <v>31</v>
      </c>
      <c r="H583">
        <v>279</v>
      </c>
      <c r="I583">
        <v>425.346314086934</v>
      </c>
      <c r="J583">
        <v>0</v>
      </c>
      <c r="K583">
        <v>423.15126518253999</v>
      </c>
      <c r="L583">
        <v>0</v>
      </c>
      <c r="M583">
        <v>16969</v>
      </c>
      <c r="N583">
        <v>16969</v>
      </c>
      <c r="O583">
        <v>0</v>
      </c>
      <c r="P583">
        <v>7919</v>
      </c>
      <c r="Q583">
        <v>7919</v>
      </c>
      <c r="R583">
        <v>0</v>
      </c>
      <c r="S583">
        <v>0</v>
      </c>
      <c r="T583">
        <v>0</v>
      </c>
      <c r="U583">
        <v>0</v>
      </c>
      <c r="V583">
        <v>16969</v>
      </c>
      <c r="W583">
        <v>0</v>
      </c>
      <c r="X583" s="26">
        <v>6.3074974160949E-6</v>
      </c>
      <c r="Y583">
        <v>0</v>
      </c>
      <c r="Z583">
        <v>0</v>
      </c>
      <c r="AA583">
        <v>7919</v>
      </c>
      <c r="AB583">
        <v>0</v>
      </c>
      <c r="AC583">
        <v>58.5</v>
      </c>
      <c r="AD583">
        <v>58.5</v>
      </c>
    </row>
    <row r="584" spans="1:30" x14ac:dyDescent="0.25">
      <c r="A584" t="str">
        <f t="shared" si="9"/>
        <v>a</v>
      </c>
      <c r="B584">
        <v>582</v>
      </c>
      <c r="C584">
        <v>4</v>
      </c>
      <c r="D584">
        <v>16</v>
      </c>
      <c r="E584" t="s">
        <v>18</v>
      </c>
      <c r="F584" t="s">
        <v>118</v>
      </c>
      <c r="G584">
        <v>2</v>
      </c>
      <c r="H584">
        <v>33</v>
      </c>
      <c r="I584">
        <v>69.783989977042907</v>
      </c>
      <c r="J584">
        <v>0</v>
      </c>
      <c r="K584">
        <v>63.870671668025501</v>
      </c>
      <c r="L584">
        <v>0</v>
      </c>
      <c r="M584">
        <v>0</v>
      </c>
      <c r="N584">
        <v>0</v>
      </c>
      <c r="O584">
        <v>0</v>
      </c>
      <c r="P584">
        <v>81</v>
      </c>
      <c r="Q584">
        <v>81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0.83633093318783602</v>
      </c>
      <c r="Y584">
        <v>0</v>
      </c>
      <c r="Z584">
        <v>0</v>
      </c>
      <c r="AA584">
        <v>81</v>
      </c>
      <c r="AB584">
        <v>0</v>
      </c>
      <c r="AC584">
        <v>1.2</v>
      </c>
      <c r="AD584">
        <v>1.2</v>
      </c>
    </row>
    <row r="585" spans="1:30" x14ac:dyDescent="0.25">
      <c r="A585" t="str">
        <f t="shared" si="9"/>
        <v>a</v>
      </c>
      <c r="B585">
        <v>583</v>
      </c>
      <c r="C585">
        <v>4</v>
      </c>
      <c r="D585">
        <v>16</v>
      </c>
      <c r="E585" t="s">
        <v>17</v>
      </c>
      <c r="F585" t="s">
        <v>117</v>
      </c>
      <c r="G585">
        <v>3</v>
      </c>
      <c r="H585">
        <v>208</v>
      </c>
      <c r="I585">
        <v>80.171707322498804</v>
      </c>
      <c r="J585">
        <v>0</v>
      </c>
      <c r="K585">
        <v>1.7079987481682</v>
      </c>
      <c r="L585">
        <v>0</v>
      </c>
      <c r="M585">
        <v>0</v>
      </c>
      <c r="N585">
        <v>0</v>
      </c>
      <c r="O585">
        <v>12</v>
      </c>
      <c r="P585">
        <v>14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11.9413635472834</v>
      </c>
      <c r="X585">
        <v>0.71216317006418695</v>
      </c>
      <c r="Y585">
        <v>0</v>
      </c>
      <c r="Z585">
        <v>0</v>
      </c>
      <c r="AA585">
        <v>2</v>
      </c>
      <c r="AB585">
        <v>0.1</v>
      </c>
      <c r="AC585">
        <v>0.2</v>
      </c>
      <c r="AD585">
        <v>0.1</v>
      </c>
    </row>
    <row r="586" spans="1:30" x14ac:dyDescent="0.25">
      <c r="A586" t="str">
        <f t="shared" si="9"/>
        <v>b</v>
      </c>
      <c r="B586">
        <v>584</v>
      </c>
      <c r="C586">
        <v>4</v>
      </c>
      <c r="D586">
        <v>16</v>
      </c>
      <c r="E586" t="s">
        <v>39</v>
      </c>
      <c r="F586" t="s">
        <v>114</v>
      </c>
      <c r="G586">
        <v>6</v>
      </c>
      <c r="H586">
        <v>242</v>
      </c>
      <c r="I586">
        <v>175.06786054511599</v>
      </c>
      <c r="J586">
        <v>0.13583417798129399</v>
      </c>
      <c r="K586">
        <v>85.783862245132497</v>
      </c>
      <c r="L586">
        <v>51</v>
      </c>
      <c r="M586">
        <v>51</v>
      </c>
      <c r="N586">
        <v>0</v>
      </c>
      <c r="O586">
        <v>30</v>
      </c>
      <c r="P586">
        <v>212</v>
      </c>
      <c r="Q586">
        <v>182</v>
      </c>
      <c r="R586">
        <v>0</v>
      </c>
      <c r="S586">
        <v>51.430319444493399</v>
      </c>
      <c r="T586">
        <v>0</v>
      </c>
      <c r="U586">
        <v>0</v>
      </c>
      <c r="V586">
        <v>0</v>
      </c>
      <c r="W586">
        <v>1.78596575693871</v>
      </c>
      <c r="X586">
        <v>29.119964961132698</v>
      </c>
      <c r="Y586">
        <v>2.9575172141806799E-3</v>
      </c>
      <c r="Z586">
        <v>0</v>
      </c>
      <c r="AA586">
        <v>182</v>
      </c>
      <c r="AB586">
        <v>0.5</v>
      </c>
      <c r="AC586">
        <v>1.5</v>
      </c>
      <c r="AD586">
        <v>1</v>
      </c>
    </row>
    <row r="587" spans="1:30" x14ac:dyDescent="0.25">
      <c r="A587" t="str">
        <f t="shared" si="9"/>
        <v>b</v>
      </c>
      <c r="B587">
        <v>585</v>
      </c>
      <c r="C587">
        <v>4</v>
      </c>
      <c r="D587">
        <v>16</v>
      </c>
      <c r="E587" t="s">
        <v>36</v>
      </c>
      <c r="F587" t="s">
        <v>113</v>
      </c>
      <c r="G587">
        <v>7</v>
      </c>
      <c r="H587">
        <v>346</v>
      </c>
      <c r="I587">
        <v>100.77031186588501</v>
      </c>
      <c r="J587">
        <v>0</v>
      </c>
      <c r="K587">
        <v>50.612340427895397</v>
      </c>
      <c r="L587">
        <v>0</v>
      </c>
      <c r="M587">
        <v>0</v>
      </c>
      <c r="N587">
        <v>0</v>
      </c>
      <c r="O587">
        <v>69</v>
      </c>
      <c r="P587">
        <v>176</v>
      </c>
      <c r="Q587">
        <v>107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69.588051644919702</v>
      </c>
      <c r="Y587">
        <v>0</v>
      </c>
      <c r="Z587">
        <v>0</v>
      </c>
      <c r="AA587">
        <v>107</v>
      </c>
      <c r="AB587">
        <v>0.7</v>
      </c>
      <c r="AC587">
        <v>1.7</v>
      </c>
      <c r="AD587">
        <v>1</v>
      </c>
    </row>
    <row r="588" spans="1:30" x14ac:dyDescent="0.25">
      <c r="A588" t="str">
        <f t="shared" si="9"/>
        <v>b</v>
      </c>
      <c r="B588">
        <v>586</v>
      </c>
      <c r="C588">
        <v>4</v>
      </c>
      <c r="D588">
        <v>16</v>
      </c>
      <c r="E588" t="s">
        <v>34</v>
      </c>
      <c r="F588" t="s">
        <v>112</v>
      </c>
      <c r="G588">
        <v>8</v>
      </c>
      <c r="H588">
        <v>25</v>
      </c>
      <c r="I588">
        <v>39.449445837896498</v>
      </c>
      <c r="J588">
        <v>0</v>
      </c>
      <c r="K588">
        <v>4.9001867192899704</v>
      </c>
      <c r="L588">
        <v>0</v>
      </c>
      <c r="M588">
        <v>0</v>
      </c>
      <c r="N588">
        <v>0</v>
      </c>
      <c r="O588">
        <v>6</v>
      </c>
      <c r="P588">
        <v>16</v>
      </c>
      <c r="Q588">
        <v>10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6.9399259176145298</v>
      </c>
      <c r="Y588">
        <v>0</v>
      </c>
      <c r="Z588">
        <v>0</v>
      </c>
      <c r="AA588">
        <v>10</v>
      </c>
      <c r="AB588">
        <v>0.2</v>
      </c>
      <c r="AC588">
        <v>0.4</v>
      </c>
      <c r="AD588">
        <v>0.2</v>
      </c>
    </row>
    <row r="589" spans="1:30" x14ac:dyDescent="0.25">
      <c r="A589" t="str">
        <f t="shared" si="9"/>
        <v>b</v>
      </c>
      <c r="B589">
        <v>587</v>
      </c>
      <c r="C589">
        <v>4</v>
      </c>
      <c r="D589">
        <v>16</v>
      </c>
      <c r="E589" t="s">
        <v>23</v>
      </c>
      <c r="F589" t="s">
        <v>111</v>
      </c>
      <c r="G589">
        <v>9</v>
      </c>
      <c r="H589">
        <v>19</v>
      </c>
      <c r="I589">
        <v>10.815150977235801</v>
      </c>
      <c r="J589">
        <v>0</v>
      </c>
      <c r="K589">
        <v>10.812650268109801</v>
      </c>
      <c r="L589">
        <v>0</v>
      </c>
      <c r="M589">
        <v>0</v>
      </c>
      <c r="N589">
        <v>0</v>
      </c>
      <c r="O589">
        <v>0</v>
      </c>
      <c r="P589">
        <v>22</v>
      </c>
      <c r="Q589">
        <v>22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26">
        <v>5.3465585473599997E-8</v>
      </c>
      <c r="Y589">
        <v>0</v>
      </c>
      <c r="Z589">
        <v>0</v>
      </c>
      <c r="AA589">
        <v>22</v>
      </c>
      <c r="AB589">
        <v>0</v>
      </c>
      <c r="AC589">
        <v>2</v>
      </c>
      <c r="AD589">
        <v>2</v>
      </c>
    </row>
    <row r="590" spans="1:30" x14ac:dyDescent="0.25">
      <c r="A590" t="str">
        <f t="shared" si="9"/>
        <v>c</v>
      </c>
      <c r="B590">
        <v>588</v>
      </c>
      <c r="C590">
        <v>4</v>
      </c>
      <c r="D590">
        <v>16</v>
      </c>
      <c r="E590" t="s">
        <v>33</v>
      </c>
      <c r="F590" t="s">
        <v>109</v>
      </c>
      <c r="G590">
        <v>11</v>
      </c>
      <c r="H590">
        <v>1883</v>
      </c>
      <c r="I590">
        <v>431.1949446671</v>
      </c>
      <c r="J590">
        <v>0</v>
      </c>
      <c r="K590">
        <v>151.716281225145</v>
      </c>
      <c r="L590">
        <v>0</v>
      </c>
      <c r="M590">
        <v>0</v>
      </c>
      <c r="N590">
        <v>0</v>
      </c>
      <c r="O590">
        <v>566</v>
      </c>
      <c r="P590">
        <v>1081</v>
      </c>
      <c r="Q590">
        <v>515</v>
      </c>
      <c r="R590">
        <v>4.0976775910455602E-4</v>
      </c>
      <c r="S590">
        <v>1.4154662364443E-2</v>
      </c>
      <c r="T590">
        <v>0</v>
      </c>
      <c r="U590">
        <v>0</v>
      </c>
      <c r="V590">
        <v>0</v>
      </c>
      <c r="W590">
        <v>8.7901438009489308</v>
      </c>
      <c r="X590">
        <v>557.69997520907395</v>
      </c>
      <c r="Y590">
        <v>0</v>
      </c>
      <c r="Z590">
        <v>0</v>
      </c>
      <c r="AA590">
        <v>515</v>
      </c>
      <c r="AB590">
        <v>1.3</v>
      </c>
      <c r="AC590">
        <v>2.5</v>
      </c>
      <c r="AD590">
        <v>1.2</v>
      </c>
    </row>
    <row r="591" spans="1:30" x14ac:dyDescent="0.25">
      <c r="A591" t="str">
        <f t="shared" si="9"/>
        <v>c</v>
      </c>
      <c r="B591">
        <v>589</v>
      </c>
      <c r="C591">
        <v>4</v>
      </c>
      <c r="D591">
        <v>16</v>
      </c>
      <c r="E591" t="s">
        <v>32</v>
      </c>
      <c r="F591" t="s">
        <v>108</v>
      </c>
      <c r="G591">
        <v>12</v>
      </c>
      <c r="H591">
        <v>43</v>
      </c>
      <c r="I591">
        <v>6.98194431729714</v>
      </c>
      <c r="J591">
        <v>0</v>
      </c>
      <c r="K591">
        <v>5.7214169375191002</v>
      </c>
      <c r="L591">
        <v>0</v>
      </c>
      <c r="M591">
        <v>0</v>
      </c>
      <c r="N591">
        <v>0</v>
      </c>
      <c r="O591">
        <v>1</v>
      </c>
      <c r="P591">
        <v>20</v>
      </c>
      <c r="Q591">
        <v>19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1.20752003929376</v>
      </c>
      <c r="Y591">
        <v>0</v>
      </c>
      <c r="Z591">
        <v>0</v>
      </c>
      <c r="AA591">
        <v>19</v>
      </c>
      <c r="AB591">
        <v>0.1</v>
      </c>
      <c r="AC591">
        <v>2.9</v>
      </c>
      <c r="AD591">
        <v>2.8</v>
      </c>
    </row>
    <row r="592" spans="1:30" x14ac:dyDescent="0.25">
      <c r="A592" t="str">
        <f t="shared" si="9"/>
        <v>c</v>
      </c>
      <c r="B592">
        <v>590</v>
      </c>
      <c r="C592">
        <v>4</v>
      </c>
      <c r="D592">
        <v>16</v>
      </c>
      <c r="E592" t="s">
        <v>31</v>
      </c>
      <c r="F592" t="s">
        <v>107</v>
      </c>
      <c r="G592">
        <v>13</v>
      </c>
      <c r="H592">
        <v>210</v>
      </c>
      <c r="I592">
        <v>32.693522946623801</v>
      </c>
      <c r="J592">
        <v>0</v>
      </c>
      <c r="K592">
        <v>4.4412626491367897</v>
      </c>
      <c r="L592">
        <v>0</v>
      </c>
      <c r="M592">
        <v>0</v>
      </c>
      <c r="N592">
        <v>0</v>
      </c>
      <c r="O592">
        <v>113</v>
      </c>
      <c r="P592">
        <v>128</v>
      </c>
      <c r="Q592">
        <v>15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113.25526346061</v>
      </c>
      <c r="Y592">
        <v>0</v>
      </c>
      <c r="Z592">
        <v>0</v>
      </c>
      <c r="AA592">
        <v>15</v>
      </c>
      <c r="AB592">
        <v>3.5</v>
      </c>
      <c r="AC592">
        <v>3.9</v>
      </c>
      <c r="AD592">
        <v>0.4</v>
      </c>
    </row>
    <row r="593" spans="1:30" x14ac:dyDescent="0.25">
      <c r="A593" t="str">
        <f t="shared" si="9"/>
        <v>a</v>
      </c>
      <c r="B593">
        <v>591</v>
      </c>
      <c r="C593">
        <v>4</v>
      </c>
      <c r="D593">
        <v>18</v>
      </c>
      <c r="E593" t="s">
        <v>19</v>
      </c>
      <c r="F593" t="s">
        <v>119</v>
      </c>
      <c r="G593">
        <v>1</v>
      </c>
      <c r="H593">
        <v>1054</v>
      </c>
      <c r="I593">
        <v>1580.7735094138</v>
      </c>
      <c r="J593">
        <v>1.18159134057591</v>
      </c>
      <c r="K593">
        <v>1363.9927223704201</v>
      </c>
      <c r="L593">
        <v>0</v>
      </c>
      <c r="M593">
        <v>0</v>
      </c>
      <c r="N593">
        <v>0</v>
      </c>
      <c r="O593">
        <v>32</v>
      </c>
      <c r="P593">
        <v>1771</v>
      </c>
      <c r="Q593">
        <v>1739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31.679968204241199</v>
      </c>
      <c r="Y593">
        <v>0.429832009032239</v>
      </c>
      <c r="Z593">
        <v>1</v>
      </c>
      <c r="AA593">
        <v>1739</v>
      </c>
      <c r="AB593">
        <v>0</v>
      </c>
      <c r="AC593">
        <v>1.1000000000000001</v>
      </c>
      <c r="AD593">
        <v>1.1000000000000001</v>
      </c>
    </row>
    <row r="594" spans="1:30" x14ac:dyDescent="0.25">
      <c r="A594" t="str">
        <f t="shared" si="9"/>
        <v>a</v>
      </c>
      <c r="B594">
        <v>592</v>
      </c>
      <c r="C594">
        <v>4</v>
      </c>
      <c r="D594">
        <v>22</v>
      </c>
      <c r="E594" t="s">
        <v>19</v>
      </c>
      <c r="F594" t="s">
        <v>119</v>
      </c>
      <c r="G594">
        <v>1</v>
      </c>
      <c r="H594">
        <v>4788</v>
      </c>
      <c r="I594">
        <v>7674.5868953234603</v>
      </c>
      <c r="J594">
        <v>335.12199101998999</v>
      </c>
      <c r="K594">
        <v>3540.7621786877198</v>
      </c>
      <c r="L594">
        <v>71</v>
      </c>
      <c r="M594">
        <v>71</v>
      </c>
      <c r="N594">
        <v>0</v>
      </c>
      <c r="O594">
        <v>372</v>
      </c>
      <c r="P594">
        <v>5284</v>
      </c>
      <c r="Q594">
        <v>4912</v>
      </c>
      <c r="R594">
        <v>0.31140717238261501</v>
      </c>
      <c r="S594">
        <v>71.016141615836005</v>
      </c>
      <c r="T594">
        <v>0</v>
      </c>
      <c r="U594">
        <v>0</v>
      </c>
      <c r="V594">
        <v>0</v>
      </c>
      <c r="W594">
        <v>3.90376325884636</v>
      </c>
      <c r="X594">
        <v>339.59175057344299</v>
      </c>
      <c r="Y594">
        <v>29.111638767165399</v>
      </c>
      <c r="Z594">
        <v>427</v>
      </c>
      <c r="AA594">
        <v>4514</v>
      </c>
      <c r="AB594">
        <v>0.1</v>
      </c>
      <c r="AC594">
        <v>0.7</v>
      </c>
      <c r="AD594">
        <v>0.6</v>
      </c>
    </row>
    <row r="595" spans="1:30" x14ac:dyDescent="0.25">
      <c r="A595" t="str">
        <f t="shared" si="9"/>
        <v>a</v>
      </c>
      <c r="B595">
        <v>593</v>
      </c>
      <c r="C595">
        <v>4</v>
      </c>
      <c r="D595">
        <v>23</v>
      </c>
      <c r="E595" t="s">
        <v>19</v>
      </c>
      <c r="F595" t="s">
        <v>119</v>
      </c>
      <c r="G595">
        <v>1</v>
      </c>
      <c r="H595">
        <v>1163</v>
      </c>
      <c r="I595">
        <v>360.19427766613398</v>
      </c>
      <c r="J595">
        <v>15.5362628692006</v>
      </c>
      <c r="K595">
        <v>149.262571458986</v>
      </c>
      <c r="L595">
        <v>12</v>
      </c>
      <c r="M595">
        <v>12</v>
      </c>
      <c r="N595">
        <v>0</v>
      </c>
      <c r="O595">
        <v>304</v>
      </c>
      <c r="P595">
        <v>509</v>
      </c>
      <c r="Q595">
        <v>205</v>
      </c>
      <c r="R595">
        <v>0</v>
      </c>
      <c r="S595">
        <v>12.996408311837399</v>
      </c>
      <c r="T595">
        <v>0</v>
      </c>
      <c r="U595">
        <v>0</v>
      </c>
      <c r="V595">
        <v>0</v>
      </c>
      <c r="W595">
        <v>2.7733906987328698</v>
      </c>
      <c r="X595">
        <v>297.613016695299</v>
      </c>
      <c r="Y595">
        <v>4.4535414169902197</v>
      </c>
      <c r="Z595">
        <v>19</v>
      </c>
      <c r="AA595">
        <v>190</v>
      </c>
      <c r="AB595">
        <v>0.9</v>
      </c>
      <c r="AC595">
        <v>1.4</v>
      </c>
      <c r="AD595">
        <v>0.5</v>
      </c>
    </row>
    <row r="596" spans="1:30" x14ac:dyDescent="0.25">
      <c r="A596" t="str">
        <f t="shared" si="9"/>
        <v>a</v>
      </c>
      <c r="B596">
        <v>594</v>
      </c>
      <c r="C596">
        <v>4</v>
      </c>
      <c r="D596">
        <v>26</v>
      </c>
      <c r="E596" t="s">
        <v>19</v>
      </c>
      <c r="F596" t="s">
        <v>119</v>
      </c>
      <c r="G596">
        <v>1</v>
      </c>
      <c r="H596">
        <v>18</v>
      </c>
      <c r="I596">
        <v>3.97311494046376</v>
      </c>
      <c r="J596">
        <v>0</v>
      </c>
      <c r="K596">
        <v>0.22769624813313599</v>
      </c>
      <c r="L596">
        <v>13</v>
      </c>
      <c r="M596">
        <v>13</v>
      </c>
      <c r="N596">
        <v>0</v>
      </c>
      <c r="O596">
        <v>0</v>
      </c>
      <c r="P596">
        <v>0</v>
      </c>
      <c r="Q596">
        <v>0</v>
      </c>
      <c r="R596">
        <v>1.9634111149646901E-4</v>
      </c>
      <c r="S596">
        <v>13.871428527899999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3.3</v>
      </c>
      <c r="AC596">
        <v>3.3</v>
      </c>
      <c r="AD596">
        <v>0</v>
      </c>
    </row>
    <row r="597" spans="1:30" x14ac:dyDescent="0.25">
      <c r="A597" t="str">
        <f t="shared" si="9"/>
        <v>a</v>
      </c>
      <c r="B597">
        <v>595</v>
      </c>
      <c r="C597">
        <v>4</v>
      </c>
      <c r="D597">
        <v>26</v>
      </c>
      <c r="E597" t="s">
        <v>18</v>
      </c>
      <c r="F597" t="s">
        <v>118</v>
      </c>
      <c r="G597">
        <v>2</v>
      </c>
      <c r="H597">
        <v>118</v>
      </c>
      <c r="I597">
        <v>47.649368776811102</v>
      </c>
      <c r="J597">
        <v>0</v>
      </c>
      <c r="K597">
        <v>8.5681743764372307</v>
      </c>
      <c r="L597">
        <v>0</v>
      </c>
      <c r="M597">
        <v>0</v>
      </c>
      <c r="N597">
        <v>0</v>
      </c>
      <c r="O597">
        <v>13</v>
      </c>
      <c r="P597">
        <v>23</v>
      </c>
      <c r="Q597">
        <v>10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0.14065867216799999</v>
      </c>
      <c r="X597">
        <v>13.469601565778801</v>
      </c>
      <c r="Y597">
        <v>0</v>
      </c>
      <c r="Z597">
        <v>0</v>
      </c>
      <c r="AA597">
        <v>10</v>
      </c>
      <c r="AB597">
        <v>0.3</v>
      </c>
      <c r="AC597">
        <v>0.5</v>
      </c>
      <c r="AD597">
        <v>0.2</v>
      </c>
    </row>
    <row r="598" spans="1:30" x14ac:dyDescent="0.25">
      <c r="A598" t="str">
        <f t="shared" si="9"/>
        <v>a</v>
      </c>
      <c r="B598">
        <v>596</v>
      </c>
      <c r="C598">
        <v>4</v>
      </c>
      <c r="D598">
        <v>26</v>
      </c>
      <c r="E598" t="s">
        <v>17</v>
      </c>
      <c r="F598" t="s">
        <v>117</v>
      </c>
      <c r="G598">
        <v>3</v>
      </c>
      <c r="H598">
        <v>3</v>
      </c>
      <c r="I598">
        <v>3.0550521302814602</v>
      </c>
      <c r="J598">
        <v>0</v>
      </c>
      <c r="K598">
        <v>3.0543636206781999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26">
        <v>1.3226917225E-6</v>
      </c>
      <c r="Y598">
        <v>0</v>
      </c>
      <c r="Z598">
        <v>0</v>
      </c>
      <c r="AA598">
        <v>3</v>
      </c>
      <c r="AB598">
        <v>0</v>
      </c>
      <c r="AC598">
        <v>1</v>
      </c>
      <c r="AD598">
        <v>1</v>
      </c>
    </row>
    <row r="599" spans="1:30" x14ac:dyDescent="0.25">
      <c r="A599" t="str">
        <f t="shared" si="9"/>
        <v>a</v>
      </c>
      <c r="B599">
        <v>597</v>
      </c>
      <c r="C599">
        <v>4</v>
      </c>
      <c r="D599">
        <v>26</v>
      </c>
      <c r="E599" t="s">
        <v>40</v>
      </c>
      <c r="F599" t="s">
        <v>116</v>
      </c>
      <c r="G599">
        <v>4</v>
      </c>
      <c r="H599">
        <v>46</v>
      </c>
      <c r="I599">
        <v>23.290435333737701</v>
      </c>
      <c r="J599">
        <v>0</v>
      </c>
      <c r="K599">
        <v>0.55454277747756298</v>
      </c>
      <c r="L599">
        <v>8</v>
      </c>
      <c r="M599">
        <v>8</v>
      </c>
      <c r="N599">
        <v>0</v>
      </c>
      <c r="O599">
        <v>0</v>
      </c>
      <c r="P599">
        <v>0</v>
      </c>
      <c r="Q599">
        <v>0</v>
      </c>
      <c r="R599" s="26">
        <v>2.5221718814470201E-7</v>
      </c>
      <c r="S599">
        <v>8.5468864942946308</v>
      </c>
      <c r="T599">
        <v>0</v>
      </c>
      <c r="U599">
        <v>0</v>
      </c>
      <c r="V599">
        <v>0</v>
      </c>
      <c r="W599">
        <v>0</v>
      </c>
      <c r="X599">
        <v>4.4454311144238097E-4</v>
      </c>
      <c r="Y599">
        <v>0</v>
      </c>
      <c r="Z599">
        <v>0</v>
      </c>
      <c r="AA599">
        <v>0</v>
      </c>
      <c r="AB599">
        <v>0.3</v>
      </c>
      <c r="AC599">
        <v>0.3</v>
      </c>
      <c r="AD599">
        <v>0</v>
      </c>
    </row>
    <row r="600" spans="1:30" x14ac:dyDescent="0.25">
      <c r="A600" t="str">
        <f t="shared" si="9"/>
        <v>a</v>
      </c>
      <c r="B600">
        <v>598</v>
      </c>
      <c r="C600">
        <v>4</v>
      </c>
      <c r="D600">
        <v>26</v>
      </c>
      <c r="E600" t="s">
        <v>24</v>
      </c>
      <c r="F600" t="s">
        <v>115</v>
      </c>
      <c r="G600">
        <v>5</v>
      </c>
      <c r="H600">
        <v>1</v>
      </c>
      <c r="I600">
        <v>2.9095514061199999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5">
      <c r="A601" t="str">
        <f t="shared" si="9"/>
        <v>b</v>
      </c>
      <c r="B601">
        <v>599</v>
      </c>
      <c r="C601">
        <v>4</v>
      </c>
      <c r="D601">
        <v>26</v>
      </c>
      <c r="E601" t="s">
        <v>34</v>
      </c>
      <c r="F601" t="s">
        <v>112</v>
      </c>
      <c r="G601">
        <v>8</v>
      </c>
      <c r="H601">
        <v>554</v>
      </c>
      <c r="I601">
        <v>126.744725856348</v>
      </c>
      <c r="J601">
        <v>1.5086524275683501E-2</v>
      </c>
      <c r="K601">
        <v>14.0502304108975</v>
      </c>
      <c r="L601">
        <v>0</v>
      </c>
      <c r="M601">
        <v>0</v>
      </c>
      <c r="N601">
        <v>0</v>
      </c>
      <c r="O601">
        <v>200</v>
      </c>
      <c r="P601">
        <v>229</v>
      </c>
      <c r="Q601">
        <v>29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8.1357350586991296E-4</v>
      </c>
      <c r="X601">
        <v>200.68343162889701</v>
      </c>
      <c r="Y601" s="26">
        <v>3.3819533783281E-5</v>
      </c>
      <c r="Z601">
        <v>0</v>
      </c>
      <c r="AA601">
        <v>29</v>
      </c>
      <c r="AB601">
        <v>1.6</v>
      </c>
      <c r="AC601">
        <v>1.8</v>
      </c>
      <c r="AD601">
        <v>0.2</v>
      </c>
    </row>
    <row r="602" spans="1:30" x14ac:dyDescent="0.25">
      <c r="A602" t="str">
        <f t="shared" si="9"/>
        <v>b</v>
      </c>
      <c r="B602">
        <v>600</v>
      </c>
      <c r="C602">
        <v>4</v>
      </c>
      <c r="D602">
        <v>26</v>
      </c>
      <c r="E602" t="s">
        <v>23</v>
      </c>
      <c r="F602" t="s">
        <v>111</v>
      </c>
      <c r="G602">
        <v>9</v>
      </c>
      <c r="H602">
        <v>14</v>
      </c>
      <c r="I602">
        <v>2.9337438686707098</v>
      </c>
      <c r="J602">
        <v>0</v>
      </c>
      <c r="K602">
        <v>3.05905194902268E-3</v>
      </c>
      <c r="L602">
        <v>0</v>
      </c>
      <c r="M602">
        <v>0</v>
      </c>
      <c r="N602">
        <v>0</v>
      </c>
      <c r="O602">
        <v>6</v>
      </c>
      <c r="P602">
        <v>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6.8594874967140802</v>
      </c>
      <c r="Y602">
        <v>0</v>
      </c>
      <c r="Z602">
        <v>0</v>
      </c>
      <c r="AA602">
        <v>0</v>
      </c>
      <c r="AB602">
        <v>2</v>
      </c>
      <c r="AC602">
        <v>2</v>
      </c>
      <c r="AD602">
        <v>0</v>
      </c>
    </row>
    <row r="603" spans="1:30" x14ac:dyDescent="0.25">
      <c r="A603" t="str">
        <f t="shared" si="9"/>
        <v>c</v>
      </c>
      <c r="B603">
        <v>601</v>
      </c>
      <c r="C603">
        <v>4</v>
      </c>
      <c r="D603">
        <v>26</v>
      </c>
      <c r="E603" t="s">
        <v>33</v>
      </c>
      <c r="F603" t="s">
        <v>109</v>
      </c>
      <c r="G603">
        <v>11</v>
      </c>
      <c r="H603">
        <v>1977</v>
      </c>
      <c r="I603">
        <v>756.94831726699999</v>
      </c>
      <c r="J603">
        <v>20.5829805265336</v>
      </c>
      <c r="K603">
        <v>209.02620105293801</v>
      </c>
      <c r="L603">
        <v>0</v>
      </c>
      <c r="M603">
        <v>0</v>
      </c>
      <c r="N603">
        <v>0</v>
      </c>
      <c r="O603">
        <v>641</v>
      </c>
      <c r="P603">
        <v>1413</v>
      </c>
      <c r="Q603">
        <v>772</v>
      </c>
      <c r="R603" s="26">
        <v>4.75524125472227E-7</v>
      </c>
      <c r="S603">
        <v>1.5350030808939101E-4</v>
      </c>
      <c r="T603">
        <v>0</v>
      </c>
      <c r="U603">
        <v>0</v>
      </c>
      <c r="V603">
        <v>0</v>
      </c>
      <c r="W603">
        <v>5.1527756735133501</v>
      </c>
      <c r="X603">
        <v>629.51949749314599</v>
      </c>
      <c r="Y603">
        <v>7.1320608472032001</v>
      </c>
      <c r="Z603">
        <v>69</v>
      </c>
      <c r="AA603">
        <v>710</v>
      </c>
      <c r="AB603">
        <v>0.8</v>
      </c>
      <c r="AC603">
        <v>1.9</v>
      </c>
      <c r="AD603">
        <v>1.1000000000000001</v>
      </c>
    </row>
    <row r="604" spans="1:30" x14ac:dyDescent="0.25">
      <c r="A604" t="str">
        <f t="shared" si="9"/>
        <v>c</v>
      </c>
      <c r="B604">
        <v>602</v>
      </c>
      <c r="C604">
        <v>4</v>
      </c>
      <c r="D604">
        <v>26</v>
      </c>
      <c r="E604" t="s">
        <v>32</v>
      </c>
      <c r="F604" t="s">
        <v>108</v>
      </c>
      <c r="G604">
        <v>12</v>
      </c>
      <c r="H604">
        <v>4353</v>
      </c>
      <c r="I604">
        <v>1591.8738031477999</v>
      </c>
      <c r="J604">
        <v>9.0763188947550297</v>
      </c>
      <c r="K604">
        <v>311.22795198602398</v>
      </c>
      <c r="L604">
        <v>11</v>
      </c>
      <c r="M604">
        <v>11</v>
      </c>
      <c r="N604">
        <v>0</v>
      </c>
      <c r="O604">
        <v>1678</v>
      </c>
      <c r="P604">
        <v>2758</v>
      </c>
      <c r="Q604">
        <v>1080</v>
      </c>
      <c r="R604">
        <v>1.4489621205772001E-4</v>
      </c>
      <c r="S604">
        <v>11.9995025404472</v>
      </c>
      <c r="T604">
        <v>0</v>
      </c>
      <c r="U604">
        <v>0</v>
      </c>
      <c r="V604">
        <v>0</v>
      </c>
      <c r="W604">
        <v>6.7705464814264102</v>
      </c>
      <c r="X604">
        <v>1663.85415608997</v>
      </c>
      <c r="Y604">
        <v>7.7786505365081897</v>
      </c>
      <c r="Z604">
        <v>30</v>
      </c>
      <c r="AA604">
        <v>1058</v>
      </c>
      <c r="AB604">
        <v>1.1000000000000001</v>
      </c>
      <c r="AC604">
        <v>1.7</v>
      </c>
      <c r="AD604">
        <v>0.6</v>
      </c>
    </row>
    <row r="605" spans="1:30" x14ac:dyDescent="0.25">
      <c r="A605" t="str">
        <f t="shared" si="9"/>
        <v>c</v>
      </c>
      <c r="B605">
        <v>603</v>
      </c>
      <c r="C605">
        <v>4</v>
      </c>
      <c r="D605">
        <v>26</v>
      </c>
      <c r="E605" t="s">
        <v>31</v>
      </c>
      <c r="F605" t="s">
        <v>107</v>
      </c>
      <c r="G605">
        <v>13</v>
      </c>
      <c r="H605">
        <v>3067</v>
      </c>
      <c r="I605">
        <v>779.80637729252101</v>
      </c>
      <c r="J605">
        <v>19.803936587881601</v>
      </c>
      <c r="K605">
        <v>199.525706050906</v>
      </c>
      <c r="L605">
        <v>0</v>
      </c>
      <c r="M605">
        <v>0</v>
      </c>
      <c r="N605">
        <v>0</v>
      </c>
      <c r="O605">
        <v>1162</v>
      </c>
      <c r="P605">
        <v>1900</v>
      </c>
      <c r="Q605">
        <v>738</v>
      </c>
      <c r="R605" s="26">
        <v>9.6894183378155703E-5</v>
      </c>
      <c r="S605">
        <v>0.273448522206447</v>
      </c>
      <c r="T605">
        <v>0</v>
      </c>
      <c r="U605">
        <v>0</v>
      </c>
      <c r="V605">
        <v>0</v>
      </c>
      <c r="W605">
        <v>4.955923457001</v>
      </c>
      <c r="X605">
        <v>1150.12925720514</v>
      </c>
      <c r="Y605">
        <v>7.5307039938962399</v>
      </c>
      <c r="Z605">
        <v>67</v>
      </c>
      <c r="AA605">
        <v>678</v>
      </c>
      <c r="AB605">
        <v>1.5</v>
      </c>
      <c r="AC605">
        <v>2.4</v>
      </c>
      <c r="AD605">
        <v>0.9</v>
      </c>
    </row>
    <row r="606" spans="1:30" x14ac:dyDescent="0.25">
      <c r="A606" t="str">
        <f t="shared" si="9"/>
        <v>c</v>
      </c>
      <c r="B606">
        <v>604</v>
      </c>
      <c r="C606">
        <v>4</v>
      </c>
      <c r="D606">
        <v>26</v>
      </c>
      <c r="E606" t="s">
        <v>30</v>
      </c>
      <c r="F606" t="s">
        <v>106</v>
      </c>
      <c r="G606">
        <v>14</v>
      </c>
      <c r="H606">
        <v>274</v>
      </c>
      <c r="I606">
        <v>92.985987891130804</v>
      </c>
      <c r="J606">
        <v>0</v>
      </c>
      <c r="K606">
        <v>52.036509149127802</v>
      </c>
      <c r="L606">
        <v>0</v>
      </c>
      <c r="M606">
        <v>0</v>
      </c>
      <c r="N606">
        <v>0</v>
      </c>
      <c r="O606">
        <v>99</v>
      </c>
      <c r="P606">
        <v>275</v>
      </c>
      <c r="Q606">
        <v>176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0.26537180983899999</v>
      </c>
      <c r="X606">
        <v>99.721172413869596</v>
      </c>
      <c r="Y606">
        <v>0</v>
      </c>
      <c r="Z606">
        <v>0</v>
      </c>
      <c r="AA606">
        <v>176</v>
      </c>
      <c r="AB606">
        <v>1.1000000000000001</v>
      </c>
      <c r="AC606">
        <v>3</v>
      </c>
      <c r="AD606">
        <v>1.9</v>
      </c>
    </row>
    <row r="607" spans="1:30" x14ac:dyDescent="0.25">
      <c r="A607" t="str">
        <f t="shared" si="9"/>
        <v>d</v>
      </c>
      <c r="B607">
        <v>605</v>
      </c>
      <c r="C607">
        <v>4</v>
      </c>
      <c r="D607">
        <v>26</v>
      </c>
      <c r="E607" t="s">
        <v>16</v>
      </c>
      <c r="F607" t="s">
        <v>104</v>
      </c>
      <c r="G607">
        <v>16</v>
      </c>
      <c r="H607">
        <v>32</v>
      </c>
      <c r="I607">
        <v>61.097375223106503</v>
      </c>
      <c r="J607">
        <v>0</v>
      </c>
      <c r="K607">
        <v>59.534645231450703</v>
      </c>
      <c r="L607">
        <v>0</v>
      </c>
      <c r="M607">
        <v>0</v>
      </c>
      <c r="N607">
        <v>0</v>
      </c>
      <c r="O607">
        <v>0</v>
      </c>
      <c r="P607">
        <v>354</v>
      </c>
      <c r="Q607">
        <v>354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354</v>
      </c>
      <c r="AB607">
        <v>0</v>
      </c>
      <c r="AC607">
        <v>5.8</v>
      </c>
      <c r="AD607">
        <v>5.8</v>
      </c>
    </row>
    <row r="608" spans="1:30" x14ac:dyDescent="0.25">
      <c r="A608" t="str">
        <f t="shared" si="9"/>
        <v>d</v>
      </c>
      <c r="B608">
        <v>606</v>
      </c>
      <c r="C608">
        <v>4</v>
      </c>
      <c r="D608">
        <v>26</v>
      </c>
      <c r="E608" t="s">
        <v>22</v>
      </c>
      <c r="F608" t="s">
        <v>102</v>
      </c>
      <c r="G608">
        <v>18</v>
      </c>
      <c r="H608">
        <v>21</v>
      </c>
      <c r="I608">
        <v>34.799013749349797</v>
      </c>
      <c r="J608">
        <v>0</v>
      </c>
      <c r="K608">
        <v>34.579059177588597</v>
      </c>
      <c r="L608">
        <v>0</v>
      </c>
      <c r="M608">
        <v>0</v>
      </c>
      <c r="N608">
        <v>0</v>
      </c>
      <c r="O608">
        <v>0</v>
      </c>
      <c r="P608">
        <v>205</v>
      </c>
      <c r="Q608">
        <v>205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205</v>
      </c>
      <c r="AB608">
        <v>0</v>
      </c>
      <c r="AC608">
        <v>5.9</v>
      </c>
      <c r="AD608">
        <v>5.9</v>
      </c>
    </row>
    <row r="609" spans="1:30" x14ac:dyDescent="0.25">
      <c r="A609" t="str">
        <f t="shared" si="9"/>
        <v>e</v>
      </c>
      <c r="B609">
        <v>607</v>
      </c>
      <c r="C609">
        <v>4</v>
      </c>
      <c r="D609">
        <v>26</v>
      </c>
      <c r="E609" t="s">
        <v>43</v>
      </c>
      <c r="F609" t="s">
        <v>98</v>
      </c>
      <c r="G609">
        <v>22</v>
      </c>
      <c r="H609">
        <v>228</v>
      </c>
      <c r="I609">
        <v>20.316426126324199</v>
      </c>
      <c r="J609">
        <v>0</v>
      </c>
      <c r="K609">
        <v>6.9295329579115501</v>
      </c>
      <c r="L609">
        <v>0</v>
      </c>
      <c r="M609">
        <v>0</v>
      </c>
      <c r="N609">
        <v>0</v>
      </c>
      <c r="O609">
        <v>84</v>
      </c>
      <c r="P609">
        <v>142</v>
      </c>
      <c r="Q609">
        <v>58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84.863751141151695</v>
      </c>
      <c r="Y609">
        <v>0</v>
      </c>
      <c r="Z609">
        <v>0</v>
      </c>
      <c r="AA609">
        <v>58</v>
      </c>
      <c r="AB609">
        <v>4.0999999999999996</v>
      </c>
      <c r="AC609">
        <v>7</v>
      </c>
      <c r="AD609">
        <v>2.9</v>
      </c>
    </row>
    <row r="610" spans="1:30" x14ac:dyDescent="0.25">
      <c r="A610" t="str">
        <f t="shared" si="9"/>
        <v>f</v>
      </c>
      <c r="B610">
        <v>608</v>
      </c>
      <c r="C610">
        <v>4</v>
      </c>
      <c r="D610">
        <v>26</v>
      </c>
      <c r="E610" t="s">
        <v>14</v>
      </c>
      <c r="F610" t="s">
        <v>93</v>
      </c>
      <c r="G610">
        <v>27</v>
      </c>
      <c r="H610">
        <v>218</v>
      </c>
      <c r="I610">
        <v>26.677140501849699</v>
      </c>
      <c r="J610">
        <v>0</v>
      </c>
      <c r="K610">
        <v>19.276782740756701</v>
      </c>
      <c r="L610">
        <v>0</v>
      </c>
      <c r="M610">
        <v>773</v>
      </c>
      <c r="N610">
        <v>773</v>
      </c>
      <c r="O610">
        <v>121</v>
      </c>
      <c r="P610">
        <v>481</v>
      </c>
      <c r="Q610">
        <v>360</v>
      </c>
      <c r="R610">
        <v>0</v>
      </c>
      <c r="S610">
        <v>5.47760907981312E-2</v>
      </c>
      <c r="T610">
        <v>0</v>
      </c>
      <c r="U610">
        <v>0</v>
      </c>
      <c r="V610">
        <v>773</v>
      </c>
      <c r="W610">
        <v>39.945177616520901</v>
      </c>
      <c r="X610">
        <v>81.790324895241397</v>
      </c>
      <c r="Y610">
        <v>0</v>
      </c>
      <c r="Z610">
        <v>0</v>
      </c>
      <c r="AA610">
        <v>360</v>
      </c>
      <c r="AB610">
        <v>4.5</v>
      </c>
      <c r="AC610">
        <v>47</v>
      </c>
      <c r="AD610">
        <v>42.5</v>
      </c>
    </row>
    <row r="611" spans="1:30" x14ac:dyDescent="0.25">
      <c r="A611" t="str">
        <f t="shared" si="9"/>
        <v>g</v>
      </c>
      <c r="B611">
        <v>609</v>
      </c>
      <c r="C611">
        <v>4</v>
      </c>
      <c r="D611">
        <v>26</v>
      </c>
      <c r="E611" t="s">
        <v>12</v>
      </c>
      <c r="F611" t="s">
        <v>89</v>
      </c>
      <c r="G611">
        <v>31</v>
      </c>
      <c r="H611">
        <v>109</v>
      </c>
      <c r="I611">
        <v>39.678741955705199</v>
      </c>
      <c r="J611">
        <v>0</v>
      </c>
      <c r="K611">
        <v>18.6932840509151</v>
      </c>
      <c r="L611">
        <v>460</v>
      </c>
      <c r="M611">
        <v>1209</v>
      </c>
      <c r="N611">
        <v>749</v>
      </c>
      <c r="O611">
        <v>1</v>
      </c>
      <c r="P611">
        <v>350</v>
      </c>
      <c r="Q611">
        <v>349</v>
      </c>
      <c r="R611">
        <v>0</v>
      </c>
      <c r="S611">
        <v>460.90125504216002</v>
      </c>
      <c r="T611">
        <v>0</v>
      </c>
      <c r="U611">
        <v>0</v>
      </c>
      <c r="V611">
        <v>749</v>
      </c>
      <c r="W611">
        <v>0</v>
      </c>
      <c r="X611">
        <v>1.9171239857950699</v>
      </c>
      <c r="Y611">
        <v>0</v>
      </c>
      <c r="Z611">
        <v>0</v>
      </c>
      <c r="AA611">
        <v>349</v>
      </c>
      <c r="AB611">
        <v>11.6</v>
      </c>
      <c r="AC611">
        <v>39.299999999999997</v>
      </c>
      <c r="AD611">
        <v>27.7</v>
      </c>
    </row>
    <row r="612" spans="1:30" x14ac:dyDescent="0.25">
      <c r="A612" t="str">
        <f t="shared" si="9"/>
        <v>b</v>
      </c>
      <c r="B612">
        <v>610</v>
      </c>
      <c r="C612">
        <v>4</v>
      </c>
      <c r="D612">
        <v>32</v>
      </c>
      <c r="E612" t="s">
        <v>39</v>
      </c>
      <c r="F612" t="s">
        <v>114</v>
      </c>
      <c r="G612">
        <v>6</v>
      </c>
      <c r="H612">
        <v>90</v>
      </c>
      <c r="I612">
        <v>126.416137688045</v>
      </c>
      <c r="J612">
        <v>0</v>
      </c>
      <c r="K612">
        <v>106.503989089756</v>
      </c>
      <c r="L612">
        <v>0</v>
      </c>
      <c r="M612">
        <v>0</v>
      </c>
      <c r="N612">
        <v>0</v>
      </c>
      <c r="O612">
        <v>1</v>
      </c>
      <c r="P612">
        <v>227</v>
      </c>
      <c r="Q612">
        <v>226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1.0822818331540001</v>
      </c>
      <c r="Y612">
        <v>0</v>
      </c>
      <c r="Z612">
        <v>0</v>
      </c>
      <c r="AA612">
        <v>226</v>
      </c>
      <c r="AB612">
        <v>0</v>
      </c>
      <c r="AC612">
        <v>1.8</v>
      </c>
      <c r="AD612">
        <v>1.8</v>
      </c>
    </row>
    <row r="613" spans="1:30" x14ac:dyDescent="0.25">
      <c r="A613" t="str">
        <f t="shared" si="9"/>
        <v>b</v>
      </c>
      <c r="B613">
        <v>611</v>
      </c>
      <c r="C613">
        <v>4</v>
      </c>
      <c r="D613">
        <v>32</v>
      </c>
      <c r="E613" t="s">
        <v>36</v>
      </c>
      <c r="F613" t="s">
        <v>113</v>
      </c>
      <c r="G613">
        <v>7</v>
      </c>
      <c r="H613">
        <v>3185</v>
      </c>
      <c r="I613">
        <v>1679.6987466570899</v>
      </c>
      <c r="J613">
        <v>35.070756287063098</v>
      </c>
      <c r="K613">
        <v>794.02447599350205</v>
      </c>
      <c r="L613">
        <v>59</v>
      </c>
      <c r="M613">
        <v>59</v>
      </c>
      <c r="N613">
        <v>0</v>
      </c>
      <c r="O613">
        <v>776</v>
      </c>
      <c r="P613">
        <v>2527</v>
      </c>
      <c r="Q613">
        <v>1751</v>
      </c>
      <c r="R613">
        <v>9.5890645182084597</v>
      </c>
      <c r="S613">
        <v>49.774341792341701</v>
      </c>
      <c r="T613">
        <v>0</v>
      </c>
      <c r="U613">
        <v>0</v>
      </c>
      <c r="V613">
        <v>0</v>
      </c>
      <c r="W613">
        <v>0.91344978176414604</v>
      </c>
      <c r="X613">
        <v>765.60658724871496</v>
      </c>
      <c r="Y613">
        <v>10.0776418141935</v>
      </c>
      <c r="Z613">
        <v>74</v>
      </c>
      <c r="AA613">
        <v>1687</v>
      </c>
      <c r="AB613">
        <v>0.5</v>
      </c>
      <c r="AC613">
        <v>1.5</v>
      </c>
      <c r="AD613">
        <v>1</v>
      </c>
    </row>
    <row r="614" spans="1:30" x14ac:dyDescent="0.25">
      <c r="A614" t="str">
        <f t="shared" si="9"/>
        <v>b</v>
      </c>
      <c r="B614">
        <v>612</v>
      </c>
      <c r="C614">
        <v>4</v>
      </c>
      <c r="D614">
        <v>32</v>
      </c>
      <c r="E614" t="s">
        <v>34</v>
      </c>
      <c r="F614" t="s">
        <v>112</v>
      </c>
      <c r="G614">
        <v>8</v>
      </c>
      <c r="H614">
        <v>4620</v>
      </c>
      <c r="I614">
        <v>1473.337295043</v>
      </c>
      <c r="J614">
        <v>22.644415353008501</v>
      </c>
      <c r="K614">
        <v>406.800994885649</v>
      </c>
      <c r="L614">
        <v>41</v>
      </c>
      <c r="M614">
        <v>41</v>
      </c>
      <c r="N614">
        <v>0</v>
      </c>
      <c r="O614">
        <v>1682</v>
      </c>
      <c r="P614">
        <v>2584</v>
      </c>
      <c r="Q614">
        <v>902</v>
      </c>
      <c r="R614">
        <v>0.99848260289549795</v>
      </c>
      <c r="S614">
        <v>40.095274712478997</v>
      </c>
      <c r="T614">
        <v>0</v>
      </c>
      <c r="U614">
        <v>0</v>
      </c>
      <c r="V614">
        <v>0</v>
      </c>
      <c r="W614">
        <v>2.8626508887657498</v>
      </c>
      <c r="X614">
        <v>1669.8088937243001</v>
      </c>
      <c r="Y614">
        <v>9.4137330776494004</v>
      </c>
      <c r="Z614">
        <v>48</v>
      </c>
      <c r="AA614">
        <v>864</v>
      </c>
      <c r="AB614">
        <v>1.2</v>
      </c>
      <c r="AC614">
        <v>1.8</v>
      </c>
      <c r="AD614">
        <v>0.6</v>
      </c>
    </row>
    <row r="615" spans="1:30" x14ac:dyDescent="0.25">
      <c r="A615" t="str">
        <f t="shared" si="9"/>
        <v>b</v>
      </c>
      <c r="B615">
        <v>613</v>
      </c>
      <c r="C615">
        <v>4</v>
      </c>
      <c r="D615">
        <v>32</v>
      </c>
      <c r="E615" t="s">
        <v>23</v>
      </c>
      <c r="F615" t="s">
        <v>111</v>
      </c>
      <c r="G615">
        <v>9</v>
      </c>
      <c r="H615">
        <v>1384</v>
      </c>
      <c r="I615">
        <v>279.60383997796202</v>
      </c>
      <c r="J615">
        <v>7.9808037462732697</v>
      </c>
      <c r="K615">
        <v>64.628054629553304</v>
      </c>
      <c r="L615">
        <v>0</v>
      </c>
      <c r="M615">
        <v>0</v>
      </c>
      <c r="N615">
        <v>0</v>
      </c>
      <c r="O615">
        <v>615</v>
      </c>
      <c r="P615">
        <v>763</v>
      </c>
      <c r="Q615">
        <v>148</v>
      </c>
      <c r="R615">
        <v>0</v>
      </c>
      <c r="S615" s="26">
        <v>5.9812902182019901E-9</v>
      </c>
      <c r="T615">
        <v>0</v>
      </c>
      <c r="U615">
        <v>0</v>
      </c>
      <c r="V615">
        <v>0</v>
      </c>
      <c r="W615" s="26">
        <v>2.8717536618541601E-5</v>
      </c>
      <c r="X615">
        <v>610.96318723208003</v>
      </c>
      <c r="Y615">
        <v>4.6099756633942297</v>
      </c>
      <c r="Z615">
        <v>16</v>
      </c>
      <c r="AA615">
        <v>137</v>
      </c>
      <c r="AB615">
        <v>2.2000000000000002</v>
      </c>
      <c r="AC615">
        <v>2.7</v>
      </c>
      <c r="AD615">
        <v>0.5</v>
      </c>
    </row>
    <row r="616" spans="1:30" x14ac:dyDescent="0.25">
      <c r="A616" t="str">
        <f t="shared" si="9"/>
        <v>c</v>
      </c>
      <c r="B616">
        <v>614</v>
      </c>
      <c r="C616">
        <v>4</v>
      </c>
      <c r="D616">
        <v>32</v>
      </c>
      <c r="E616" t="s">
        <v>33</v>
      </c>
      <c r="F616" t="s">
        <v>109</v>
      </c>
      <c r="G616">
        <v>11</v>
      </c>
      <c r="H616">
        <v>474</v>
      </c>
      <c r="I616">
        <v>515.37972048586903</v>
      </c>
      <c r="J616">
        <v>9.5809836592859998</v>
      </c>
      <c r="K616">
        <v>358.22945822890802</v>
      </c>
      <c r="L616">
        <v>0</v>
      </c>
      <c r="M616">
        <v>0</v>
      </c>
      <c r="N616">
        <v>0</v>
      </c>
      <c r="O616">
        <v>17</v>
      </c>
      <c r="P616">
        <v>1265</v>
      </c>
      <c r="Q616">
        <v>1248</v>
      </c>
      <c r="R616" s="26">
        <v>6.0828929253283001E-6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16.585608485464199</v>
      </c>
      <c r="Y616">
        <v>0.69981131433354804</v>
      </c>
      <c r="Z616">
        <v>32</v>
      </c>
      <c r="AA616">
        <v>1217</v>
      </c>
      <c r="AB616">
        <v>0</v>
      </c>
      <c r="AC616">
        <v>2.5</v>
      </c>
      <c r="AD616">
        <v>2.5</v>
      </c>
    </row>
    <row r="617" spans="1:30" x14ac:dyDescent="0.25">
      <c r="A617" t="str">
        <f t="shared" si="9"/>
        <v>c</v>
      </c>
      <c r="B617">
        <v>615</v>
      </c>
      <c r="C617">
        <v>4</v>
      </c>
      <c r="D617">
        <v>32</v>
      </c>
      <c r="E617" t="s">
        <v>32</v>
      </c>
      <c r="F617" t="s">
        <v>108</v>
      </c>
      <c r="G617">
        <v>12</v>
      </c>
      <c r="H617">
        <v>7060</v>
      </c>
      <c r="I617">
        <v>1277.87553607376</v>
      </c>
      <c r="J617">
        <v>60.881924387820597</v>
      </c>
      <c r="K617">
        <v>279.094516275302</v>
      </c>
      <c r="L617">
        <v>57</v>
      </c>
      <c r="M617">
        <v>57</v>
      </c>
      <c r="N617">
        <v>0</v>
      </c>
      <c r="O617">
        <v>3198</v>
      </c>
      <c r="P617">
        <v>4330</v>
      </c>
      <c r="Q617">
        <v>1132</v>
      </c>
      <c r="R617">
        <v>2.9921672064934499E-2</v>
      </c>
      <c r="S617">
        <v>57.093870432215098</v>
      </c>
      <c r="T617">
        <v>0</v>
      </c>
      <c r="U617">
        <v>0</v>
      </c>
      <c r="V617">
        <v>0</v>
      </c>
      <c r="W617">
        <v>1.9738390984428301E-3</v>
      </c>
      <c r="X617">
        <v>3176.8574477449702</v>
      </c>
      <c r="Y617">
        <v>21.201668879194699</v>
      </c>
      <c r="Z617">
        <v>206</v>
      </c>
      <c r="AA617">
        <v>948</v>
      </c>
      <c r="AB617">
        <v>2.5</v>
      </c>
      <c r="AC617">
        <v>3.4</v>
      </c>
      <c r="AD617">
        <v>0.9</v>
      </c>
    </row>
    <row r="618" spans="1:30" x14ac:dyDescent="0.25">
      <c r="A618" t="str">
        <f t="shared" si="9"/>
        <v>c</v>
      </c>
      <c r="B618">
        <v>616</v>
      </c>
      <c r="C618">
        <v>4</v>
      </c>
      <c r="D618">
        <v>32</v>
      </c>
      <c r="E618" t="s">
        <v>31</v>
      </c>
      <c r="F618" t="s">
        <v>107</v>
      </c>
      <c r="G618">
        <v>13</v>
      </c>
      <c r="H618">
        <v>7882</v>
      </c>
      <c r="I618">
        <v>1205.4613881385999</v>
      </c>
      <c r="J618">
        <v>45.667494676159997</v>
      </c>
      <c r="K618">
        <v>216.75840162353401</v>
      </c>
      <c r="L618">
        <v>38</v>
      </c>
      <c r="M618">
        <v>38</v>
      </c>
      <c r="N618">
        <v>0</v>
      </c>
      <c r="O618">
        <v>3543</v>
      </c>
      <c r="P618">
        <v>4388</v>
      </c>
      <c r="Q618">
        <v>845</v>
      </c>
      <c r="R618">
        <v>3.9136414448644199E-2</v>
      </c>
      <c r="S618">
        <v>38.888333987199303</v>
      </c>
      <c r="T618">
        <v>0</v>
      </c>
      <c r="U618">
        <v>0</v>
      </c>
      <c r="V618">
        <v>0</v>
      </c>
      <c r="W618">
        <v>3.7451154032252898</v>
      </c>
      <c r="X618">
        <v>3493.7647958008201</v>
      </c>
      <c r="Y618">
        <v>45.923624578448901</v>
      </c>
      <c r="Z618">
        <v>155</v>
      </c>
      <c r="AA618">
        <v>736</v>
      </c>
      <c r="AB618">
        <v>3</v>
      </c>
      <c r="AC618">
        <v>3.7</v>
      </c>
      <c r="AD618">
        <v>0.7</v>
      </c>
    </row>
    <row r="619" spans="1:30" x14ac:dyDescent="0.25">
      <c r="A619" t="str">
        <f t="shared" si="9"/>
        <v>c</v>
      </c>
      <c r="B619">
        <v>617</v>
      </c>
      <c r="C619">
        <v>4</v>
      </c>
      <c r="D619">
        <v>32</v>
      </c>
      <c r="E619" t="s">
        <v>30</v>
      </c>
      <c r="F619" t="s">
        <v>106</v>
      </c>
      <c r="G619">
        <v>14</v>
      </c>
      <c r="H619">
        <v>647</v>
      </c>
      <c r="I619">
        <v>89.665378180541794</v>
      </c>
      <c r="J619">
        <v>0</v>
      </c>
      <c r="K619">
        <v>10.9937949411138</v>
      </c>
      <c r="L619">
        <v>0</v>
      </c>
      <c r="M619">
        <v>0</v>
      </c>
      <c r="N619">
        <v>0</v>
      </c>
      <c r="O619">
        <v>332</v>
      </c>
      <c r="P619">
        <v>369</v>
      </c>
      <c r="Q619">
        <v>37</v>
      </c>
      <c r="R619">
        <v>4.7560129910999998E-4</v>
      </c>
      <c r="S619">
        <v>1.5223184653157E-2</v>
      </c>
      <c r="T619">
        <v>0</v>
      </c>
      <c r="U619">
        <v>0</v>
      </c>
      <c r="V619">
        <v>0</v>
      </c>
      <c r="W619">
        <v>0</v>
      </c>
      <c r="X619">
        <v>332.62273967254401</v>
      </c>
      <c r="Y619">
        <v>0</v>
      </c>
      <c r="Z619">
        <v>0</v>
      </c>
      <c r="AA619">
        <v>37</v>
      </c>
      <c r="AB619">
        <v>3.7</v>
      </c>
      <c r="AC619">
        <v>4.0999999999999996</v>
      </c>
      <c r="AD619">
        <v>0.4</v>
      </c>
    </row>
    <row r="620" spans="1:30" x14ac:dyDescent="0.25">
      <c r="A620" t="str">
        <f t="shared" si="9"/>
        <v>d</v>
      </c>
      <c r="B620">
        <v>618</v>
      </c>
      <c r="C620">
        <v>4</v>
      </c>
      <c r="D620">
        <v>32</v>
      </c>
      <c r="E620" t="s">
        <v>16</v>
      </c>
      <c r="F620" t="s">
        <v>104</v>
      </c>
      <c r="G620">
        <v>16</v>
      </c>
      <c r="H620">
        <v>5471</v>
      </c>
      <c r="I620">
        <v>936.66639109149605</v>
      </c>
      <c r="J620">
        <v>60.496098437198697</v>
      </c>
      <c r="K620">
        <v>280.24072880111498</v>
      </c>
      <c r="L620">
        <v>553</v>
      </c>
      <c r="M620">
        <v>553</v>
      </c>
      <c r="N620">
        <v>0</v>
      </c>
      <c r="O620">
        <v>2140</v>
      </c>
      <c r="P620">
        <v>4106</v>
      </c>
      <c r="Q620">
        <v>1966</v>
      </c>
      <c r="R620">
        <v>27.141901962430499</v>
      </c>
      <c r="S620">
        <v>526.52638017135996</v>
      </c>
      <c r="T620">
        <v>0</v>
      </c>
      <c r="U620">
        <v>0</v>
      </c>
      <c r="V620">
        <v>0</v>
      </c>
      <c r="W620">
        <v>1.00032867728639</v>
      </c>
      <c r="X620">
        <v>2079.1056412181601</v>
      </c>
      <c r="Y620">
        <v>59.9907922751798</v>
      </c>
      <c r="Z620">
        <v>359</v>
      </c>
      <c r="AA620">
        <v>1667</v>
      </c>
      <c r="AB620">
        <v>2.9</v>
      </c>
      <c r="AC620">
        <v>5</v>
      </c>
      <c r="AD620">
        <v>2.1</v>
      </c>
    </row>
    <row r="621" spans="1:30" x14ac:dyDescent="0.25">
      <c r="A621" t="str">
        <f t="shared" si="9"/>
        <v>d</v>
      </c>
      <c r="B621">
        <v>619</v>
      </c>
      <c r="C621">
        <v>4</v>
      </c>
      <c r="D621">
        <v>32</v>
      </c>
      <c r="E621" t="s">
        <v>15</v>
      </c>
      <c r="F621" t="s">
        <v>103</v>
      </c>
      <c r="G621">
        <v>17</v>
      </c>
      <c r="H621">
        <v>474</v>
      </c>
      <c r="I621">
        <v>43.657589105411397</v>
      </c>
      <c r="J621">
        <v>3.1284903721299998E-3</v>
      </c>
      <c r="K621">
        <v>2.1827280708654002</v>
      </c>
      <c r="L621">
        <v>0</v>
      </c>
      <c r="M621">
        <v>0</v>
      </c>
      <c r="N621">
        <v>0</v>
      </c>
      <c r="O621">
        <v>262</v>
      </c>
      <c r="P621">
        <v>274</v>
      </c>
      <c r="Q621">
        <v>12</v>
      </c>
      <c r="R621">
        <v>0</v>
      </c>
      <c r="S621" s="26">
        <v>8.7324465693099896E-7</v>
      </c>
      <c r="T621">
        <v>0</v>
      </c>
      <c r="U621">
        <v>0</v>
      </c>
      <c r="V621">
        <v>0</v>
      </c>
      <c r="W621">
        <v>0</v>
      </c>
      <c r="X621">
        <v>262.37525583166598</v>
      </c>
      <c r="Y621" s="26">
        <v>6.3359837983500002E-5</v>
      </c>
      <c r="Z621">
        <v>0</v>
      </c>
      <c r="AA621">
        <v>12</v>
      </c>
      <c r="AB621">
        <v>6</v>
      </c>
      <c r="AC621">
        <v>6.3</v>
      </c>
      <c r="AD621">
        <v>0.3</v>
      </c>
    </row>
    <row r="622" spans="1:30" x14ac:dyDescent="0.25">
      <c r="A622" t="str">
        <f t="shared" si="9"/>
        <v>d</v>
      </c>
      <c r="B622">
        <v>620</v>
      </c>
      <c r="C622">
        <v>4</v>
      </c>
      <c r="D622">
        <v>32</v>
      </c>
      <c r="E622" t="s">
        <v>22</v>
      </c>
      <c r="F622" t="s">
        <v>102</v>
      </c>
      <c r="G622">
        <v>18</v>
      </c>
      <c r="H622">
        <v>1953</v>
      </c>
      <c r="I622">
        <v>112.09577074308901</v>
      </c>
      <c r="J622">
        <v>2.952198878752E-4</v>
      </c>
      <c r="K622">
        <v>38.132363954326202</v>
      </c>
      <c r="L622">
        <v>0</v>
      </c>
      <c r="M622">
        <v>0</v>
      </c>
      <c r="N622">
        <v>0</v>
      </c>
      <c r="O622">
        <v>828</v>
      </c>
      <c r="P622">
        <v>1054</v>
      </c>
      <c r="Q622">
        <v>226</v>
      </c>
      <c r="R622">
        <v>9.4646605298943903E-3</v>
      </c>
      <c r="S622">
        <v>0.11518257488537401</v>
      </c>
      <c r="T622">
        <v>0</v>
      </c>
      <c r="U622">
        <v>0</v>
      </c>
      <c r="V622">
        <v>0</v>
      </c>
      <c r="W622">
        <v>0</v>
      </c>
      <c r="X622">
        <v>828.27238109724499</v>
      </c>
      <c r="Y622" s="26">
        <v>6.8664073670839995E-8</v>
      </c>
      <c r="Z622">
        <v>0</v>
      </c>
      <c r="AA622">
        <v>226</v>
      </c>
      <c r="AB622">
        <v>7.4</v>
      </c>
      <c r="AC622">
        <v>9.4</v>
      </c>
      <c r="AD622">
        <v>2</v>
      </c>
    </row>
    <row r="623" spans="1:30" x14ac:dyDescent="0.25">
      <c r="A623" t="str">
        <f t="shared" si="9"/>
        <v>e</v>
      </c>
      <c r="B623">
        <v>621</v>
      </c>
      <c r="C623">
        <v>4</v>
      </c>
      <c r="D623">
        <v>32</v>
      </c>
      <c r="E623" t="s">
        <v>43</v>
      </c>
      <c r="F623" t="s">
        <v>98</v>
      </c>
      <c r="G623">
        <v>22</v>
      </c>
      <c r="H623">
        <v>4007</v>
      </c>
      <c r="I623">
        <v>909.33999918210202</v>
      </c>
      <c r="J623">
        <v>1.67977329886259</v>
      </c>
      <c r="K623">
        <v>564.55470812290298</v>
      </c>
      <c r="L623">
        <v>20</v>
      </c>
      <c r="M623">
        <v>20</v>
      </c>
      <c r="N623">
        <v>0</v>
      </c>
      <c r="O623">
        <v>1496</v>
      </c>
      <c r="P623">
        <v>6308</v>
      </c>
      <c r="Q623">
        <v>4812</v>
      </c>
      <c r="R623">
        <v>4.3075898880156203</v>
      </c>
      <c r="S623">
        <v>15.7859507499653</v>
      </c>
      <c r="T623">
        <v>0</v>
      </c>
      <c r="U623">
        <v>0</v>
      </c>
      <c r="V623">
        <v>0</v>
      </c>
      <c r="W623">
        <v>137.67269060018501</v>
      </c>
      <c r="X623">
        <v>1359.1457501468699</v>
      </c>
      <c r="Y623">
        <v>2.1500572446156101E-2</v>
      </c>
      <c r="Z623">
        <v>14</v>
      </c>
      <c r="AA623">
        <v>4798</v>
      </c>
      <c r="AB623">
        <v>1.7</v>
      </c>
      <c r="AC623">
        <v>7</v>
      </c>
      <c r="AD623">
        <v>5.3</v>
      </c>
    </row>
    <row r="624" spans="1:30" x14ac:dyDescent="0.25">
      <c r="A624" t="str">
        <f t="shared" si="9"/>
        <v>b</v>
      </c>
      <c r="B624">
        <v>622</v>
      </c>
      <c r="C624">
        <v>4</v>
      </c>
      <c r="D624">
        <v>33</v>
      </c>
      <c r="E624" t="s">
        <v>34</v>
      </c>
      <c r="F624" t="s">
        <v>112</v>
      </c>
      <c r="G624">
        <v>8</v>
      </c>
      <c r="H624">
        <v>1792</v>
      </c>
      <c r="I624">
        <v>468.59695329672201</v>
      </c>
      <c r="J624">
        <v>23.126703275092801</v>
      </c>
      <c r="K624">
        <v>89.388674835975905</v>
      </c>
      <c r="L624">
        <v>55</v>
      </c>
      <c r="M624">
        <v>55</v>
      </c>
      <c r="N624">
        <v>0</v>
      </c>
      <c r="O624">
        <v>705</v>
      </c>
      <c r="P624">
        <v>934</v>
      </c>
      <c r="Q624">
        <v>229</v>
      </c>
      <c r="R624">
        <v>0.78640282297335795</v>
      </c>
      <c r="S624">
        <v>54.387105927441098</v>
      </c>
      <c r="T624">
        <v>0</v>
      </c>
      <c r="U624">
        <v>0</v>
      </c>
      <c r="V624">
        <v>0</v>
      </c>
      <c r="W624">
        <v>0.99883417903600002</v>
      </c>
      <c r="X624">
        <v>695.82082685022601</v>
      </c>
      <c r="Y624">
        <v>9.0390354538558793</v>
      </c>
      <c r="Z624">
        <v>49</v>
      </c>
      <c r="AA624">
        <v>189</v>
      </c>
      <c r="AB624">
        <v>1.6</v>
      </c>
      <c r="AC624">
        <v>2.1</v>
      </c>
      <c r="AD624">
        <v>0.5</v>
      </c>
    </row>
    <row r="625" spans="1:30" x14ac:dyDescent="0.25">
      <c r="A625" t="str">
        <f t="shared" si="9"/>
        <v>b</v>
      </c>
      <c r="B625">
        <v>623</v>
      </c>
      <c r="C625">
        <v>4</v>
      </c>
      <c r="D625">
        <v>33</v>
      </c>
      <c r="E625" t="s">
        <v>23</v>
      </c>
      <c r="F625" t="s">
        <v>111</v>
      </c>
      <c r="G625">
        <v>9</v>
      </c>
      <c r="H625">
        <v>2874</v>
      </c>
      <c r="I625">
        <v>773.69656589081706</v>
      </c>
      <c r="J625">
        <v>50.884831714190199</v>
      </c>
      <c r="K625">
        <v>101.625260905072</v>
      </c>
      <c r="L625">
        <v>301</v>
      </c>
      <c r="M625">
        <v>301</v>
      </c>
      <c r="N625">
        <v>0</v>
      </c>
      <c r="O625">
        <v>1072</v>
      </c>
      <c r="P625">
        <v>1356</v>
      </c>
      <c r="Q625">
        <v>284</v>
      </c>
      <c r="R625">
        <v>212.03594245740899</v>
      </c>
      <c r="S625">
        <v>89.810977514401003</v>
      </c>
      <c r="T625">
        <v>0</v>
      </c>
      <c r="U625">
        <v>0</v>
      </c>
      <c r="V625">
        <v>0</v>
      </c>
      <c r="W625">
        <v>13.371281400266399</v>
      </c>
      <c r="X625">
        <v>1020.11817893202</v>
      </c>
      <c r="Y625">
        <v>38.535849111383101</v>
      </c>
      <c r="Z625">
        <v>108</v>
      </c>
      <c r="AA625">
        <v>215</v>
      </c>
      <c r="AB625">
        <v>1.8</v>
      </c>
      <c r="AC625">
        <v>2.1</v>
      </c>
      <c r="AD625">
        <v>0.3</v>
      </c>
    </row>
    <row r="626" spans="1:30" x14ac:dyDescent="0.25">
      <c r="A626" t="str">
        <f t="shared" si="9"/>
        <v>c</v>
      </c>
      <c r="B626">
        <v>624</v>
      </c>
      <c r="C626">
        <v>4</v>
      </c>
      <c r="D626">
        <v>33</v>
      </c>
      <c r="E626" t="s">
        <v>31</v>
      </c>
      <c r="F626" t="s">
        <v>107</v>
      </c>
      <c r="G626">
        <v>13</v>
      </c>
      <c r="H626">
        <v>1888</v>
      </c>
      <c r="I626">
        <v>367.25191505690299</v>
      </c>
      <c r="J626">
        <v>0</v>
      </c>
      <c r="K626">
        <v>81.241587033191294</v>
      </c>
      <c r="L626">
        <v>0</v>
      </c>
      <c r="M626">
        <v>0</v>
      </c>
      <c r="N626">
        <v>0</v>
      </c>
      <c r="O626">
        <v>785</v>
      </c>
      <c r="P626">
        <v>1061</v>
      </c>
      <c r="Q626">
        <v>276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0.99881189546600002</v>
      </c>
      <c r="X626">
        <v>784.76435131590097</v>
      </c>
      <c r="Y626">
        <v>0</v>
      </c>
      <c r="Z626">
        <v>0</v>
      </c>
      <c r="AA626">
        <v>276</v>
      </c>
      <c r="AB626">
        <v>2.1</v>
      </c>
      <c r="AC626">
        <v>2.9</v>
      </c>
      <c r="AD626">
        <v>0.8</v>
      </c>
    </row>
    <row r="627" spans="1:30" x14ac:dyDescent="0.25">
      <c r="A627" t="str">
        <f t="shared" si="9"/>
        <v>d</v>
      </c>
      <c r="B627">
        <v>625</v>
      </c>
      <c r="C627">
        <v>4</v>
      </c>
      <c r="D627">
        <v>33</v>
      </c>
      <c r="E627" t="s">
        <v>15</v>
      </c>
      <c r="F627" t="s">
        <v>103</v>
      </c>
      <c r="G627">
        <v>17</v>
      </c>
      <c r="H627">
        <v>416</v>
      </c>
      <c r="I627">
        <v>163.84478388556099</v>
      </c>
      <c r="J627">
        <v>2.3585010146199998</v>
      </c>
      <c r="K627">
        <v>96.925032743378793</v>
      </c>
      <c r="L627">
        <v>29</v>
      </c>
      <c r="M627">
        <v>29</v>
      </c>
      <c r="N627">
        <v>0</v>
      </c>
      <c r="O627">
        <v>170</v>
      </c>
      <c r="P627">
        <v>759</v>
      </c>
      <c r="Q627">
        <v>589</v>
      </c>
      <c r="R627">
        <v>17.7247310665452</v>
      </c>
      <c r="S627">
        <v>11.9839317308264</v>
      </c>
      <c r="T627">
        <v>0</v>
      </c>
      <c r="U627">
        <v>0</v>
      </c>
      <c r="V627">
        <v>0</v>
      </c>
      <c r="W627">
        <v>0</v>
      </c>
      <c r="X627">
        <v>169.292895869533</v>
      </c>
      <c r="Y627">
        <v>0.99885022809699997</v>
      </c>
      <c r="Z627">
        <v>14</v>
      </c>
      <c r="AA627">
        <v>576</v>
      </c>
      <c r="AB627">
        <v>1.2</v>
      </c>
      <c r="AC627">
        <v>4.8</v>
      </c>
      <c r="AD627">
        <v>3.6</v>
      </c>
    </row>
    <row r="628" spans="1:30" x14ac:dyDescent="0.25">
      <c r="A628" t="str">
        <f t="shared" si="9"/>
        <v>f</v>
      </c>
      <c r="B628">
        <v>626</v>
      </c>
      <c r="C628">
        <v>4</v>
      </c>
      <c r="D628">
        <v>33</v>
      </c>
      <c r="E628" t="s">
        <v>27</v>
      </c>
      <c r="F628" t="s">
        <v>92</v>
      </c>
      <c r="G628">
        <v>28</v>
      </c>
      <c r="H628">
        <v>2</v>
      </c>
      <c r="I628">
        <v>13.06279346643</v>
      </c>
      <c r="J628">
        <v>0</v>
      </c>
      <c r="K628">
        <v>13.06279346643</v>
      </c>
      <c r="L628">
        <v>0</v>
      </c>
      <c r="M628">
        <v>2790</v>
      </c>
      <c r="N628">
        <v>2790</v>
      </c>
      <c r="O628">
        <v>0</v>
      </c>
      <c r="P628">
        <v>465</v>
      </c>
      <c r="Q628">
        <v>465</v>
      </c>
      <c r="R628">
        <v>0</v>
      </c>
      <c r="S628">
        <v>0</v>
      </c>
      <c r="T628">
        <v>0</v>
      </c>
      <c r="U628">
        <v>0</v>
      </c>
      <c r="V628">
        <v>2790</v>
      </c>
      <c r="W628">
        <v>0</v>
      </c>
      <c r="X628">
        <v>0</v>
      </c>
      <c r="Y628">
        <v>0</v>
      </c>
      <c r="Z628">
        <v>0</v>
      </c>
      <c r="AA628">
        <v>465</v>
      </c>
      <c r="AB628">
        <v>0</v>
      </c>
      <c r="AC628">
        <v>249.2</v>
      </c>
      <c r="AD628">
        <v>249.2</v>
      </c>
    </row>
    <row r="629" spans="1:30" x14ac:dyDescent="0.25">
      <c r="A629" t="str">
        <f t="shared" si="9"/>
        <v>g</v>
      </c>
      <c r="B629">
        <v>627</v>
      </c>
      <c r="C629">
        <v>4</v>
      </c>
      <c r="D629">
        <v>33</v>
      </c>
      <c r="E629" t="s">
        <v>26</v>
      </c>
      <c r="F629" t="s">
        <v>88</v>
      </c>
      <c r="G629">
        <v>32</v>
      </c>
      <c r="H629">
        <v>95</v>
      </c>
      <c r="I629">
        <v>24.671360517048502</v>
      </c>
      <c r="J629">
        <v>2.0282552698032399</v>
      </c>
      <c r="K629">
        <v>6.4930942444770796</v>
      </c>
      <c r="L629">
        <v>93</v>
      </c>
      <c r="M629">
        <v>1913</v>
      </c>
      <c r="N629">
        <v>1820</v>
      </c>
      <c r="O629">
        <v>3</v>
      </c>
      <c r="P629">
        <v>303</v>
      </c>
      <c r="Q629">
        <v>300</v>
      </c>
      <c r="R629">
        <v>0</v>
      </c>
      <c r="S629">
        <v>93.032890501879393</v>
      </c>
      <c r="T629">
        <v>0</v>
      </c>
      <c r="U629">
        <v>433</v>
      </c>
      <c r="V629">
        <v>1387</v>
      </c>
      <c r="W629">
        <v>0</v>
      </c>
      <c r="X629">
        <v>0.95912145988977904</v>
      </c>
      <c r="Y629">
        <v>2.3045296346139801</v>
      </c>
      <c r="Z629">
        <v>72</v>
      </c>
      <c r="AA629">
        <v>231</v>
      </c>
      <c r="AB629">
        <v>3.9</v>
      </c>
      <c r="AC629">
        <v>89.8</v>
      </c>
      <c r="AD629">
        <v>85.9</v>
      </c>
    </row>
    <row r="630" spans="1:30" x14ac:dyDescent="0.25">
      <c r="A630" t="str">
        <f t="shared" si="9"/>
        <v>a</v>
      </c>
      <c r="B630">
        <v>628</v>
      </c>
      <c r="C630">
        <v>4</v>
      </c>
      <c r="D630">
        <v>35</v>
      </c>
      <c r="E630" t="s">
        <v>18</v>
      </c>
      <c r="F630" t="s">
        <v>118</v>
      </c>
      <c r="G630">
        <v>2</v>
      </c>
      <c r="H630">
        <v>3777</v>
      </c>
      <c r="I630">
        <v>2790.1420629017598</v>
      </c>
      <c r="J630">
        <v>97.164583270868306</v>
      </c>
      <c r="K630">
        <v>1343.53525509837</v>
      </c>
      <c r="L630">
        <v>59</v>
      </c>
      <c r="M630">
        <v>59</v>
      </c>
      <c r="N630">
        <v>0</v>
      </c>
      <c r="O630">
        <v>794</v>
      </c>
      <c r="P630">
        <v>2602</v>
      </c>
      <c r="Q630">
        <v>1808</v>
      </c>
      <c r="R630">
        <v>0</v>
      </c>
      <c r="S630">
        <v>59.355634290642101</v>
      </c>
      <c r="T630">
        <v>0</v>
      </c>
      <c r="U630">
        <v>0</v>
      </c>
      <c r="V630">
        <v>0</v>
      </c>
      <c r="W630">
        <v>6.6065445742176196</v>
      </c>
      <c r="X630">
        <v>759.42265535883803</v>
      </c>
      <c r="Y630">
        <v>28.324599254470101</v>
      </c>
      <c r="Z630">
        <v>123</v>
      </c>
      <c r="AA630">
        <v>1713</v>
      </c>
      <c r="AB630">
        <v>0.3</v>
      </c>
      <c r="AC630">
        <v>1</v>
      </c>
      <c r="AD630">
        <v>0.7</v>
      </c>
    </row>
    <row r="631" spans="1:30" x14ac:dyDescent="0.25">
      <c r="A631" t="str">
        <f t="shared" si="9"/>
        <v>a</v>
      </c>
      <c r="B631">
        <v>629</v>
      </c>
      <c r="C631">
        <v>4</v>
      </c>
      <c r="D631">
        <v>35</v>
      </c>
      <c r="E631" t="s">
        <v>17</v>
      </c>
      <c r="F631" t="s">
        <v>117</v>
      </c>
      <c r="G631">
        <v>3</v>
      </c>
      <c r="H631">
        <v>340</v>
      </c>
      <c r="I631">
        <v>140.33380393056001</v>
      </c>
      <c r="J631">
        <v>0.80817324832848603</v>
      </c>
      <c r="K631">
        <v>56.730569514677498</v>
      </c>
      <c r="L631">
        <v>0</v>
      </c>
      <c r="M631">
        <v>0</v>
      </c>
      <c r="N631">
        <v>0</v>
      </c>
      <c r="O631">
        <v>105</v>
      </c>
      <c r="P631">
        <v>178</v>
      </c>
      <c r="Q631">
        <v>73</v>
      </c>
      <c r="R631">
        <v>0</v>
      </c>
      <c r="S631" s="26">
        <v>7.0161697101456095E-7</v>
      </c>
      <c r="T631">
        <v>0</v>
      </c>
      <c r="U631">
        <v>0</v>
      </c>
      <c r="V631">
        <v>0</v>
      </c>
      <c r="W631">
        <v>0</v>
      </c>
      <c r="X631">
        <v>105.576219892762</v>
      </c>
      <c r="Y631">
        <v>0.23316270816339801</v>
      </c>
      <c r="Z631">
        <v>1</v>
      </c>
      <c r="AA631">
        <v>72</v>
      </c>
      <c r="AB631">
        <v>0.7</v>
      </c>
      <c r="AC631">
        <v>1.3</v>
      </c>
      <c r="AD631">
        <v>0.6</v>
      </c>
    </row>
    <row r="632" spans="1:30" x14ac:dyDescent="0.25">
      <c r="A632" t="str">
        <f t="shared" si="9"/>
        <v>a</v>
      </c>
      <c r="B632">
        <v>630</v>
      </c>
      <c r="C632">
        <v>4</v>
      </c>
      <c r="D632">
        <v>35</v>
      </c>
      <c r="E632" t="s">
        <v>40</v>
      </c>
      <c r="F632" t="s">
        <v>116</v>
      </c>
      <c r="G632">
        <v>4</v>
      </c>
      <c r="H632">
        <v>41</v>
      </c>
      <c r="I632">
        <v>19.521059800024101</v>
      </c>
      <c r="J632">
        <v>0</v>
      </c>
      <c r="K632">
        <v>4.76499558256155E-2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1.35734963909437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0</v>
      </c>
    </row>
    <row r="633" spans="1:30" x14ac:dyDescent="0.25">
      <c r="A633" t="str">
        <f t="shared" si="9"/>
        <v>c</v>
      </c>
      <c r="B633">
        <v>631</v>
      </c>
      <c r="C633">
        <v>4</v>
      </c>
      <c r="D633">
        <v>35</v>
      </c>
      <c r="E633" t="s">
        <v>33</v>
      </c>
      <c r="F633" t="s">
        <v>109</v>
      </c>
      <c r="G633">
        <v>11</v>
      </c>
      <c r="H633">
        <v>342</v>
      </c>
      <c r="I633">
        <v>355.62540273588502</v>
      </c>
      <c r="J633">
        <v>0.80735773729404303</v>
      </c>
      <c r="K633">
        <v>327.89408960670897</v>
      </c>
      <c r="L633">
        <v>0</v>
      </c>
      <c r="M633">
        <v>0</v>
      </c>
      <c r="N633">
        <v>0</v>
      </c>
      <c r="O633">
        <v>3</v>
      </c>
      <c r="P633">
        <v>1118</v>
      </c>
      <c r="Q633">
        <v>1115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2.9253550743640702</v>
      </c>
      <c r="Y633">
        <v>0.15682165594244901</v>
      </c>
      <c r="Z633">
        <v>2</v>
      </c>
      <c r="AA633">
        <v>1114</v>
      </c>
      <c r="AB633">
        <v>0</v>
      </c>
      <c r="AC633">
        <v>3.1</v>
      </c>
      <c r="AD633">
        <v>3.1</v>
      </c>
    </row>
    <row r="634" spans="1:30" x14ac:dyDescent="0.25">
      <c r="A634" t="str">
        <f t="shared" si="9"/>
        <v>c</v>
      </c>
      <c r="B634">
        <v>632</v>
      </c>
      <c r="C634">
        <v>4</v>
      </c>
      <c r="D634">
        <v>35</v>
      </c>
      <c r="E634" t="s">
        <v>32</v>
      </c>
      <c r="F634" t="s">
        <v>108</v>
      </c>
      <c r="G634">
        <v>12</v>
      </c>
      <c r="H634">
        <v>3710</v>
      </c>
      <c r="I634">
        <v>954.15383499909206</v>
      </c>
      <c r="J634">
        <v>91.452847822238397</v>
      </c>
      <c r="K634">
        <v>201.209930855023</v>
      </c>
      <c r="L634">
        <v>46</v>
      </c>
      <c r="M634">
        <v>46</v>
      </c>
      <c r="N634">
        <v>0</v>
      </c>
      <c r="O634">
        <v>1323</v>
      </c>
      <c r="P634">
        <v>2239</v>
      </c>
      <c r="Q634">
        <v>916</v>
      </c>
      <c r="R634">
        <v>4.9854235891429198E-2</v>
      </c>
      <c r="S634">
        <v>46.876211354835597</v>
      </c>
      <c r="T634">
        <v>0</v>
      </c>
      <c r="U634">
        <v>0</v>
      </c>
      <c r="V634">
        <v>0</v>
      </c>
      <c r="W634">
        <v>4.9862386113126798</v>
      </c>
      <c r="X634">
        <v>1240.8604061669</v>
      </c>
      <c r="Y634">
        <v>77.929600368793601</v>
      </c>
      <c r="Z634">
        <v>310</v>
      </c>
      <c r="AA634">
        <v>684</v>
      </c>
      <c r="AB634">
        <v>1.4</v>
      </c>
      <c r="AC634">
        <v>2.4</v>
      </c>
      <c r="AD634">
        <v>1</v>
      </c>
    </row>
    <row r="635" spans="1:30" x14ac:dyDescent="0.25">
      <c r="A635" t="str">
        <f t="shared" si="9"/>
        <v>e</v>
      </c>
      <c r="B635">
        <v>633</v>
      </c>
      <c r="C635">
        <v>4</v>
      </c>
      <c r="D635">
        <v>35</v>
      </c>
      <c r="E635" t="s">
        <v>43</v>
      </c>
      <c r="F635" t="s">
        <v>98</v>
      </c>
      <c r="G635">
        <v>22</v>
      </c>
      <c r="H635">
        <v>1638</v>
      </c>
      <c r="I635">
        <v>579.93752518856195</v>
      </c>
      <c r="J635">
        <v>0</v>
      </c>
      <c r="K635">
        <v>489.41146870942202</v>
      </c>
      <c r="L635">
        <v>0</v>
      </c>
      <c r="M635">
        <v>0</v>
      </c>
      <c r="N635">
        <v>0</v>
      </c>
      <c r="O635">
        <v>219</v>
      </c>
      <c r="P635">
        <v>4378</v>
      </c>
      <c r="Q635">
        <v>4159</v>
      </c>
      <c r="R635">
        <v>1.0787187716533499E-4</v>
      </c>
      <c r="S635">
        <v>0.75536809210574596</v>
      </c>
      <c r="T635">
        <v>0</v>
      </c>
      <c r="U635">
        <v>0</v>
      </c>
      <c r="V635">
        <v>0</v>
      </c>
      <c r="W635">
        <v>1.21416399611183</v>
      </c>
      <c r="X635">
        <v>218.293173002229</v>
      </c>
      <c r="Y635">
        <v>0</v>
      </c>
      <c r="Z635">
        <v>0</v>
      </c>
      <c r="AA635">
        <v>4159</v>
      </c>
      <c r="AB635">
        <v>0.4</v>
      </c>
      <c r="AC635">
        <v>7.5</v>
      </c>
      <c r="AD635">
        <v>7.1</v>
      </c>
    </row>
    <row r="636" spans="1:30" x14ac:dyDescent="0.25">
      <c r="A636" t="str">
        <f t="shared" si="9"/>
        <v>g</v>
      </c>
      <c r="B636">
        <v>634</v>
      </c>
      <c r="C636">
        <v>4</v>
      </c>
      <c r="D636">
        <v>35</v>
      </c>
      <c r="E636" t="s">
        <v>38</v>
      </c>
      <c r="F636" t="s">
        <v>90</v>
      </c>
      <c r="G636">
        <v>30</v>
      </c>
      <c r="H636">
        <v>31</v>
      </c>
      <c r="I636">
        <v>6.8134174860376104</v>
      </c>
      <c r="J636">
        <v>4.2226563090957799E-2</v>
      </c>
      <c r="K636">
        <v>3.4603854696668601</v>
      </c>
      <c r="L636">
        <v>48</v>
      </c>
      <c r="M636">
        <v>79</v>
      </c>
      <c r="N636">
        <v>31</v>
      </c>
      <c r="O636">
        <v>0</v>
      </c>
      <c r="P636">
        <v>26</v>
      </c>
      <c r="Q636">
        <v>26</v>
      </c>
      <c r="R636">
        <v>5.3080003728823804E-4</v>
      </c>
      <c r="S636">
        <v>48.038216695622701</v>
      </c>
      <c r="T636">
        <v>0</v>
      </c>
      <c r="U636">
        <v>0</v>
      </c>
      <c r="V636">
        <v>31</v>
      </c>
      <c r="W636">
        <v>0</v>
      </c>
      <c r="X636">
        <v>9.9440703275999989E-4</v>
      </c>
      <c r="Y636">
        <v>2.1222106278870599E-3</v>
      </c>
      <c r="Z636">
        <v>0</v>
      </c>
      <c r="AA636">
        <v>26</v>
      </c>
      <c r="AB636">
        <v>7</v>
      </c>
      <c r="AC636">
        <v>15.4</v>
      </c>
      <c r="AD636">
        <v>8.4</v>
      </c>
    </row>
    <row r="637" spans="1:30" x14ac:dyDescent="0.25">
      <c r="A637" t="str">
        <f t="shared" si="9"/>
        <v>a</v>
      </c>
      <c r="B637">
        <v>635</v>
      </c>
      <c r="C637">
        <v>4</v>
      </c>
      <c r="D637">
        <v>43</v>
      </c>
      <c r="E637" t="s">
        <v>19</v>
      </c>
      <c r="F637" t="s">
        <v>119</v>
      </c>
      <c r="G637">
        <v>1</v>
      </c>
      <c r="H637">
        <v>8</v>
      </c>
      <c r="I637">
        <v>15.983543761003901</v>
      </c>
      <c r="J637">
        <v>15.9763609328441</v>
      </c>
      <c r="K637" s="26">
        <v>2.4670482071850001E-5</v>
      </c>
      <c r="L637">
        <v>0</v>
      </c>
      <c r="M637">
        <v>0</v>
      </c>
      <c r="N637">
        <v>0</v>
      </c>
      <c r="O637">
        <v>0</v>
      </c>
      <c r="P637">
        <v>20</v>
      </c>
      <c r="Q637">
        <v>20</v>
      </c>
      <c r="R637">
        <v>0</v>
      </c>
      <c r="S637">
        <v>0</v>
      </c>
      <c r="T637">
        <v>0</v>
      </c>
      <c r="U637">
        <v>0</v>
      </c>
      <c r="V637">
        <v>0</v>
      </c>
      <c r="W637" s="26">
        <v>1.49222313205E-17</v>
      </c>
      <c r="X637" s="26">
        <v>1.7674673214108101E-6</v>
      </c>
      <c r="Y637">
        <v>0.98126542751831602</v>
      </c>
      <c r="Z637">
        <v>20</v>
      </c>
      <c r="AA637">
        <v>0</v>
      </c>
      <c r="AB637">
        <v>0</v>
      </c>
      <c r="AC637">
        <v>1.3</v>
      </c>
      <c r="AD637">
        <v>1.3</v>
      </c>
    </row>
    <row r="638" spans="1:30" x14ac:dyDescent="0.25">
      <c r="A638" t="str">
        <f t="shared" si="9"/>
        <v>a</v>
      </c>
      <c r="B638">
        <v>636</v>
      </c>
      <c r="C638">
        <v>4</v>
      </c>
      <c r="D638">
        <v>43</v>
      </c>
      <c r="E638" t="s">
        <v>18</v>
      </c>
      <c r="F638" t="s">
        <v>118</v>
      </c>
      <c r="G638">
        <v>2</v>
      </c>
      <c r="H638">
        <v>35</v>
      </c>
      <c r="I638">
        <v>18.292084607570999</v>
      </c>
      <c r="J638">
        <v>6.2580828941600003E-3</v>
      </c>
      <c r="K638">
        <v>15.620746422816801</v>
      </c>
      <c r="L638">
        <v>0</v>
      </c>
      <c r="M638">
        <v>0</v>
      </c>
      <c r="N638">
        <v>0</v>
      </c>
      <c r="O638">
        <v>1</v>
      </c>
      <c r="P638">
        <v>20</v>
      </c>
      <c r="Q638">
        <v>19</v>
      </c>
      <c r="R638">
        <v>0</v>
      </c>
      <c r="S638">
        <v>0</v>
      </c>
      <c r="T638">
        <v>0</v>
      </c>
      <c r="U638">
        <v>0</v>
      </c>
      <c r="V638">
        <v>0</v>
      </c>
      <c r="W638" s="26">
        <v>9.5735554755485094E-6</v>
      </c>
      <c r="X638">
        <v>1.96545994796326</v>
      </c>
      <c r="Y638" s="26">
        <v>3.6858044098899999E-5</v>
      </c>
      <c r="Z638">
        <v>0</v>
      </c>
      <c r="AA638">
        <v>19</v>
      </c>
      <c r="AB638">
        <v>0.1</v>
      </c>
      <c r="AC638">
        <v>1.1000000000000001</v>
      </c>
      <c r="AD638">
        <v>1</v>
      </c>
    </row>
    <row r="639" spans="1:30" x14ac:dyDescent="0.25">
      <c r="A639" t="str">
        <f t="shared" si="9"/>
        <v>a</v>
      </c>
      <c r="B639">
        <v>637</v>
      </c>
      <c r="C639">
        <v>4</v>
      </c>
      <c r="D639">
        <v>43</v>
      </c>
      <c r="E639" t="s">
        <v>17</v>
      </c>
      <c r="F639" t="s">
        <v>117</v>
      </c>
      <c r="G639">
        <v>3</v>
      </c>
      <c r="H639">
        <v>26</v>
      </c>
      <c r="I639">
        <v>44.140721857424701</v>
      </c>
      <c r="J639">
        <v>0</v>
      </c>
      <c r="K639">
        <v>1.7245843515374299E-2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1.11452305301979E-3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tr">
        <f t="shared" si="9"/>
        <v>a</v>
      </c>
      <c r="B640">
        <v>638</v>
      </c>
      <c r="C640">
        <v>4</v>
      </c>
      <c r="D640">
        <v>43</v>
      </c>
      <c r="E640" t="s">
        <v>40</v>
      </c>
      <c r="F640" t="s">
        <v>116</v>
      </c>
      <c r="G640">
        <v>4</v>
      </c>
      <c r="H640">
        <v>18</v>
      </c>
      <c r="I640">
        <v>21.389424151705001</v>
      </c>
      <c r="J640">
        <v>0</v>
      </c>
      <c r="K640">
        <v>4.1311214949887898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5.5198682948497601E-4</v>
      </c>
      <c r="Y640">
        <v>0</v>
      </c>
      <c r="Z640">
        <v>0</v>
      </c>
      <c r="AA640">
        <v>5</v>
      </c>
      <c r="AB640">
        <v>0</v>
      </c>
      <c r="AC640">
        <v>0.2</v>
      </c>
      <c r="AD640">
        <v>0.2</v>
      </c>
    </row>
    <row r="641" spans="1:30" x14ac:dyDescent="0.25">
      <c r="A641" t="str">
        <f t="shared" si="9"/>
        <v>a</v>
      </c>
      <c r="B641">
        <v>639</v>
      </c>
      <c r="C641">
        <v>4</v>
      </c>
      <c r="D641">
        <v>43</v>
      </c>
      <c r="E641" t="s">
        <v>24</v>
      </c>
      <c r="F641" t="s">
        <v>115</v>
      </c>
      <c r="G641">
        <v>5</v>
      </c>
      <c r="H641">
        <v>5</v>
      </c>
      <c r="I641">
        <v>1.21794236494282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2.2086366834511102</v>
      </c>
      <c r="Y641">
        <v>0</v>
      </c>
      <c r="Z641">
        <v>0</v>
      </c>
      <c r="AA641">
        <v>0</v>
      </c>
      <c r="AB641">
        <v>1.6</v>
      </c>
      <c r="AC641">
        <v>1.6</v>
      </c>
      <c r="AD641">
        <v>0</v>
      </c>
    </row>
    <row r="642" spans="1:30" x14ac:dyDescent="0.25">
      <c r="A642" t="str">
        <f t="shared" si="9"/>
        <v>c</v>
      </c>
      <c r="B642">
        <v>640</v>
      </c>
      <c r="C642">
        <v>4</v>
      </c>
      <c r="D642">
        <v>43</v>
      </c>
      <c r="E642" t="s">
        <v>33</v>
      </c>
      <c r="F642" t="s">
        <v>109</v>
      </c>
      <c r="G642">
        <v>11</v>
      </c>
      <c r="H642">
        <v>93</v>
      </c>
      <c r="I642">
        <v>97.2475764061993</v>
      </c>
      <c r="J642">
        <v>17.661359719683801</v>
      </c>
      <c r="K642">
        <v>45.839787304003501</v>
      </c>
      <c r="L642">
        <v>0</v>
      </c>
      <c r="M642">
        <v>0</v>
      </c>
      <c r="N642">
        <v>0</v>
      </c>
      <c r="O642">
        <v>14</v>
      </c>
      <c r="P642">
        <v>223</v>
      </c>
      <c r="Q642">
        <v>209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1.9977189284885499</v>
      </c>
      <c r="X642">
        <v>6.8062558418289703</v>
      </c>
      <c r="Y642">
        <v>5.6026262057160698</v>
      </c>
      <c r="Z642">
        <v>60</v>
      </c>
      <c r="AA642">
        <v>155</v>
      </c>
      <c r="AB642">
        <v>0.1</v>
      </c>
      <c r="AC642">
        <v>2.2999999999999998</v>
      </c>
      <c r="AD642">
        <v>2.2000000000000002</v>
      </c>
    </row>
    <row r="643" spans="1:30" x14ac:dyDescent="0.25">
      <c r="A643" t="str">
        <f t="shared" ref="A643:A706" si="10">LEFT(E643,1)</f>
        <v>c</v>
      </c>
      <c r="B643">
        <v>641</v>
      </c>
      <c r="C643">
        <v>4</v>
      </c>
      <c r="D643">
        <v>43</v>
      </c>
      <c r="E643" t="s">
        <v>32</v>
      </c>
      <c r="F643" t="s">
        <v>108</v>
      </c>
      <c r="G643">
        <v>12</v>
      </c>
      <c r="H643">
        <v>150</v>
      </c>
      <c r="I643">
        <v>27.956792144093299</v>
      </c>
      <c r="J643">
        <v>8.4253820189100007E-3</v>
      </c>
      <c r="K643">
        <v>0.146080462536226</v>
      </c>
      <c r="L643">
        <v>0</v>
      </c>
      <c r="M643">
        <v>0</v>
      </c>
      <c r="N643">
        <v>0</v>
      </c>
      <c r="O643">
        <v>90</v>
      </c>
      <c r="P643">
        <v>90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90.722325180964106</v>
      </c>
      <c r="Y643">
        <v>1.3840923412200001E-4</v>
      </c>
      <c r="Z643">
        <v>0</v>
      </c>
      <c r="AA643">
        <v>0</v>
      </c>
      <c r="AB643">
        <v>3.2</v>
      </c>
      <c r="AC643">
        <v>3.2</v>
      </c>
      <c r="AD643">
        <v>0</v>
      </c>
    </row>
    <row r="644" spans="1:30" x14ac:dyDescent="0.25">
      <c r="A644" t="str">
        <f t="shared" si="10"/>
        <v>c</v>
      </c>
      <c r="B644">
        <v>642</v>
      </c>
      <c r="C644">
        <v>4</v>
      </c>
      <c r="D644">
        <v>43</v>
      </c>
      <c r="E644" t="s">
        <v>31</v>
      </c>
      <c r="F644" t="s">
        <v>107</v>
      </c>
      <c r="G644">
        <v>13</v>
      </c>
      <c r="H644">
        <v>4092</v>
      </c>
      <c r="I644">
        <v>483.92474297373099</v>
      </c>
      <c r="J644">
        <v>8.8261003305437793</v>
      </c>
      <c r="K644">
        <v>29.693583392485099</v>
      </c>
      <c r="L644">
        <v>592</v>
      </c>
      <c r="M644">
        <v>592</v>
      </c>
      <c r="N644">
        <v>0</v>
      </c>
      <c r="O644">
        <v>1935</v>
      </c>
      <c r="P644">
        <v>2056</v>
      </c>
      <c r="Q644">
        <v>121</v>
      </c>
      <c r="R644">
        <v>160.06536533203499</v>
      </c>
      <c r="S644">
        <v>432.32671187630802</v>
      </c>
      <c r="T644">
        <v>0</v>
      </c>
      <c r="U644">
        <v>0</v>
      </c>
      <c r="V644">
        <v>0</v>
      </c>
      <c r="W644">
        <v>0</v>
      </c>
      <c r="X644">
        <v>1926.6654045231601</v>
      </c>
      <c r="Y644">
        <v>8.8164445701614493</v>
      </c>
      <c r="Z644">
        <v>30</v>
      </c>
      <c r="AA644">
        <v>100</v>
      </c>
      <c r="AB644">
        <v>5.2</v>
      </c>
      <c r="AC644">
        <v>5.5</v>
      </c>
      <c r="AD644">
        <v>0.3</v>
      </c>
    </row>
    <row r="645" spans="1:30" x14ac:dyDescent="0.25">
      <c r="A645" t="str">
        <f t="shared" si="10"/>
        <v>c</v>
      </c>
      <c r="B645">
        <v>643</v>
      </c>
      <c r="C645">
        <v>4</v>
      </c>
      <c r="D645">
        <v>43</v>
      </c>
      <c r="E645" t="s">
        <v>30</v>
      </c>
      <c r="F645" t="s">
        <v>106</v>
      </c>
      <c r="G645">
        <v>14</v>
      </c>
      <c r="H645">
        <v>31324</v>
      </c>
      <c r="I645">
        <v>4460.3582251593798</v>
      </c>
      <c r="J645">
        <v>128.71000745967001</v>
      </c>
      <c r="K645">
        <v>561.78356639525703</v>
      </c>
      <c r="L645">
        <v>4183</v>
      </c>
      <c r="M645">
        <v>4183</v>
      </c>
      <c r="N645">
        <v>0</v>
      </c>
      <c r="O645">
        <v>13192</v>
      </c>
      <c r="P645">
        <v>15309</v>
      </c>
      <c r="Q645">
        <v>2117</v>
      </c>
      <c r="R645">
        <v>1701.6379760898601</v>
      </c>
      <c r="S645">
        <v>2481.5046571869202</v>
      </c>
      <c r="T645">
        <v>0</v>
      </c>
      <c r="U645">
        <v>0</v>
      </c>
      <c r="V645">
        <v>0</v>
      </c>
      <c r="W645">
        <v>17.447490010518901</v>
      </c>
      <c r="X645">
        <v>12945.251176523199</v>
      </c>
      <c r="Y645">
        <v>229.67312515575799</v>
      </c>
      <c r="Z645">
        <v>437</v>
      </c>
      <c r="AA645">
        <v>1910</v>
      </c>
      <c r="AB645">
        <v>3.9</v>
      </c>
      <c r="AC645">
        <v>4.4000000000000004</v>
      </c>
      <c r="AD645">
        <v>0.5</v>
      </c>
    </row>
    <row r="646" spans="1:30" x14ac:dyDescent="0.25">
      <c r="A646" t="str">
        <f t="shared" si="10"/>
        <v>d</v>
      </c>
      <c r="B646">
        <v>644</v>
      </c>
      <c r="C646">
        <v>4</v>
      </c>
      <c r="D646">
        <v>43</v>
      </c>
      <c r="E646" t="s">
        <v>16</v>
      </c>
      <c r="F646" t="s">
        <v>104</v>
      </c>
      <c r="G646">
        <v>16</v>
      </c>
      <c r="H646">
        <v>1753</v>
      </c>
      <c r="I646">
        <v>61.805520840395197</v>
      </c>
      <c r="J646">
        <v>2.4158925372545002E-3</v>
      </c>
      <c r="K646">
        <v>12.3717447300051</v>
      </c>
      <c r="L646">
        <v>0</v>
      </c>
      <c r="M646">
        <v>0</v>
      </c>
      <c r="N646">
        <v>0</v>
      </c>
      <c r="O646">
        <v>741</v>
      </c>
      <c r="P646">
        <v>814</v>
      </c>
      <c r="Q646">
        <v>73</v>
      </c>
      <c r="R646">
        <v>0</v>
      </c>
      <c r="S646">
        <v>6.4000925335185501E-3</v>
      </c>
      <c r="T646">
        <v>0</v>
      </c>
      <c r="U646">
        <v>0</v>
      </c>
      <c r="V646">
        <v>0</v>
      </c>
      <c r="W646">
        <v>79.161218404865394</v>
      </c>
      <c r="X646">
        <v>662.238154673439</v>
      </c>
      <c r="Y646">
        <v>1.15842404496905E-4</v>
      </c>
      <c r="Z646">
        <v>0</v>
      </c>
      <c r="AA646">
        <v>73</v>
      </c>
      <c r="AB646">
        <v>12</v>
      </c>
      <c r="AC646">
        <v>13.2</v>
      </c>
      <c r="AD646">
        <v>1.2</v>
      </c>
    </row>
    <row r="647" spans="1:30" x14ac:dyDescent="0.25">
      <c r="A647" t="str">
        <f t="shared" si="10"/>
        <v>d</v>
      </c>
      <c r="B647">
        <v>645</v>
      </c>
      <c r="C647">
        <v>4</v>
      </c>
      <c r="D647">
        <v>43</v>
      </c>
      <c r="E647" t="s">
        <v>15</v>
      </c>
      <c r="F647" t="s">
        <v>103</v>
      </c>
      <c r="G647">
        <v>17</v>
      </c>
      <c r="H647">
        <v>14213</v>
      </c>
      <c r="I647">
        <v>1329.4318511177501</v>
      </c>
      <c r="J647">
        <v>56.543291356085902</v>
      </c>
      <c r="K647">
        <v>140.89640537560399</v>
      </c>
      <c r="L647">
        <v>628</v>
      </c>
      <c r="M647">
        <v>628</v>
      </c>
      <c r="N647">
        <v>0</v>
      </c>
      <c r="O647">
        <v>7737</v>
      </c>
      <c r="P647">
        <v>8783</v>
      </c>
      <c r="Q647">
        <v>1046</v>
      </c>
      <c r="R647">
        <v>204.36456057810901</v>
      </c>
      <c r="S647">
        <v>423.93823257398202</v>
      </c>
      <c r="T647">
        <v>0</v>
      </c>
      <c r="U647">
        <v>0</v>
      </c>
      <c r="V647">
        <v>0</v>
      </c>
      <c r="W647">
        <v>119.784089804212</v>
      </c>
      <c r="X647">
        <v>7489.9184952379001</v>
      </c>
      <c r="Y647">
        <v>127.42968362182501</v>
      </c>
      <c r="Z647">
        <v>336</v>
      </c>
      <c r="AA647">
        <v>838</v>
      </c>
      <c r="AB647">
        <v>6.3</v>
      </c>
      <c r="AC647">
        <v>7.1</v>
      </c>
      <c r="AD647">
        <v>0.8</v>
      </c>
    </row>
    <row r="648" spans="1:30" x14ac:dyDescent="0.25">
      <c r="A648" t="str">
        <f t="shared" si="10"/>
        <v>d</v>
      </c>
      <c r="B648">
        <v>646</v>
      </c>
      <c r="C648">
        <v>4</v>
      </c>
      <c r="D648">
        <v>43</v>
      </c>
      <c r="E648" t="s">
        <v>22</v>
      </c>
      <c r="F648" t="s">
        <v>102</v>
      </c>
      <c r="G648">
        <v>18</v>
      </c>
      <c r="H648">
        <v>905</v>
      </c>
      <c r="I648">
        <v>60.2857980335882</v>
      </c>
      <c r="J648">
        <v>0.81822065377604003</v>
      </c>
      <c r="K648">
        <v>10.7371073435284</v>
      </c>
      <c r="L648">
        <v>703</v>
      </c>
      <c r="M648">
        <v>703</v>
      </c>
      <c r="N648">
        <v>0</v>
      </c>
      <c r="O648">
        <v>333</v>
      </c>
      <c r="P648">
        <v>397</v>
      </c>
      <c r="Q648">
        <v>64</v>
      </c>
      <c r="R648">
        <v>0</v>
      </c>
      <c r="S648">
        <v>703.80571719432305</v>
      </c>
      <c r="T648">
        <v>0</v>
      </c>
      <c r="U648">
        <v>0</v>
      </c>
      <c r="V648">
        <v>0</v>
      </c>
      <c r="W648">
        <v>6.0068391396373402</v>
      </c>
      <c r="X648">
        <v>324.79182256637398</v>
      </c>
      <c r="Y648">
        <v>2.5168490652078801</v>
      </c>
      <c r="Z648">
        <v>4</v>
      </c>
      <c r="AA648">
        <v>63</v>
      </c>
      <c r="AB648">
        <v>17.2</v>
      </c>
      <c r="AC648">
        <v>18.2</v>
      </c>
      <c r="AD648">
        <v>1</v>
      </c>
    </row>
    <row r="649" spans="1:30" x14ac:dyDescent="0.25">
      <c r="A649" t="str">
        <f t="shared" si="10"/>
        <v>f</v>
      </c>
      <c r="B649">
        <v>647</v>
      </c>
      <c r="C649">
        <v>4</v>
      </c>
      <c r="D649">
        <v>43</v>
      </c>
      <c r="E649" t="s">
        <v>14</v>
      </c>
      <c r="F649" t="s">
        <v>93</v>
      </c>
      <c r="G649">
        <v>27</v>
      </c>
      <c r="H649">
        <v>33326</v>
      </c>
      <c r="I649">
        <v>158.80234343024301</v>
      </c>
      <c r="J649">
        <v>2.8991062232720001E-3</v>
      </c>
      <c r="K649">
        <v>87.128921988120794</v>
      </c>
      <c r="L649">
        <v>104</v>
      </c>
      <c r="M649">
        <v>3598</v>
      </c>
      <c r="N649">
        <v>3494</v>
      </c>
      <c r="O649">
        <v>1578</v>
      </c>
      <c r="P649">
        <v>3208</v>
      </c>
      <c r="Q649">
        <v>1630</v>
      </c>
      <c r="R649">
        <v>1.18836756240172</v>
      </c>
      <c r="S649">
        <v>103.72592619292401</v>
      </c>
      <c r="T649">
        <v>0</v>
      </c>
      <c r="U649">
        <v>0</v>
      </c>
      <c r="V649">
        <v>3494</v>
      </c>
      <c r="W649">
        <v>18.7168789660541</v>
      </c>
      <c r="X649">
        <v>1560.18755534825</v>
      </c>
      <c r="Y649" s="26">
        <v>1.6191292325109599E-5</v>
      </c>
      <c r="Z649">
        <v>0</v>
      </c>
      <c r="AA649">
        <v>1630</v>
      </c>
      <c r="AB649">
        <v>10.6</v>
      </c>
      <c r="AC649">
        <v>42.9</v>
      </c>
      <c r="AD649">
        <v>32.299999999999997</v>
      </c>
    </row>
    <row r="650" spans="1:30" x14ac:dyDescent="0.25">
      <c r="A650" t="str">
        <f t="shared" si="10"/>
        <v>g</v>
      </c>
      <c r="B650">
        <v>648</v>
      </c>
      <c r="C650">
        <v>4</v>
      </c>
      <c r="D650">
        <v>43</v>
      </c>
      <c r="E650" t="s">
        <v>48</v>
      </c>
      <c r="F650" t="s">
        <v>87</v>
      </c>
      <c r="G650">
        <v>33</v>
      </c>
      <c r="H650">
        <v>2116</v>
      </c>
      <c r="I650">
        <v>503.517764818187</v>
      </c>
      <c r="J650">
        <v>15.1993707894532</v>
      </c>
      <c r="K650">
        <v>56.457597506356599</v>
      </c>
      <c r="L650">
        <v>11325</v>
      </c>
      <c r="M650">
        <v>66085</v>
      </c>
      <c r="N650">
        <v>54760</v>
      </c>
      <c r="O650">
        <v>1121</v>
      </c>
      <c r="P650">
        <v>6551</v>
      </c>
      <c r="Q650">
        <v>5430</v>
      </c>
      <c r="R650">
        <v>254.780068745287</v>
      </c>
      <c r="S650">
        <v>11070.632313563699</v>
      </c>
      <c r="T650">
        <v>0</v>
      </c>
      <c r="U650">
        <v>11615</v>
      </c>
      <c r="V650">
        <v>43145</v>
      </c>
      <c r="W650">
        <v>11.598253863986001</v>
      </c>
      <c r="X650">
        <v>1064.57225989108</v>
      </c>
      <c r="Y650">
        <v>45.785274497516099</v>
      </c>
      <c r="Z650">
        <v>1161</v>
      </c>
      <c r="AA650">
        <v>4314</v>
      </c>
      <c r="AB650">
        <v>24.7</v>
      </c>
      <c r="AC650">
        <v>144.30000000000001</v>
      </c>
      <c r="AD650">
        <v>119.6</v>
      </c>
    </row>
    <row r="651" spans="1:30" x14ac:dyDescent="0.25">
      <c r="A651" t="str">
        <f t="shared" si="10"/>
        <v>a</v>
      </c>
      <c r="B651">
        <v>649</v>
      </c>
      <c r="C651">
        <v>4</v>
      </c>
      <c r="D651">
        <v>44</v>
      </c>
      <c r="E651" t="s">
        <v>19</v>
      </c>
      <c r="F651" t="s">
        <v>119</v>
      </c>
      <c r="G651">
        <v>1</v>
      </c>
      <c r="H651">
        <v>849</v>
      </c>
      <c r="I651">
        <v>980.58011482462996</v>
      </c>
      <c r="J651">
        <v>8.3154474455589593</v>
      </c>
      <c r="K651">
        <v>293.48062891774401</v>
      </c>
      <c r="L651">
        <v>4</v>
      </c>
      <c r="M651">
        <v>4</v>
      </c>
      <c r="N651">
        <v>0</v>
      </c>
      <c r="O651">
        <v>119</v>
      </c>
      <c r="P651">
        <v>502</v>
      </c>
      <c r="Q651">
        <v>383</v>
      </c>
      <c r="R651">
        <v>0</v>
      </c>
      <c r="S651">
        <v>4.8570752489665399</v>
      </c>
      <c r="T651">
        <v>0</v>
      </c>
      <c r="U651">
        <v>0</v>
      </c>
      <c r="V651">
        <v>0</v>
      </c>
      <c r="W651">
        <v>8.7834153016387297</v>
      </c>
      <c r="X651">
        <v>109.940861139679</v>
      </c>
      <c r="Y651">
        <v>1.1227810190888301</v>
      </c>
      <c r="Z651">
        <v>10</v>
      </c>
      <c r="AA651">
        <v>374</v>
      </c>
      <c r="AB651">
        <v>0.1</v>
      </c>
      <c r="AC651">
        <v>0.5</v>
      </c>
      <c r="AD651">
        <v>0.4</v>
      </c>
    </row>
    <row r="652" spans="1:30" x14ac:dyDescent="0.25">
      <c r="A652" t="str">
        <f t="shared" si="10"/>
        <v>a</v>
      </c>
      <c r="B652">
        <v>650</v>
      </c>
      <c r="C652">
        <v>4</v>
      </c>
      <c r="D652">
        <v>44</v>
      </c>
      <c r="E652" t="s">
        <v>17</v>
      </c>
      <c r="F652" t="s">
        <v>117</v>
      </c>
      <c r="G652">
        <v>3</v>
      </c>
      <c r="H652">
        <v>6741</v>
      </c>
      <c r="I652">
        <v>2139.23326947539</v>
      </c>
      <c r="J652">
        <v>85.950886581070094</v>
      </c>
      <c r="K652">
        <v>885.10798989841396</v>
      </c>
      <c r="L652">
        <v>204</v>
      </c>
      <c r="M652">
        <v>204</v>
      </c>
      <c r="N652">
        <v>0</v>
      </c>
      <c r="O652">
        <v>2789</v>
      </c>
      <c r="P652">
        <v>4001</v>
      </c>
      <c r="Q652">
        <v>1212</v>
      </c>
      <c r="R652">
        <v>0.25536730240467798</v>
      </c>
      <c r="S652">
        <v>204.73496489703899</v>
      </c>
      <c r="T652">
        <v>0</v>
      </c>
      <c r="U652">
        <v>0</v>
      </c>
      <c r="V652">
        <v>0</v>
      </c>
      <c r="W652">
        <v>17.197240607012201</v>
      </c>
      <c r="X652">
        <v>2747.0234698458999</v>
      </c>
      <c r="Y652">
        <v>25.192779041499399</v>
      </c>
      <c r="Z652">
        <v>109</v>
      </c>
      <c r="AA652">
        <v>1128</v>
      </c>
      <c r="AB652">
        <v>1.4</v>
      </c>
      <c r="AC652">
        <v>2</v>
      </c>
      <c r="AD652">
        <v>0.6</v>
      </c>
    </row>
    <row r="653" spans="1:30" x14ac:dyDescent="0.25">
      <c r="A653" t="str">
        <f t="shared" si="10"/>
        <v>a</v>
      </c>
      <c r="B653">
        <v>651</v>
      </c>
      <c r="C653">
        <v>4</v>
      </c>
      <c r="D653">
        <v>44</v>
      </c>
      <c r="E653" t="s">
        <v>40</v>
      </c>
      <c r="F653" t="s">
        <v>116</v>
      </c>
      <c r="G653">
        <v>4</v>
      </c>
      <c r="H653">
        <v>112</v>
      </c>
      <c r="I653">
        <v>36.344335335497298</v>
      </c>
      <c r="J653">
        <v>0</v>
      </c>
      <c r="K653">
        <v>0.132341413486249</v>
      </c>
      <c r="L653">
        <v>3</v>
      </c>
      <c r="M653">
        <v>3</v>
      </c>
      <c r="N653">
        <v>0</v>
      </c>
      <c r="O653">
        <v>2</v>
      </c>
      <c r="P653">
        <v>2</v>
      </c>
      <c r="Q653">
        <v>0</v>
      </c>
      <c r="R653">
        <v>0</v>
      </c>
      <c r="S653">
        <v>3.9961962305599998</v>
      </c>
      <c r="T653">
        <v>0</v>
      </c>
      <c r="U653">
        <v>0</v>
      </c>
      <c r="V653">
        <v>0</v>
      </c>
      <c r="W653">
        <v>0</v>
      </c>
      <c r="X653">
        <v>2.9875440269345499</v>
      </c>
      <c r="Y653">
        <v>0</v>
      </c>
      <c r="Z653">
        <v>0</v>
      </c>
      <c r="AA653">
        <v>0</v>
      </c>
      <c r="AB653">
        <v>0.1</v>
      </c>
      <c r="AC653">
        <v>0.1</v>
      </c>
      <c r="AD653">
        <v>0</v>
      </c>
    </row>
    <row r="654" spans="1:30" x14ac:dyDescent="0.25">
      <c r="A654" t="str">
        <f t="shared" si="10"/>
        <v>c</v>
      </c>
      <c r="B654">
        <v>652</v>
      </c>
      <c r="C654">
        <v>4</v>
      </c>
      <c r="D654">
        <v>44</v>
      </c>
      <c r="E654" t="s">
        <v>33</v>
      </c>
      <c r="F654" t="s">
        <v>109</v>
      </c>
      <c r="G654">
        <v>11</v>
      </c>
      <c r="H654">
        <v>548</v>
      </c>
      <c r="I654">
        <v>859.18512155345695</v>
      </c>
      <c r="J654">
        <v>124.22600069747099</v>
      </c>
      <c r="K654">
        <v>441.824052031473</v>
      </c>
      <c r="L654">
        <v>0</v>
      </c>
      <c r="M654">
        <v>0</v>
      </c>
      <c r="N654">
        <v>0</v>
      </c>
      <c r="O654">
        <v>54</v>
      </c>
      <c r="P654">
        <v>1963</v>
      </c>
      <c r="Q654">
        <v>1909</v>
      </c>
      <c r="R654">
        <v>0</v>
      </c>
      <c r="S654">
        <v>0</v>
      </c>
      <c r="T654">
        <v>0</v>
      </c>
      <c r="U654">
        <v>0</v>
      </c>
      <c r="V654">
        <v>0</v>
      </c>
      <c r="W654" s="26">
        <v>6.0929199815599998E-6</v>
      </c>
      <c r="X654">
        <v>39.499437915769597</v>
      </c>
      <c r="Y654">
        <v>15.046386591156701</v>
      </c>
      <c r="Z654">
        <v>422</v>
      </c>
      <c r="AA654">
        <v>1502</v>
      </c>
      <c r="AB654">
        <v>0.1</v>
      </c>
      <c r="AC654">
        <v>2.2999999999999998</v>
      </c>
      <c r="AD654">
        <v>2.2000000000000002</v>
      </c>
    </row>
    <row r="655" spans="1:30" x14ac:dyDescent="0.25">
      <c r="A655" t="str">
        <f t="shared" si="10"/>
        <v>d</v>
      </c>
      <c r="B655">
        <v>653</v>
      </c>
      <c r="C655">
        <v>4</v>
      </c>
      <c r="D655">
        <v>44</v>
      </c>
      <c r="E655" t="s">
        <v>16</v>
      </c>
      <c r="F655" t="s">
        <v>104</v>
      </c>
      <c r="G655">
        <v>16</v>
      </c>
      <c r="H655">
        <v>6563</v>
      </c>
      <c r="I655">
        <v>2850.4886904929799</v>
      </c>
      <c r="J655">
        <v>127.052792515349</v>
      </c>
      <c r="K655">
        <v>1039.69733682943</v>
      </c>
      <c r="L655">
        <v>104</v>
      </c>
      <c r="M655">
        <v>104</v>
      </c>
      <c r="N655">
        <v>0</v>
      </c>
      <c r="O655">
        <v>2486</v>
      </c>
      <c r="P655">
        <v>9305</v>
      </c>
      <c r="Q655">
        <v>6819</v>
      </c>
      <c r="R655">
        <v>5.0546562160568502</v>
      </c>
      <c r="S655">
        <v>99.6035422798372</v>
      </c>
      <c r="T655">
        <v>0</v>
      </c>
      <c r="U655">
        <v>0</v>
      </c>
      <c r="V655">
        <v>0</v>
      </c>
      <c r="W655">
        <v>58.770425955942699</v>
      </c>
      <c r="X655">
        <v>2306.1930739408799</v>
      </c>
      <c r="Y655">
        <v>121.818192363522</v>
      </c>
      <c r="Z655">
        <v>755</v>
      </c>
      <c r="AA655">
        <v>6186</v>
      </c>
      <c r="AB655">
        <v>0.9</v>
      </c>
      <c r="AC655">
        <v>3.3</v>
      </c>
      <c r="AD655">
        <v>2.4</v>
      </c>
    </row>
    <row r="656" spans="1:30" x14ac:dyDescent="0.25">
      <c r="A656" t="str">
        <f t="shared" si="10"/>
        <v>f</v>
      </c>
      <c r="B656">
        <v>654</v>
      </c>
      <c r="C656">
        <v>4</v>
      </c>
      <c r="D656">
        <v>44</v>
      </c>
      <c r="E656" t="s">
        <v>14</v>
      </c>
      <c r="F656" t="s">
        <v>93</v>
      </c>
      <c r="G656">
        <v>27</v>
      </c>
      <c r="H656">
        <v>835</v>
      </c>
      <c r="I656">
        <v>567.30773501930196</v>
      </c>
      <c r="J656">
        <v>23.976597627388202</v>
      </c>
      <c r="K656">
        <v>183.301411921322</v>
      </c>
      <c r="L656">
        <v>16</v>
      </c>
      <c r="M656">
        <v>8327</v>
      </c>
      <c r="N656">
        <v>8311</v>
      </c>
      <c r="O656">
        <v>405</v>
      </c>
      <c r="P656">
        <v>4268</v>
      </c>
      <c r="Q656">
        <v>3863</v>
      </c>
      <c r="R656" s="26">
        <v>3.4111005065918401E-5</v>
      </c>
      <c r="S656">
        <v>16.989078751660799</v>
      </c>
      <c r="T656">
        <v>0</v>
      </c>
      <c r="U656">
        <v>961</v>
      </c>
      <c r="V656">
        <v>7350</v>
      </c>
      <c r="W656">
        <v>18.302905772343301</v>
      </c>
      <c r="X656">
        <v>372.30344257356001</v>
      </c>
      <c r="Y656">
        <v>14.564576201750601</v>
      </c>
      <c r="Z656">
        <v>448</v>
      </c>
      <c r="AA656">
        <v>3430</v>
      </c>
      <c r="AB656">
        <v>0.7</v>
      </c>
      <c r="AC656">
        <v>22.2</v>
      </c>
      <c r="AD656">
        <v>21.5</v>
      </c>
    </row>
    <row r="657" spans="1:30" x14ac:dyDescent="0.25">
      <c r="A657" t="str">
        <f t="shared" si="10"/>
        <v>g</v>
      </c>
      <c r="B657">
        <v>655</v>
      </c>
      <c r="C657">
        <v>4</v>
      </c>
      <c r="D657">
        <v>44</v>
      </c>
      <c r="E657" t="s">
        <v>38</v>
      </c>
      <c r="F657" t="s">
        <v>90</v>
      </c>
      <c r="G657">
        <v>30</v>
      </c>
      <c r="H657">
        <v>657</v>
      </c>
      <c r="I657">
        <v>190.818314238357</v>
      </c>
      <c r="J657">
        <v>17.5925695544414</v>
      </c>
      <c r="K657">
        <v>47.576482113045103</v>
      </c>
      <c r="L657">
        <v>705</v>
      </c>
      <c r="M657">
        <v>1298</v>
      </c>
      <c r="N657">
        <v>593</v>
      </c>
      <c r="O657">
        <v>183</v>
      </c>
      <c r="P657">
        <v>634</v>
      </c>
      <c r="Q657">
        <v>451</v>
      </c>
      <c r="R657">
        <v>0</v>
      </c>
      <c r="S657">
        <v>705.12468550979304</v>
      </c>
      <c r="T657">
        <v>0</v>
      </c>
      <c r="U657">
        <v>160</v>
      </c>
      <c r="V657">
        <v>433</v>
      </c>
      <c r="W657">
        <v>1.7641561707693201</v>
      </c>
      <c r="X657">
        <v>129.21806602083601</v>
      </c>
      <c r="Y657">
        <v>52.997272707107697</v>
      </c>
      <c r="Z657">
        <v>136</v>
      </c>
      <c r="AA657">
        <v>368</v>
      </c>
      <c r="AB657">
        <v>4.7</v>
      </c>
      <c r="AC657">
        <v>10.1</v>
      </c>
      <c r="AD657">
        <v>5.4</v>
      </c>
    </row>
    <row r="658" spans="1:30" x14ac:dyDescent="0.25">
      <c r="A658" t="str">
        <f t="shared" si="10"/>
        <v>g</v>
      </c>
      <c r="B658">
        <v>656</v>
      </c>
      <c r="C658">
        <v>4</v>
      </c>
      <c r="D658">
        <v>44</v>
      </c>
      <c r="E658" t="s">
        <v>12</v>
      </c>
      <c r="F658" t="s">
        <v>89</v>
      </c>
      <c r="G658">
        <v>31</v>
      </c>
      <c r="H658">
        <v>858</v>
      </c>
      <c r="I658">
        <v>383.133983487904</v>
      </c>
      <c r="J658">
        <v>7.2822812236976304</v>
      </c>
      <c r="K658">
        <v>160.90690407441099</v>
      </c>
      <c r="L658">
        <v>2298</v>
      </c>
      <c r="M658">
        <v>9042</v>
      </c>
      <c r="N658">
        <v>6744</v>
      </c>
      <c r="O658">
        <v>100</v>
      </c>
      <c r="P658">
        <v>3215</v>
      </c>
      <c r="Q658">
        <v>3115</v>
      </c>
      <c r="R658">
        <v>62.697205710707202</v>
      </c>
      <c r="S658">
        <v>2235.51343792736</v>
      </c>
      <c r="T658">
        <v>0</v>
      </c>
      <c r="U658">
        <v>292</v>
      </c>
      <c r="V658">
        <v>6452</v>
      </c>
      <c r="W658">
        <v>0</v>
      </c>
      <c r="X658">
        <v>68.005703583938995</v>
      </c>
      <c r="Y658">
        <v>32.893019758877102</v>
      </c>
      <c r="Z658">
        <v>136</v>
      </c>
      <c r="AA658">
        <v>3011</v>
      </c>
      <c r="AB658">
        <v>6.3</v>
      </c>
      <c r="AC658">
        <v>32</v>
      </c>
      <c r="AD658">
        <v>25.7</v>
      </c>
    </row>
    <row r="659" spans="1:30" x14ac:dyDescent="0.25">
      <c r="A659" t="str">
        <f t="shared" si="10"/>
        <v>a</v>
      </c>
      <c r="B659">
        <v>657</v>
      </c>
      <c r="C659">
        <v>4</v>
      </c>
      <c r="D659">
        <v>46</v>
      </c>
      <c r="E659" t="s">
        <v>17</v>
      </c>
      <c r="F659" t="s">
        <v>117</v>
      </c>
      <c r="G659">
        <v>3</v>
      </c>
      <c r="H659">
        <v>6</v>
      </c>
      <c r="I659">
        <v>1.90256038691204</v>
      </c>
      <c r="J659">
        <v>1.5225724724903999E-3</v>
      </c>
      <c r="K659">
        <v>1.64699182445E-2</v>
      </c>
      <c r="L659">
        <v>13</v>
      </c>
      <c r="M659">
        <v>13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13.364408027237999</v>
      </c>
      <c r="T659">
        <v>0</v>
      </c>
      <c r="U659">
        <v>0</v>
      </c>
      <c r="V659">
        <v>0</v>
      </c>
      <c r="W659">
        <v>0</v>
      </c>
      <c r="X659" s="26">
        <v>7.1718425937399994E-8</v>
      </c>
      <c r="Y659" s="26">
        <v>2.18133206874238E-6</v>
      </c>
      <c r="Z659">
        <v>0</v>
      </c>
      <c r="AA659">
        <v>0</v>
      </c>
      <c r="AB659">
        <v>6.8</v>
      </c>
      <c r="AC659">
        <v>6.8</v>
      </c>
      <c r="AD659">
        <v>0</v>
      </c>
    </row>
    <row r="660" spans="1:30" x14ac:dyDescent="0.25">
      <c r="A660" t="str">
        <f t="shared" si="10"/>
        <v>b</v>
      </c>
      <c r="B660">
        <v>658</v>
      </c>
      <c r="C660">
        <v>4</v>
      </c>
      <c r="D660">
        <v>46</v>
      </c>
      <c r="E660" t="s">
        <v>34</v>
      </c>
      <c r="F660" t="s">
        <v>112</v>
      </c>
      <c r="G660">
        <v>8</v>
      </c>
      <c r="H660">
        <v>3052</v>
      </c>
      <c r="I660">
        <v>1073.8427222974601</v>
      </c>
      <c r="J660">
        <v>47.733634181545703</v>
      </c>
      <c r="K660">
        <v>345.88851525906699</v>
      </c>
      <c r="L660">
        <v>244</v>
      </c>
      <c r="M660">
        <v>244</v>
      </c>
      <c r="N660">
        <v>0</v>
      </c>
      <c r="O660">
        <v>1094</v>
      </c>
      <c r="P660">
        <v>1911</v>
      </c>
      <c r="Q660">
        <v>817</v>
      </c>
      <c r="R660">
        <v>244.6265608894</v>
      </c>
      <c r="S660">
        <v>0</v>
      </c>
      <c r="T660">
        <v>0</v>
      </c>
      <c r="U660">
        <v>0</v>
      </c>
      <c r="V660">
        <v>0</v>
      </c>
      <c r="W660" s="26">
        <v>1.5235545085799999E-6</v>
      </c>
      <c r="X660">
        <v>1075.4257442082401</v>
      </c>
      <c r="Y660">
        <v>19.464954484818499</v>
      </c>
      <c r="Z660">
        <v>101</v>
      </c>
      <c r="AA660">
        <v>735</v>
      </c>
      <c r="AB660">
        <v>1.2</v>
      </c>
      <c r="AC660">
        <v>2</v>
      </c>
      <c r="AD660">
        <v>0.8</v>
      </c>
    </row>
    <row r="661" spans="1:30" x14ac:dyDescent="0.25">
      <c r="A661" t="str">
        <f t="shared" si="10"/>
        <v>b</v>
      </c>
      <c r="B661">
        <v>659</v>
      </c>
      <c r="C661">
        <v>4</v>
      </c>
      <c r="D661">
        <v>46</v>
      </c>
      <c r="E661" t="s">
        <v>23</v>
      </c>
      <c r="F661" t="s">
        <v>111</v>
      </c>
      <c r="G661">
        <v>9</v>
      </c>
      <c r="H661">
        <v>626</v>
      </c>
      <c r="I661">
        <v>134.61510557728599</v>
      </c>
      <c r="J661">
        <v>3.7029622464072101</v>
      </c>
      <c r="K661">
        <v>64.225886038619095</v>
      </c>
      <c r="L661">
        <v>0</v>
      </c>
      <c r="M661">
        <v>0</v>
      </c>
      <c r="N661">
        <v>0</v>
      </c>
      <c r="O661">
        <v>401</v>
      </c>
      <c r="P661">
        <v>543</v>
      </c>
      <c r="Q661">
        <v>142</v>
      </c>
      <c r="R661">
        <v>0</v>
      </c>
      <c r="S661">
        <v>0.18129515786679901</v>
      </c>
      <c r="T661">
        <v>0</v>
      </c>
      <c r="U661">
        <v>0</v>
      </c>
      <c r="V661">
        <v>0</v>
      </c>
      <c r="W661">
        <v>0</v>
      </c>
      <c r="X661">
        <v>400.05675004805198</v>
      </c>
      <c r="Y661">
        <v>1.61357408388545</v>
      </c>
      <c r="Z661">
        <v>7</v>
      </c>
      <c r="AA661">
        <v>136</v>
      </c>
      <c r="AB661">
        <v>3</v>
      </c>
      <c r="AC661">
        <v>4</v>
      </c>
      <c r="AD661">
        <v>1</v>
      </c>
    </row>
    <row r="662" spans="1:30" x14ac:dyDescent="0.25">
      <c r="A662" t="str">
        <f t="shared" si="10"/>
        <v>c</v>
      </c>
      <c r="B662">
        <v>660</v>
      </c>
      <c r="C662">
        <v>4</v>
      </c>
      <c r="D662">
        <v>46</v>
      </c>
      <c r="E662" t="s">
        <v>32</v>
      </c>
      <c r="F662" t="s">
        <v>108</v>
      </c>
      <c r="G662">
        <v>12</v>
      </c>
      <c r="H662">
        <v>4742</v>
      </c>
      <c r="I662">
        <v>871.56876650925096</v>
      </c>
      <c r="J662">
        <v>34.984483956871301</v>
      </c>
      <c r="K662">
        <v>98.005947363187204</v>
      </c>
      <c r="L662">
        <v>73</v>
      </c>
      <c r="M662">
        <v>73</v>
      </c>
      <c r="N662">
        <v>0</v>
      </c>
      <c r="O662">
        <v>2036</v>
      </c>
      <c r="P662">
        <v>2470</v>
      </c>
      <c r="Q662">
        <v>434</v>
      </c>
      <c r="R662">
        <v>57.469717412169501</v>
      </c>
      <c r="S662">
        <v>15.980944603199999</v>
      </c>
      <c r="T662">
        <v>0</v>
      </c>
      <c r="U662">
        <v>0</v>
      </c>
      <c r="V662">
        <v>0</v>
      </c>
      <c r="W662">
        <v>2.9914193894863201</v>
      </c>
      <c r="X662">
        <v>2016.7575221690399</v>
      </c>
      <c r="Y662">
        <v>17.238602745934301</v>
      </c>
      <c r="Z662">
        <v>118</v>
      </c>
      <c r="AA662">
        <v>333</v>
      </c>
      <c r="AB662">
        <v>2.4</v>
      </c>
      <c r="AC662">
        <v>2.9</v>
      </c>
      <c r="AD662">
        <v>0.5</v>
      </c>
    </row>
    <row r="663" spans="1:30" x14ac:dyDescent="0.25">
      <c r="A663" t="str">
        <f t="shared" si="10"/>
        <v>d</v>
      </c>
      <c r="B663">
        <v>661</v>
      </c>
      <c r="C663">
        <v>4</v>
      </c>
      <c r="D663">
        <v>46</v>
      </c>
      <c r="E663" t="s">
        <v>16</v>
      </c>
      <c r="F663" t="s">
        <v>104</v>
      </c>
      <c r="G663">
        <v>16</v>
      </c>
      <c r="H663">
        <v>7449</v>
      </c>
      <c r="I663">
        <v>1202.0429602737199</v>
      </c>
      <c r="J663">
        <v>68.602299760449299</v>
      </c>
      <c r="K663">
        <v>127.79364906520399</v>
      </c>
      <c r="L663">
        <v>1559</v>
      </c>
      <c r="M663">
        <v>1559</v>
      </c>
      <c r="N663">
        <v>0</v>
      </c>
      <c r="O663">
        <v>3053</v>
      </c>
      <c r="P663">
        <v>4137</v>
      </c>
      <c r="Q663">
        <v>1084</v>
      </c>
      <c r="R663">
        <v>647.71667472800198</v>
      </c>
      <c r="S663">
        <v>911.55309940932898</v>
      </c>
      <c r="T663">
        <v>0</v>
      </c>
      <c r="U663">
        <v>0</v>
      </c>
      <c r="V663">
        <v>0</v>
      </c>
      <c r="W663">
        <v>3.0106257143920701</v>
      </c>
      <c r="X663">
        <v>2966.1497625413199</v>
      </c>
      <c r="Y663">
        <v>84.173171383102698</v>
      </c>
      <c r="Z663">
        <v>408</v>
      </c>
      <c r="AA663">
        <v>760</v>
      </c>
      <c r="AB663">
        <v>3.8</v>
      </c>
      <c r="AC663">
        <v>4.7</v>
      </c>
      <c r="AD663">
        <v>0.9</v>
      </c>
    </row>
    <row r="664" spans="1:30" x14ac:dyDescent="0.25">
      <c r="A664" t="str">
        <f t="shared" si="10"/>
        <v>d</v>
      </c>
      <c r="B664">
        <v>662</v>
      </c>
      <c r="C664">
        <v>4</v>
      </c>
      <c r="D664">
        <v>46</v>
      </c>
      <c r="E664" t="s">
        <v>15</v>
      </c>
      <c r="F664" t="s">
        <v>103</v>
      </c>
      <c r="G664">
        <v>17</v>
      </c>
      <c r="H664">
        <v>2216</v>
      </c>
      <c r="I664">
        <v>220.30868456426401</v>
      </c>
      <c r="J664">
        <v>25.867278803565402</v>
      </c>
      <c r="K664">
        <v>15.9137549709022</v>
      </c>
      <c r="L664">
        <v>44</v>
      </c>
      <c r="M664">
        <v>44</v>
      </c>
      <c r="N664">
        <v>0</v>
      </c>
      <c r="O664">
        <v>948</v>
      </c>
      <c r="P664">
        <v>1144</v>
      </c>
      <c r="Q664">
        <v>196</v>
      </c>
      <c r="R664">
        <v>0.39800990007523102</v>
      </c>
      <c r="S664">
        <v>44.202324457584702</v>
      </c>
      <c r="T664">
        <v>0</v>
      </c>
      <c r="U664">
        <v>0</v>
      </c>
      <c r="V664">
        <v>0</v>
      </c>
      <c r="W664">
        <v>1.8854322849974701</v>
      </c>
      <c r="X664">
        <v>895.505803945097</v>
      </c>
      <c r="Y664">
        <v>50.769383145365097</v>
      </c>
      <c r="Z664">
        <v>153</v>
      </c>
      <c r="AA664">
        <v>94</v>
      </c>
      <c r="AB664">
        <v>4.5</v>
      </c>
      <c r="AC664">
        <v>5.4</v>
      </c>
      <c r="AD664">
        <v>0.9</v>
      </c>
    </row>
    <row r="665" spans="1:30" x14ac:dyDescent="0.25">
      <c r="A665" t="str">
        <f t="shared" si="10"/>
        <v>e</v>
      </c>
      <c r="B665">
        <v>663</v>
      </c>
      <c r="C665">
        <v>4</v>
      </c>
      <c r="D665">
        <v>46</v>
      </c>
      <c r="E665" t="s">
        <v>43</v>
      </c>
      <c r="F665" t="s">
        <v>98</v>
      </c>
      <c r="G665">
        <v>22</v>
      </c>
      <c r="H665">
        <v>457</v>
      </c>
      <c r="I665">
        <v>60.279074675425697</v>
      </c>
      <c r="J665">
        <v>0</v>
      </c>
      <c r="K665">
        <v>35.050812773339203</v>
      </c>
      <c r="L665">
        <v>21</v>
      </c>
      <c r="M665">
        <v>21</v>
      </c>
      <c r="N665">
        <v>0</v>
      </c>
      <c r="O665">
        <v>304</v>
      </c>
      <c r="P665">
        <v>601</v>
      </c>
      <c r="Q665">
        <v>297</v>
      </c>
      <c r="R665">
        <v>0</v>
      </c>
      <c r="S665">
        <v>21.966768480276698</v>
      </c>
      <c r="T665">
        <v>0</v>
      </c>
      <c r="U665">
        <v>0</v>
      </c>
      <c r="V665">
        <v>0</v>
      </c>
      <c r="W665">
        <v>26.278196915099901</v>
      </c>
      <c r="X665">
        <v>278.66771126137598</v>
      </c>
      <c r="Y665">
        <v>0</v>
      </c>
      <c r="Z665">
        <v>0</v>
      </c>
      <c r="AA665">
        <v>297</v>
      </c>
      <c r="AB665">
        <v>5.4</v>
      </c>
      <c r="AC665">
        <v>10.3</v>
      </c>
      <c r="AD665">
        <v>4.9000000000000004</v>
      </c>
    </row>
    <row r="666" spans="1:30" x14ac:dyDescent="0.25">
      <c r="A666" t="str">
        <f t="shared" si="10"/>
        <v>f</v>
      </c>
      <c r="B666">
        <v>664</v>
      </c>
      <c r="C666">
        <v>4</v>
      </c>
      <c r="D666">
        <v>46</v>
      </c>
      <c r="E666" t="s">
        <v>14</v>
      </c>
      <c r="F666" t="s">
        <v>93</v>
      </c>
      <c r="G666">
        <v>27</v>
      </c>
      <c r="H666">
        <v>4340</v>
      </c>
      <c r="I666">
        <v>201.64831228628</v>
      </c>
      <c r="J666">
        <v>0.69811361630537605</v>
      </c>
      <c r="K666">
        <v>68.600552381775401</v>
      </c>
      <c r="L666">
        <v>0</v>
      </c>
      <c r="M666">
        <v>2778</v>
      </c>
      <c r="N666">
        <v>2778</v>
      </c>
      <c r="O666">
        <v>1985</v>
      </c>
      <c r="P666">
        <v>3280</v>
      </c>
      <c r="Q666">
        <v>1295</v>
      </c>
      <c r="R666">
        <v>0</v>
      </c>
      <c r="S666">
        <v>0.26071565378163303</v>
      </c>
      <c r="T666">
        <v>0</v>
      </c>
      <c r="U666">
        <v>27</v>
      </c>
      <c r="V666">
        <v>2751</v>
      </c>
      <c r="W666">
        <v>346.42748128072901</v>
      </c>
      <c r="X666">
        <v>1637.7043581364001</v>
      </c>
      <c r="Y666">
        <v>0.99323812274363299</v>
      </c>
      <c r="Z666">
        <v>13</v>
      </c>
      <c r="AA666">
        <v>1283</v>
      </c>
      <c r="AB666">
        <v>9.8000000000000007</v>
      </c>
      <c r="AC666">
        <v>30</v>
      </c>
      <c r="AD666">
        <v>20.2</v>
      </c>
    </row>
    <row r="667" spans="1:30" x14ac:dyDescent="0.25">
      <c r="A667" t="str">
        <f t="shared" si="10"/>
        <v>g</v>
      </c>
      <c r="B667">
        <v>665</v>
      </c>
      <c r="C667">
        <v>4</v>
      </c>
      <c r="D667">
        <v>46</v>
      </c>
      <c r="E667" t="s">
        <v>38</v>
      </c>
      <c r="F667" t="s">
        <v>90</v>
      </c>
      <c r="G667">
        <v>30</v>
      </c>
      <c r="H667">
        <v>84</v>
      </c>
      <c r="I667">
        <v>6.2167642980083997</v>
      </c>
      <c r="J667">
        <v>0</v>
      </c>
      <c r="K667">
        <v>0.55302823190869899</v>
      </c>
      <c r="L667">
        <v>5</v>
      </c>
      <c r="M667">
        <v>10</v>
      </c>
      <c r="N667">
        <v>5</v>
      </c>
      <c r="O667">
        <v>101</v>
      </c>
      <c r="P667">
        <v>105</v>
      </c>
      <c r="Q667">
        <v>4</v>
      </c>
      <c r="R667">
        <v>0</v>
      </c>
      <c r="S667">
        <v>5.5964381705199902</v>
      </c>
      <c r="T667">
        <v>0</v>
      </c>
      <c r="U667">
        <v>0</v>
      </c>
      <c r="V667">
        <v>5</v>
      </c>
      <c r="W667">
        <v>0</v>
      </c>
      <c r="X667">
        <v>101.791955252657</v>
      </c>
      <c r="Y667">
        <v>0</v>
      </c>
      <c r="Z667">
        <v>0</v>
      </c>
      <c r="AA667">
        <v>4</v>
      </c>
      <c r="AB667">
        <v>17.100000000000001</v>
      </c>
      <c r="AC667">
        <v>18.5</v>
      </c>
      <c r="AD667">
        <v>1.4</v>
      </c>
    </row>
    <row r="668" spans="1:30" x14ac:dyDescent="0.25">
      <c r="A668" t="str">
        <f t="shared" si="10"/>
        <v>g</v>
      </c>
      <c r="B668">
        <v>666</v>
      </c>
      <c r="C668">
        <v>4</v>
      </c>
      <c r="D668">
        <v>46</v>
      </c>
      <c r="E668" t="s">
        <v>12</v>
      </c>
      <c r="F668" t="s">
        <v>89</v>
      </c>
      <c r="G668">
        <v>31</v>
      </c>
      <c r="H668">
        <v>372</v>
      </c>
      <c r="I668">
        <v>173.16277918883199</v>
      </c>
      <c r="J668">
        <v>3.2901829866877601</v>
      </c>
      <c r="K668">
        <v>134.445657140002</v>
      </c>
      <c r="L668">
        <v>132</v>
      </c>
      <c r="M668">
        <v>5654</v>
      </c>
      <c r="N668">
        <v>5522</v>
      </c>
      <c r="O668">
        <v>22</v>
      </c>
      <c r="P668">
        <v>2595</v>
      </c>
      <c r="Q668">
        <v>2573</v>
      </c>
      <c r="R668">
        <v>0</v>
      </c>
      <c r="S668">
        <v>132.67984618178599</v>
      </c>
      <c r="T668">
        <v>0</v>
      </c>
      <c r="U668">
        <v>131</v>
      </c>
      <c r="V668">
        <v>5391</v>
      </c>
      <c r="W668">
        <v>0.11315983083332901</v>
      </c>
      <c r="X668">
        <v>18.511602364851299</v>
      </c>
      <c r="Y668">
        <v>3.98438490859618</v>
      </c>
      <c r="Z668">
        <v>61</v>
      </c>
      <c r="AA668">
        <v>2516</v>
      </c>
      <c r="AB668">
        <v>0.9</v>
      </c>
      <c r="AC668">
        <v>47.6</v>
      </c>
      <c r="AD668">
        <v>46.7</v>
      </c>
    </row>
    <row r="669" spans="1:30" x14ac:dyDescent="0.25">
      <c r="A669" t="str">
        <f t="shared" si="10"/>
        <v>c</v>
      </c>
      <c r="B669">
        <v>667</v>
      </c>
      <c r="C669">
        <v>4</v>
      </c>
      <c r="D669">
        <v>48</v>
      </c>
      <c r="E669" t="s">
        <v>30</v>
      </c>
      <c r="F669" t="s">
        <v>106</v>
      </c>
      <c r="G669">
        <v>14</v>
      </c>
      <c r="H669">
        <v>2621</v>
      </c>
      <c r="I669">
        <v>422.29003097884998</v>
      </c>
      <c r="J669">
        <v>10.267458889058</v>
      </c>
      <c r="K669">
        <v>91.959487513442994</v>
      </c>
      <c r="L669">
        <v>0</v>
      </c>
      <c r="M669">
        <v>0</v>
      </c>
      <c r="N669">
        <v>0</v>
      </c>
      <c r="O669">
        <v>750</v>
      </c>
      <c r="P669">
        <v>1088</v>
      </c>
      <c r="Q669">
        <v>338</v>
      </c>
      <c r="R669">
        <v>0.19183753518817101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742.46086521089501</v>
      </c>
      <c r="Y669">
        <v>8.0985816680863696</v>
      </c>
      <c r="Z669">
        <v>34</v>
      </c>
      <c r="AA669">
        <v>312</v>
      </c>
      <c r="AB669">
        <v>1.8</v>
      </c>
      <c r="AC669">
        <v>2.6</v>
      </c>
      <c r="AD669">
        <v>0.8</v>
      </c>
    </row>
    <row r="670" spans="1:30" x14ac:dyDescent="0.25">
      <c r="A670" t="str">
        <f t="shared" si="10"/>
        <v>d</v>
      </c>
      <c r="B670">
        <v>668</v>
      </c>
      <c r="C670">
        <v>4</v>
      </c>
      <c r="D670">
        <v>48</v>
      </c>
      <c r="E670" t="s">
        <v>16</v>
      </c>
      <c r="F670" t="s">
        <v>104</v>
      </c>
      <c r="G670">
        <v>16</v>
      </c>
      <c r="H670">
        <v>24709</v>
      </c>
      <c r="I670">
        <v>3947.4265607833499</v>
      </c>
      <c r="J670">
        <v>265.79173293838198</v>
      </c>
      <c r="K670">
        <v>1328.31328011595</v>
      </c>
      <c r="L670">
        <v>1301</v>
      </c>
      <c r="M670">
        <v>1301</v>
      </c>
      <c r="N670">
        <v>0</v>
      </c>
      <c r="O670">
        <v>12304</v>
      </c>
      <c r="P670">
        <v>21579</v>
      </c>
      <c r="Q670">
        <v>9275</v>
      </c>
      <c r="R670">
        <v>1.700997318395</v>
      </c>
      <c r="S670">
        <v>1300.0964698375201</v>
      </c>
      <c r="T670">
        <v>0</v>
      </c>
      <c r="U670">
        <v>0</v>
      </c>
      <c r="V670">
        <v>0</v>
      </c>
      <c r="W670">
        <v>48.475810570454698</v>
      </c>
      <c r="X670">
        <v>12046.902813991301</v>
      </c>
      <c r="Y670">
        <v>209.447071703365</v>
      </c>
      <c r="Z670">
        <v>1581</v>
      </c>
      <c r="AA670">
        <v>7903</v>
      </c>
      <c r="AB670">
        <v>3.4</v>
      </c>
      <c r="AC670">
        <v>5.8</v>
      </c>
      <c r="AD670">
        <v>2.4</v>
      </c>
    </row>
    <row r="671" spans="1:30" x14ac:dyDescent="0.25">
      <c r="A671" t="str">
        <f t="shared" si="10"/>
        <v>d</v>
      </c>
      <c r="B671">
        <v>669</v>
      </c>
      <c r="C671">
        <v>4</v>
      </c>
      <c r="D671">
        <v>48</v>
      </c>
      <c r="E671" t="s">
        <v>15</v>
      </c>
      <c r="F671" t="s">
        <v>103</v>
      </c>
      <c r="G671">
        <v>17</v>
      </c>
      <c r="H671">
        <v>15648</v>
      </c>
      <c r="I671">
        <v>2073.8742220020399</v>
      </c>
      <c r="J671">
        <v>129.360532628632</v>
      </c>
      <c r="K671">
        <v>384.23996574260599</v>
      </c>
      <c r="L671">
        <v>469</v>
      </c>
      <c r="M671">
        <v>469</v>
      </c>
      <c r="N671">
        <v>0</v>
      </c>
      <c r="O671">
        <v>6052</v>
      </c>
      <c r="P671">
        <v>8948</v>
      </c>
      <c r="Q671">
        <v>2896</v>
      </c>
      <c r="R671">
        <v>5.9471019350869296</v>
      </c>
      <c r="S671">
        <v>463.67658977262698</v>
      </c>
      <c r="T671">
        <v>0</v>
      </c>
      <c r="U671">
        <v>0</v>
      </c>
      <c r="V671">
        <v>0</v>
      </c>
      <c r="W671">
        <v>12.204022837712801</v>
      </c>
      <c r="X671">
        <v>5881.5322706973102</v>
      </c>
      <c r="Y671">
        <v>158.92039126058501</v>
      </c>
      <c r="Z671">
        <v>769</v>
      </c>
      <c r="AA671">
        <v>2286</v>
      </c>
      <c r="AB671">
        <v>3.1</v>
      </c>
      <c r="AC671">
        <v>4.5</v>
      </c>
      <c r="AD671">
        <v>1.4</v>
      </c>
    </row>
    <row r="672" spans="1:30" x14ac:dyDescent="0.25">
      <c r="A672" t="str">
        <f t="shared" si="10"/>
        <v>e</v>
      </c>
      <c r="B672">
        <v>670</v>
      </c>
      <c r="C672">
        <v>4</v>
      </c>
      <c r="D672">
        <v>48</v>
      </c>
      <c r="E672" t="s">
        <v>35</v>
      </c>
      <c r="F672" t="s">
        <v>99</v>
      </c>
      <c r="G672">
        <v>21</v>
      </c>
      <c r="H672">
        <v>464</v>
      </c>
      <c r="I672">
        <v>39.223482102915099</v>
      </c>
      <c r="J672">
        <v>2.0909641321148298</v>
      </c>
      <c r="K672">
        <v>6.9036921772080797</v>
      </c>
      <c r="L672">
        <v>11</v>
      </c>
      <c r="M672">
        <v>11</v>
      </c>
      <c r="N672">
        <v>0</v>
      </c>
      <c r="O672">
        <v>388</v>
      </c>
      <c r="P672">
        <v>457</v>
      </c>
      <c r="Q672">
        <v>69</v>
      </c>
      <c r="R672">
        <v>0</v>
      </c>
      <c r="S672">
        <v>11.784740594165401</v>
      </c>
      <c r="T672">
        <v>0</v>
      </c>
      <c r="U672">
        <v>0</v>
      </c>
      <c r="V672">
        <v>0</v>
      </c>
      <c r="W672">
        <v>1.89265867149662</v>
      </c>
      <c r="X672">
        <v>380.92346370822497</v>
      </c>
      <c r="Y672">
        <v>5.7604415768916297</v>
      </c>
      <c r="Z672">
        <v>17</v>
      </c>
      <c r="AA672">
        <v>58</v>
      </c>
      <c r="AB672">
        <v>10.199999999999999</v>
      </c>
      <c r="AC672">
        <v>11.9</v>
      </c>
      <c r="AD672">
        <v>1.7</v>
      </c>
    </row>
    <row r="673" spans="1:30" x14ac:dyDescent="0.25">
      <c r="A673" t="str">
        <f t="shared" si="10"/>
        <v>e</v>
      </c>
      <c r="B673">
        <v>671</v>
      </c>
      <c r="C673">
        <v>4</v>
      </c>
      <c r="D673">
        <v>48</v>
      </c>
      <c r="E673" t="s">
        <v>43</v>
      </c>
      <c r="F673" t="s">
        <v>98</v>
      </c>
      <c r="G673">
        <v>22</v>
      </c>
      <c r="H673">
        <v>3559</v>
      </c>
      <c r="I673">
        <v>264.97854454705202</v>
      </c>
      <c r="J673">
        <v>6.5536254293419001</v>
      </c>
      <c r="K673">
        <v>65.4429359531442</v>
      </c>
      <c r="L673">
        <v>31</v>
      </c>
      <c r="M673">
        <v>31</v>
      </c>
      <c r="N673">
        <v>0</v>
      </c>
      <c r="O673">
        <v>1639</v>
      </c>
      <c r="P673">
        <v>2229</v>
      </c>
      <c r="Q673">
        <v>590</v>
      </c>
      <c r="R673">
        <v>1.7084745805876201E-3</v>
      </c>
      <c r="S673">
        <v>31.295241765485301</v>
      </c>
      <c r="T673">
        <v>0</v>
      </c>
      <c r="U673">
        <v>0</v>
      </c>
      <c r="V673">
        <v>0</v>
      </c>
      <c r="W673">
        <v>57.990265285849503</v>
      </c>
      <c r="X673">
        <v>1560.8461513627799</v>
      </c>
      <c r="Y673">
        <v>20.295152884812701</v>
      </c>
      <c r="Z673">
        <v>55</v>
      </c>
      <c r="AA673">
        <v>556</v>
      </c>
      <c r="AB673">
        <v>6.3</v>
      </c>
      <c r="AC673">
        <v>8.5</v>
      </c>
      <c r="AD673">
        <v>2.2000000000000002</v>
      </c>
    </row>
    <row r="674" spans="1:30" x14ac:dyDescent="0.25">
      <c r="A674" t="str">
        <f t="shared" si="10"/>
        <v>e</v>
      </c>
      <c r="B674">
        <v>672</v>
      </c>
      <c r="C674">
        <v>4</v>
      </c>
      <c r="D674">
        <v>48</v>
      </c>
      <c r="E674" t="s">
        <v>20</v>
      </c>
      <c r="F674" t="s">
        <v>97</v>
      </c>
      <c r="G674">
        <v>23</v>
      </c>
      <c r="H674">
        <v>3313</v>
      </c>
      <c r="I674">
        <v>256.08457517455901</v>
      </c>
      <c r="J674">
        <v>19.6705515553945</v>
      </c>
      <c r="K674">
        <v>17.070445294466399</v>
      </c>
      <c r="L674">
        <v>656</v>
      </c>
      <c r="M674">
        <v>656</v>
      </c>
      <c r="N674">
        <v>0</v>
      </c>
      <c r="O674">
        <v>2957</v>
      </c>
      <c r="P674">
        <v>3198</v>
      </c>
      <c r="Q674">
        <v>241</v>
      </c>
      <c r="R674">
        <v>3.5817896991095699E-3</v>
      </c>
      <c r="S674">
        <v>656.18988233158302</v>
      </c>
      <c r="T674">
        <v>0</v>
      </c>
      <c r="U674">
        <v>0</v>
      </c>
      <c r="V674">
        <v>0</v>
      </c>
      <c r="W674">
        <v>15.333691450565899</v>
      </c>
      <c r="X674">
        <v>2871.1797148943901</v>
      </c>
      <c r="Y674">
        <v>70.976396376092794</v>
      </c>
      <c r="Z674">
        <v>167</v>
      </c>
      <c r="AA674">
        <v>145</v>
      </c>
      <c r="AB674">
        <v>14.1</v>
      </c>
      <c r="AC674">
        <v>15</v>
      </c>
      <c r="AD674">
        <v>0.9</v>
      </c>
    </row>
    <row r="675" spans="1:30" x14ac:dyDescent="0.25">
      <c r="A675" t="str">
        <f t="shared" si="10"/>
        <v>f</v>
      </c>
      <c r="B675">
        <v>673</v>
      </c>
      <c r="C675">
        <v>4</v>
      </c>
      <c r="D675">
        <v>48</v>
      </c>
      <c r="E675" t="s">
        <v>14</v>
      </c>
      <c r="F675" t="s">
        <v>93</v>
      </c>
      <c r="G675">
        <v>27</v>
      </c>
      <c r="H675">
        <v>2578</v>
      </c>
      <c r="I675">
        <v>145.24331404537</v>
      </c>
      <c r="J675">
        <v>3.9412359901852398</v>
      </c>
      <c r="K675">
        <v>53.822288767544201</v>
      </c>
      <c r="L675">
        <v>27</v>
      </c>
      <c r="M675">
        <v>2343</v>
      </c>
      <c r="N675">
        <v>2316</v>
      </c>
      <c r="O675">
        <v>380</v>
      </c>
      <c r="P675">
        <v>1453</v>
      </c>
      <c r="Q675">
        <v>1073</v>
      </c>
      <c r="R675">
        <v>6.5454609202194698</v>
      </c>
      <c r="S675">
        <v>20.613160830394701</v>
      </c>
      <c r="T675">
        <v>0</v>
      </c>
      <c r="U675">
        <v>158</v>
      </c>
      <c r="V675">
        <v>2158</v>
      </c>
      <c r="W675">
        <v>53.1950222182424</v>
      </c>
      <c r="X675">
        <v>320.71232100058802</v>
      </c>
      <c r="Y675">
        <v>7.0542292980053496</v>
      </c>
      <c r="Z675">
        <v>73</v>
      </c>
      <c r="AA675">
        <v>1007</v>
      </c>
      <c r="AB675">
        <v>2.8</v>
      </c>
      <c r="AC675">
        <v>26.1</v>
      </c>
      <c r="AD675">
        <v>23.3</v>
      </c>
    </row>
    <row r="676" spans="1:30" x14ac:dyDescent="0.25">
      <c r="A676" t="str">
        <f t="shared" si="10"/>
        <v>f</v>
      </c>
      <c r="B676">
        <v>674</v>
      </c>
      <c r="C676">
        <v>4</v>
      </c>
      <c r="D676">
        <v>48</v>
      </c>
      <c r="E676" t="s">
        <v>27</v>
      </c>
      <c r="F676" t="s">
        <v>92</v>
      </c>
      <c r="G676">
        <v>28</v>
      </c>
      <c r="H676">
        <v>3494</v>
      </c>
      <c r="I676">
        <v>192.61993129736899</v>
      </c>
      <c r="J676">
        <v>19.0449865621962</v>
      </c>
      <c r="K676">
        <v>29.5523276368762</v>
      </c>
      <c r="L676">
        <v>124</v>
      </c>
      <c r="M676">
        <v>10505</v>
      </c>
      <c r="N676">
        <v>10381</v>
      </c>
      <c r="O676">
        <v>4484</v>
      </c>
      <c r="P676">
        <v>6030</v>
      </c>
      <c r="Q676">
        <v>1546</v>
      </c>
      <c r="R676">
        <v>3.3189882901477601E-3</v>
      </c>
      <c r="S676">
        <v>124.099234446685</v>
      </c>
      <c r="T676">
        <v>0</v>
      </c>
      <c r="U676">
        <v>4068</v>
      </c>
      <c r="V676">
        <v>6313</v>
      </c>
      <c r="W676">
        <v>184.913574722173</v>
      </c>
      <c r="X676">
        <v>4115.6693355677098</v>
      </c>
      <c r="Y676">
        <v>183.72639335589599</v>
      </c>
      <c r="Z676">
        <v>678</v>
      </c>
      <c r="AA676">
        <v>1052</v>
      </c>
      <c r="AB676">
        <v>23.9</v>
      </c>
      <c r="AC676">
        <v>85.8</v>
      </c>
      <c r="AD676">
        <v>61.9</v>
      </c>
    </row>
    <row r="677" spans="1:30" x14ac:dyDescent="0.25">
      <c r="A677" t="str">
        <f t="shared" si="10"/>
        <v>f</v>
      </c>
      <c r="B677">
        <v>675</v>
      </c>
      <c r="C677">
        <v>4</v>
      </c>
      <c r="D677">
        <v>48</v>
      </c>
      <c r="E677" t="s">
        <v>42</v>
      </c>
      <c r="F677" t="s">
        <v>91</v>
      </c>
      <c r="G677">
        <v>29</v>
      </c>
      <c r="H677">
        <v>15</v>
      </c>
      <c r="I677">
        <v>6.01193579673886</v>
      </c>
      <c r="J677">
        <v>0</v>
      </c>
      <c r="K677">
        <v>3.7477803926059997E-2</v>
      </c>
      <c r="L677">
        <v>0</v>
      </c>
      <c r="M677">
        <v>28</v>
      </c>
      <c r="N677">
        <v>28</v>
      </c>
      <c r="O677">
        <v>168</v>
      </c>
      <c r="P677">
        <v>170</v>
      </c>
      <c r="Q677">
        <v>2</v>
      </c>
      <c r="R677">
        <v>4.59181557421E-4</v>
      </c>
      <c r="S677">
        <v>7.9848448935543201E-2</v>
      </c>
      <c r="T677">
        <v>0</v>
      </c>
      <c r="U677">
        <v>0</v>
      </c>
      <c r="V677">
        <v>28</v>
      </c>
      <c r="W677">
        <v>0</v>
      </c>
      <c r="X677">
        <v>168.21731911254301</v>
      </c>
      <c r="Y677">
        <v>0</v>
      </c>
      <c r="Z677">
        <v>0</v>
      </c>
      <c r="AA677">
        <v>2</v>
      </c>
      <c r="AB677">
        <v>27.9</v>
      </c>
      <c r="AC677">
        <v>32.9</v>
      </c>
      <c r="AD677">
        <v>5</v>
      </c>
    </row>
    <row r="678" spans="1:30" x14ac:dyDescent="0.25">
      <c r="A678" t="str">
        <f t="shared" si="10"/>
        <v>g</v>
      </c>
      <c r="B678">
        <v>676</v>
      </c>
      <c r="C678">
        <v>4</v>
      </c>
      <c r="D678">
        <v>48</v>
      </c>
      <c r="E678" t="s">
        <v>38</v>
      </c>
      <c r="F678" t="s">
        <v>90</v>
      </c>
      <c r="G678">
        <v>30</v>
      </c>
      <c r="H678">
        <v>592</v>
      </c>
      <c r="I678">
        <v>143.40857121137799</v>
      </c>
      <c r="J678">
        <v>8.3579422332633708</v>
      </c>
      <c r="K678">
        <v>71.626340935102306</v>
      </c>
      <c r="L678">
        <v>602</v>
      </c>
      <c r="M678">
        <v>1330</v>
      </c>
      <c r="N678">
        <v>728</v>
      </c>
      <c r="O678">
        <v>44</v>
      </c>
      <c r="P678">
        <v>648</v>
      </c>
      <c r="Q678">
        <v>604</v>
      </c>
      <c r="R678">
        <v>45.777413460267198</v>
      </c>
      <c r="S678">
        <v>556.74141816583995</v>
      </c>
      <c r="T678">
        <v>0</v>
      </c>
      <c r="U678">
        <v>76</v>
      </c>
      <c r="V678">
        <v>652</v>
      </c>
      <c r="W678">
        <v>0</v>
      </c>
      <c r="X678">
        <v>30.596201358795099</v>
      </c>
      <c r="Y678">
        <v>13.9800430926931</v>
      </c>
      <c r="Z678">
        <v>64</v>
      </c>
      <c r="AA678">
        <v>554</v>
      </c>
      <c r="AB678">
        <v>4.5</v>
      </c>
      <c r="AC678">
        <v>13.8</v>
      </c>
      <c r="AD678">
        <v>9.3000000000000007</v>
      </c>
    </row>
    <row r="679" spans="1:30" x14ac:dyDescent="0.25">
      <c r="A679" t="str">
        <f t="shared" si="10"/>
        <v>g</v>
      </c>
      <c r="B679">
        <v>677</v>
      </c>
      <c r="C679">
        <v>4</v>
      </c>
      <c r="D679">
        <v>48</v>
      </c>
      <c r="E679" t="s">
        <v>12</v>
      </c>
      <c r="F679" t="s">
        <v>89</v>
      </c>
      <c r="G679">
        <v>31</v>
      </c>
      <c r="H679">
        <v>54</v>
      </c>
      <c r="I679">
        <v>14.345296759470701</v>
      </c>
      <c r="J679">
        <v>0</v>
      </c>
      <c r="K679">
        <v>7.0497525890100396</v>
      </c>
      <c r="L679">
        <v>0</v>
      </c>
      <c r="M679">
        <v>282</v>
      </c>
      <c r="N679">
        <v>282</v>
      </c>
      <c r="O679">
        <v>2</v>
      </c>
      <c r="P679">
        <v>133</v>
      </c>
      <c r="Q679">
        <v>131</v>
      </c>
      <c r="R679">
        <v>0</v>
      </c>
      <c r="S679" s="26">
        <v>4.3457190176299502E-7</v>
      </c>
      <c r="T679">
        <v>0</v>
      </c>
      <c r="U679">
        <v>0</v>
      </c>
      <c r="V679">
        <v>282</v>
      </c>
      <c r="W679">
        <v>0</v>
      </c>
      <c r="X679">
        <v>2.85456682684055</v>
      </c>
      <c r="Y679">
        <v>0</v>
      </c>
      <c r="Z679">
        <v>0</v>
      </c>
      <c r="AA679">
        <v>131</v>
      </c>
      <c r="AB679">
        <v>0.1</v>
      </c>
      <c r="AC679">
        <v>28.9</v>
      </c>
      <c r="AD679">
        <v>28.8</v>
      </c>
    </row>
    <row r="680" spans="1:30" x14ac:dyDescent="0.25">
      <c r="A680" t="str">
        <f t="shared" si="10"/>
        <v>g</v>
      </c>
      <c r="B680">
        <v>678</v>
      </c>
      <c r="C680">
        <v>4</v>
      </c>
      <c r="D680">
        <v>48</v>
      </c>
      <c r="E680" t="s">
        <v>26</v>
      </c>
      <c r="F680" t="s">
        <v>88</v>
      </c>
      <c r="G680">
        <v>32</v>
      </c>
      <c r="H680">
        <v>2271</v>
      </c>
      <c r="I680">
        <v>300.84475767690498</v>
      </c>
      <c r="J680">
        <v>3.3880673650526201</v>
      </c>
      <c r="K680">
        <v>85.661492841338401</v>
      </c>
      <c r="L680">
        <v>4868</v>
      </c>
      <c r="M680">
        <v>23892</v>
      </c>
      <c r="N680">
        <v>19024</v>
      </c>
      <c r="O680">
        <v>1615</v>
      </c>
      <c r="P680">
        <v>4784</v>
      </c>
      <c r="Q680">
        <v>3169</v>
      </c>
      <c r="R680">
        <v>78.327189461540698</v>
      </c>
      <c r="S680">
        <v>4790.2321522698703</v>
      </c>
      <c r="T680">
        <v>0</v>
      </c>
      <c r="U680">
        <v>723</v>
      </c>
      <c r="V680">
        <v>18301</v>
      </c>
      <c r="W680" s="26">
        <v>5.3371993666301003E-7</v>
      </c>
      <c r="X680">
        <v>1614.96650345382</v>
      </c>
      <c r="Y680">
        <v>0.89868237766329095</v>
      </c>
      <c r="Z680">
        <v>120</v>
      </c>
      <c r="AA680">
        <v>3050</v>
      </c>
      <c r="AB680">
        <v>21.5</v>
      </c>
      <c r="AC680">
        <v>95.3</v>
      </c>
      <c r="AD680">
        <v>73.8</v>
      </c>
    </row>
    <row r="681" spans="1:30" x14ac:dyDescent="0.25">
      <c r="A681" t="str">
        <f t="shared" si="10"/>
        <v>g</v>
      </c>
      <c r="B681">
        <v>679</v>
      </c>
      <c r="C681">
        <v>4</v>
      </c>
      <c r="D681">
        <v>48</v>
      </c>
      <c r="E681" t="s">
        <v>48</v>
      </c>
      <c r="F681" t="s">
        <v>87</v>
      </c>
      <c r="G681">
        <v>33</v>
      </c>
      <c r="H681">
        <v>5409</v>
      </c>
      <c r="I681">
        <v>276.98790850095099</v>
      </c>
      <c r="J681">
        <v>5.8411829532282802</v>
      </c>
      <c r="K681">
        <v>52.995402810718403</v>
      </c>
      <c r="L681">
        <v>12068</v>
      </c>
      <c r="M681">
        <v>57030</v>
      </c>
      <c r="N681">
        <v>44962</v>
      </c>
      <c r="O681">
        <v>947</v>
      </c>
      <c r="P681">
        <v>5388</v>
      </c>
      <c r="Q681">
        <v>4441</v>
      </c>
      <c r="R681">
        <v>362.15400662231201</v>
      </c>
      <c r="S681">
        <v>11706.513742961501</v>
      </c>
      <c r="T681">
        <v>0</v>
      </c>
      <c r="U681">
        <v>4463</v>
      </c>
      <c r="V681">
        <v>40499</v>
      </c>
      <c r="W681">
        <v>3.3636659572082797E-2</v>
      </c>
      <c r="X681">
        <v>893.68381952902905</v>
      </c>
      <c r="Y681">
        <v>53.461101427988901</v>
      </c>
      <c r="Z681">
        <v>446</v>
      </c>
      <c r="AA681">
        <v>4049</v>
      </c>
      <c r="AB681">
        <v>47</v>
      </c>
      <c r="AC681">
        <v>225.3</v>
      </c>
      <c r="AD681">
        <v>178.3</v>
      </c>
    </row>
    <row r="682" spans="1:30" x14ac:dyDescent="0.25">
      <c r="A682" t="str">
        <f t="shared" si="10"/>
        <v>a</v>
      </c>
      <c r="B682">
        <v>680</v>
      </c>
      <c r="C682">
        <v>4</v>
      </c>
      <c r="D682">
        <v>52</v>
      </c>
      <c r="E682" t="s">
        <v>19</v>
      </c>
      <c r="F682" t="s">
        <v>119</v>
      </c>
      <c r="G682">
        <v>1</v>
      </c>
      <c r="H682">
        <v>616</v>
      </c>
      <c r="I682">
        <v>510.13517262249297</v>
      </c>
      <c r="J682">
        <v>1.60586484631736E-3</v>
      </c>
      <c r="K682">
        <v>335.164695101088</v>
      </c>
      <c r="L682">
        <v>0</v>
      </c>
      <c r="M682">
        <v>0</v>
      </c>
      <c r="N682">
        <v>0</v>
      </c>
      <c r="O682">
        <v>74</v>
      </c>
      <c r="P682">
        <v>501</v>
      </c>
      <c r="Q682">
        <v>427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0.83139273634633004</v>
      </c>
      <c r="X682">
        <v>73.334486741781404</v>
      </c>
      <c r="Y682" s="26">
        <v>1.47630033716858E-8</v>
      </c>
      <c r="Z682">
        <v>0</v>
      </c>
      <c r="AA682">
        <v>427</v>
      </c>
      <c r="AB682">
        <v>0.1</v>
      </c>
      <c r="AC682">
        <v>1</v>
      </c>
      <c r="AD682">
        <v>0.9</v>
      </c>
    </row>
    <row r="683" spans="1:30" x14ac:dyDescent="0.25">
      <c r="A683" t="str">
        <f t="shared" si="10"/>
        <v>b</v>
      </c>
      <c r="B683">
        <v>681</v>
      </c>
      <c r="C683">
        <v>4</v>
      </c>
      <c r="D683">
        <v>52</v>
      </c>
      <c r="E683" t="s">
        <v>36</v>
      </c>
      <c r="F683" t="s">
        <v>113</v>
      </c>
      <c r="G683">
        <v>7</v>
      </c>
      <c r="H683">
        <v>942</v>
      </c>
      <c r="I683">
        <v>1194.4617799098501</v>
      </c>
      <c r="J683">
        <v>29.3566241458443</v>
      </c>
      <c r="K683">
        <v>247.134640076881</v>
      </c>
      <c r="L683">
        <v>0</v>
      </c>
      <c r="M683">
        <v>0</v>
      </c>
      <c r="N683">
        <v>0</v>
      </c>
      <c r="O683">
        <v>40</v>
      </c>
      <c r="P683">
        <v>620</v>
      </c>
      <c r="Q683">
        <v>580</v>
      </c>
      <c r="R683">
        <v>0</v>
      </c>
      <c r="S683">
        <v>1.2632421540000001E-4</v>
      </c>
      <c r="T683">
        <v>0</v>
      </c>
      <c r="U683">
        <v>0</v>
      </c>
      <c r="V683">
        <v>0</v>
      </c>
      <c r="W683" s="26">
        <v>8.3017690714199996E-5</v>
      </c>
      <c r="X683">
        <v>33.547060334322602</v>
      </c>
      <c r="Y683">
        <v>6.5600003645660596</v>
      </c>
      <c r="Z683">
        <v>62</v>
      </c>
      <c r="AA683">
        <v>525</v>
      </c>
      <c r="AB683">
        <v>0</v>
      </c>
      <c r="AC683">
        <v>0.5</v>
      </c>
      <c r="AD683">
        <v>0.5</v>
      </c>
    </row>
    <row r="684" spans="1:30" x14ac:dyDescent="0.25">
      <c r="A684" t="str">
        <f t="shared" si="10"/>
        <v>b</v>
      </c>
      <c r="B684">
        <v>682</v>
      </c>
      <c r="C684">
        <v>4</v>
      </c>
      <c r="D684">
        <v>52</v>
      </c>
      <c r="E684" t="s">
        <v>34</v>
      </c>
      <c r="F684" t="s">
        <v>112</v>
      </c>
      <c r="G684">
        <v>8</v>
      </c>
      <c r="H684">
        <v>5423</v>
      </c>
      <c r="I684">
        <v>1472.3120027577399</v>
      </c>
      <c r="J684">
        <v>52.340876141743799</v>
      </c>
      <c r="K684">
        <v>377.82125688011502</v>
      </c>
      <c r="L684">
        <v>1180</v>
      </c>
      <c r="M684">
        <v>1180</v>
      </c>
      <c r="N684">
        <v>0</v>
      </c>
      <c r="O684">
        <v>2007</v>
      </c>
      <c r="P684">
        <v>2899</v>
      </c>
      <c r="Q684">
        <v>892</v>
      </c>
      <c r="R684">
        <v>269.39014691295102</v>
      </c>
      <c r="S684">
        <v>910.86465025328403</v>
      </c>
      <c r="T684">
        <v>0</v>
      </c>
      <c r="U684">
        <v>0</v>
      </c>
      <c r="V684">
        <v>0</v>
      </c>
      <c r="W684">
        <v>6.9912181093717196</v>
      </c>
      <c r="X684">
        <v>1979.1771930078901</v>
      </c>
      <c r="Y684">
        <v>20.887883428657101</v>
      </c>
      <c r="Z684">
        <v>111</v>
      </c>
      <c r="AA684">
        <v>802</v>
      </c>
      <c r="AB684">
        <v>2.2000000000000002</v>
      </c>
      <c r="AC684">
        <v>2.8</v>
      </c>
      <c r="AD684">
        <v>0.6</v>
      </c>
    </row>
    <row r="685" spans="1:30" x14ac:dyDescent="0.25">
      <c r="A685" t="str">
        <f t="shared" si="10"/>
        <v>c</v>
      </c>
      <c r="B685">
        <v>683</v>
      </c>
      <c r="C685">
        <v>4</v>
      </c>
      <c r="D685">
        <v>52</v>
      </c>
      <c r="E685" t="s">
        <v>33</v>
      </c>
      <c r="F685" t="s">
        <v>109</v>
      </c>
      <c r="G685">
        <v>11</v>
      </c>
      <c r="H685">
        <v>2765</v>
      </c>
      <c r="I685">
        <v>2415.5940904641102</v>
      </c>
      <c r="J685">
        <v>89.244905991506101</v>
      </c>
      <c r="K685">
        <v>1742.3212471648999</v>
      </c>
      <c r="L685">
        <v>142</v>
      </c>
      <c r="M685">
        <v>142</v>
      </c>
      <c r="N685">
        <v>0</v>
      </c>
      <c r="O685">
        <v>157</v>
      </c>
      <c r="P685">
        <v>6363</v>
      </c>
      <c r="Q685">
        <v>6206</v>
      </c>
      <c r="R685">
        <v>94.900174309599905</v>
      </c>
      <c r="S685">
        <v>47.839234037859597</v>
      </c>
      <c r="T685">
        <v>0</v>
      </c>
      <c r="U685">
        <v>0</v>
      </c>
      <c r="V685">
        <v>0</v>
      </c>
      <c r="W685">
        <v>0.99726001443254497</v>
      </c>
      <c r="X685">
        <v>136.619113154985</v>
      </c>
      <c r="Y685">
        <v>19.793034637428601</v>
      </c>
      <c r="Z685">
        <v>303</v>
      </c>
      <c r="AA685">
        <v>5923</v>
      </c>
      <c r="AB685">
        <v>0.1</v>
      </c>
      <c r="AC685">
        <v>2.7</v>
      </c>
      <c r="AD685">
        <v>2.6</v>
      </c>
    </row>
    <row r="686" spans="1:30" x14ac:dyDescent="0.25">
      <c r="A686" t="str">
        <f t="shared" si="10"/>
        <v>a</v>
      </c>
      <c r="B686">
        <v>684</v>
      </c>
      <c r="C686">
        <v>4</v>
      </c>
      <c r="D686">
        <v>55</v>
      </c>
      <c r="E686" t="s">
        <v>19</v>
      </c>
      <c r="F686" t="s">
        <v>119</v>
      </c>
      <c r="G686">
        <v>1</v>
      </c>
      <c r="H686">
        <v>569</v>
      </c>
      <c r="I686">
        <v>716.74296223343697</v>
      </c>
      <c r="J686">
        <v>6.8794850085729997E-2</v>
      </c>
      <c r="K686">
        <v>507.92222072984998</v>
      </c>
      <c r="L686">
        <v>0</v>
      </c>
      <c r="M686">
        <v>0</v>
      </c>
      <c r="N686">
        <v>0</v>
      </c>
      <c r="O686">
        <v>2</v>
      </c>
      <c r="P686">
        <v>649</v>
      </c>
      <c r="Q686">
        <v>647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0.33192455240179702</v>
      </c>
      <c r="X686">
        <v>2.6534141937353599</v>
      </c>
      <c r="Y686">
        <v>2.3489171632971998E-3</v>
      </c>
      <c r="Z686">
        <v>0</v>
      </c>
      <c r="AA686">
        <v>647</v>
      </c>
      <c r="AB686">
        <v>0</v>
      </c>
      <c r="AC686">
        <v>0.9</v>
      </c>
      <c r="AD686">
        <v>0.9</v>
      </c>
    </row>
    <row r="687" spans="1:30" x14ac:dyDescent="0.25">
      <c r="A687" t="str">
        <f t="shared" si="10"/>
        <v>a</v>
      </c>
      <c r="B687">
        <v>685</v>
      </c>
      <c r="C687">
        <v>4</v>
      </c>
      <c r="D687">
        <v>55</v>
      </c>
      <c r="E687" t="s">
        <v>18</v>
      </c>
      <c r="F687" t="s">
        <v>118</v>
      </c>
      <c r="G687">
        <v>2</v>
      </c>
      <c r="H687">
        <v>82</v>
      </c>
      <c r="I687">
        <v>60.4086787435132</v>
      </c>
      <c r="J687" s="26">
        <v>2.37314423806E-5</v>
      </c>
      <c r="K687">
        <v>54.316306095123402</v>
      </c>
      <c r="L687">
        <v>0</v>
      </c>
      <c r="M687">
        <v>0</v>
      </c>
      <c r="N687">
        <v>0</v>
      </c>
      <c r="O687">
        <v>5</v>
      </c>
      <c r="P687">
        <v>74</v>
      </c>
      <c r="Q687">
        <v>69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7.4666404746999999E-3</v>
      </c>
      <c r="X687">
        <v>5.0369984365809302</v>
      </c>
      <c r="Y687" s="26">
        <v>5.6388431432999995E-10</v>
      </c>
      <c r="Z687">
        <v>0</v>
      </c>
      <c r="AA687">
        <v>69</v>
      </c>
      <c r="AB687">
        <v>0.1</v>
      </c>
      <c r="AC687">
        <v>1.2</v>
      </c>
      <c r="AD687">
        <v>1.1000000000000001</v>
      </c>
    </row>
    <row r="688" spans="1:30" x14ac:dyDescent="0.25">
      <c r="A688" t="str">
        <f t="shared" si="10"/>
        <v>a</v>
      </c>
      <c r="B688">
        <v>686</v>
      </c>
      <c r="C688">
        <v>4</v>
      </c>
      <c r="D688">
        <v>55</v>
      </c>
      <c r="E688" t="s">
        <v>17</v>
      </c>
      <c r="F688" t="s">
        <v>117</v>
      </c>
      <c r="G688">
        <v>3</v>
      </c>
      <c r="H688">
        <v>66</v>
      </c>
      <c r="I688">
        <v>71.341951820782</v>
      </c>
      <c r="J688">
        <v>0</v>
      </c>
      <c r="K688">
        <v>64.4191662473105</v>
      </c>
      <c r="L688">
        <v>0</v>
      </c>
      <c r="M688">
        <v>0</v>
      </c>
      <c r="N688">
        <v>0</v>
      </c>
      <c r="O688">
        <v>3</v>
      </c>
      <c r="P688">
        <v>85</v>
      </c>
      <c r="Q688">
        <v>82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3.4879752993574602</v>
      </c>
      <c r="Y688">
        <v>0</v>
      </c>
      <c r="Z688">
        <v>0</v>
      </c>
      <c r="AA688">
        <v>82</v>
      </c>
      <c r="AB688">
        <v>0</v>
      </c>
      <c r="AC688">
        <v>1.2</v>
      </c>
      <c r="AD688">
        <v>1.2</v>
      </c>
    </row>
    <row r="689" spans="1:30" x14ac:dyDescent="0.25">
      <c r="A689" t="str">
        <f t="shared" si="10"/>
        <v>a</v>
      </c>
      <c r="B689">
        <v>687</v>
      </c>
      <c r="C689">
        <v>4</v>
      </c>
      <c r="D689">
        <v>55</v>
      </c>
      <c r="E689" t="s">
        <v>40</v>
      </c>
      <c r="F689" t="s">
        <v>116</v>
      </c>
      <c r="G689">
        <v>4</v>
      </c>
      <c r="H689">
        <v>30</v>
      </c>
      <c r="I689">
        <v>32.140452804302697</v>
      </c>
      <c r="J689">
        <v>0</v>
      </c>
      <c r="K689">
        <v>28.441306720274699</v>
      </c>
      <c r="L689">
        <v>0</v>
      </c>
      <c r="M689">
        <v>0</v>
      </c>
      <c r="N689">
        <v>0</v>
      </c>
      <c r="O689">
        <v>2</v>
      </c>
      <c r="P689">
        <v>38</v>
      </c>
      <c r="Q689">
        <v>36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2.9179390191489998</v>
      </c>
      <c r="Y689">
        <v>0</v>
      </c>
      <c r="Z689">
        <v>0</v>
      </c>
      <c r="AA689">
        <v>36</v>
      </c>
      <c r="AB689">
        <v>0.1</v>
      </c>
      <c r="AC689">
        <v>1.2</v>
      </c>
      <c r="AD689">
        <v>1.1000000000000001</v>
      </c>
    </row>
    <row r="690" spans="1:30" x14ac:dyDescent="0.25">
      <c r="A690" t="str">
        <f t="shared" si="10"/>
        <v>b</v>
      </c>
      <c r="B690">
        <v>688</v>
      </c>
      <c r="C690">
        <v>4</v>
      </c>
      <c r="D690">
        <v>55</v>
      </c>
      <c r="E690" t="s">
        <v>39</v>
      </c>
      <c r="F690" t="s">
        <v>114</v>
      </c>
      <c r="G690">
        <v>6</v>
      </c>
      <c r="H690">
        <v>235</v>
      </c>
      <c r="I690">
        <v>248.58569219575401</v>
      </c>
      <c r="J690">
        <v>0</v>
      </c>
      <c r="K690">
        <v>177.07668712373999</v>
      </c>
      <c r="L690">
        <v>0</v>
      </c>
      <c r="M690">
        <v>0</v>
      </c>
      <c r="N690">
        <v>0</v>
      </c>
      <c r="O690">
        <v>15</v>
      </c>
      <c r="P690">
        <v>391</v>
      </c>
      <c r="Q690">
        <v>376</v>
      </c>
      <c r="R690">
        <v>0</v>
      </c>
      <c r="S690">
        <v>0.25563934286500001</v>
      </c>
      <c r="T690">
        <v>0</v>
      </c>
      <c r="U690">
        <v>0</v>
      </c>
      <c r="V690">
        <v>0</v>
      </c>
      <c r="W690">
        <v>0.27937845294679903</v>
      </c>
      <c r="X690">
        <v>14.884185149228401</v>
      </c>
      <c r="Y690">
        <v>0</v>
      </c>
      <c r="Z690">
        <v>0</v>
      </c>
      <c r="AA690">
        <v>376</v>
      </c>
      <c r="AB690">
        <v>0.1</v>
      </c>
      <c r="AC690">
        <v>1.6</v>
      </c>
      <c r="AD690">
        <v>1.5</v>
      </c>
    </row>
    <row r="691" spans="1:30" x14ac:dyDescent="0.25">
      <c r="A691" t="str">
        <f t="shared" si="10"/>
        <v>b</v>
      </c>
      <c r="B691">
        <v>689</v>
      </c>
      <c r="C691">
        <v>4</v>
      </c>
      <c r="D691">
        <v>55</v>
      </c>
      <c r="E691" t="s">
        <v>36</v>
      </c>
      <c r="F691" t="s">
        <v>113</v>
      </c>
      <c r="G691">
        <v>7</v>
      </c>
      <c r="H691">
        <v>16</v>
      </c>
      <c r="I691">
        <v>1.45813237886365</v>
      </c>
      <c r="J691">
        <v>0</v>
      </c>
      <c r="K691">
        <v>0.94507113619532801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0.374320977233632</v>
      </c>
      <c r="Y691">
        <v>0</v>
      </c>
      <c r="Z691">
        <v>0</v>
      </c>
      <c r="AA691">
        <v>2</v>
      </c>
      <c r="AB691">
        <v>0</v>
      </c>
      <c r="AC691">
        <v>1.4</v>
      </c>
      <c r="AD691">
        <v>1.4</v>
      </c>
    </row>
    <row r="692" spans="1:30" x14ac:dyDescent="0.25">
      <c r="A692" t="str">
        <f t="shared" si="10"/>
        <v>c</v>
      </c>
      <c r="B692">
        <v>690</v>
      </c>
      <c r="C692">
        <v>4</v>
      </c>
      <c r="D692">
        <v>55</v>
      </c>
      <c r="E692" t="s">
        <v>33</v>
      </c>
      <c r="F692" t="s">
        <v>109</v>
      </c>
      <c r="G692">
        <v>11</v>
      </c>
      <c r="H692">
        <v>2669</v>
      </c>
      <c r="I692">
        <v>628.36314039557499</v>
      </c>
      <c r="J692">
        <v>1.78952398168882</v>
      </c>
      <c r="K692">
        <v>216.83249584375</v>
      </c>
      <c r="L692">
        <v>20</v>
      </c>
      <c r="M692">
        <v>20</v>
      </c>
      <c r="N692">
        <v>0</v>
      </c>
      <c r="O692">
        <v>979</v>
      </c>
      <c r="P692">
        <v>1721</v>
      </c>
      <c r="Q692">
        <v>742</v>
      </c>
      <c r="R692">
        <v>2.7772348805621499E-2</v>
      </c>
      <c r="S692">
        <v>20.645384682030802</v>
      </c>
      <c r="T692">
        <v>0</v>
      </c>
      <c r="U692">
        <v>0</v>
      </c>
      <c r="V692">
        <v>0</v>
      </c>
      <c r="W692">
        <v>2.0030146313914798</v>
      </c>
      <c r="X692">
        <v>976.22491057539003</v>
      </c>
      <c r="Y692">
        <v>1.23459689150041</v>
      </c>
      <c r="Z692">
        <v>6</v>
      </c>
      <c r="AA692">
        <v>737</v>
      </c>
      <c r="AB692">
        <v>1.6</v>
      </c>
      <c r="AC692">
        <v>2.8</v>
      </c>
      <c r="AD692">
        <v>1.2</v>
      </c>
    </row>
    <row r="693" spans="1:30" x14ac:dyDescent="0.25">
      <c r="A693" t="str">
        <f t="shared" si="10"/>
        <v>c</v>
      </c>
      <c r="B693">
        <v>691</v>
      </c>
      <c r="C693">
        <v>4</v>
      </c>
      <c r="D693">
        <v>55</v>
      </c>
      <c r="E693" t="s">
        <v>32</v>
      </c>
      <c r="F693" t="s">
        <v>108</v>
      </c>
      <c r="G693">
        <v>12</v>
      </c>
      <c r="H693">
        <v>903</v>
      </c>
      <c r="I693">
        <v>142.94927648799501</v>
      </c>
      <c r="J693">
        <v>0</v>
      </c>
      <c r="K693">
        <v>48.241051492886001</v>
      </c>
      <c r="L693">
        <v>0</v>
      </c>
      <c r="M693">
        <v>0</v>
      </c>
      <c r="N693">
        <v>0</v>
      </c>
      <c r="O693">
        <v>328</v>
      </c>
      <c r="P693">
        <v>492</v>
      </c>
      <c r="Q693">
        <v>164</v>
      </c>
      <c r="R693">
        <v>0</v>
      </c>
      <c r="S693">
        <v>4.0765592160638901E-2</v>
      </c>
      <c r="T693">
        <v>0</v>
      </c>
      <c r="U693">
        <v>0</v>
      </c>
      <c r="V693">
        <v>0</v>
      </c>
      <c r="W693">
        <v>0</v>
      </c>
      <c r="X693">
        <v>328.41260111604902</v>
      </c>
      <c r="Y693">
        <v>0</v>
      </c>
      <c r="Z693">
        <v>0</v>
      </c>
      <c r="AA693">
        <v>164</v>
      </c>
      <c r="AB693">
        <v>2.2999999999999998</v>
      </c>
      <c r="AC693">
        <v>3.4</v>
      </c>
      <c r="AD693">
        <v>1.1000000000000001</v>
      </c>
    </row>
    <row r="694" spans="1:30" x14ac:dyDescent="0.25">
      <c r="A694" t="str">
        <f t="shared" si="10"/>
        <v>d</v>
      </c>
      <c r="B694">
        <v>692</v>
      </c>
      <c r="C694">
        <v>4</v>
      </c>
      <c r="D694">
        <v>55</v>
      </c>
      <c r="E694" t="s">
        <v>16</v>
      </c>
      <c r="F694" t="s">
        <v>104</v>
      </c>
      <c r="G694">
        <v>16</v>
      </c>
      <c r="H694">
        <v>2658</v>
      </c>
      <c r="I694">
        <v>785.47248955859595</v>
      </c>
      <c r="J694">
        <v>55.438061532600301</v>
      </c>
      <c r="K694">
        <v>382.02225888049702</v>
      </c>
      <c r="L694">
        <v>40</v>
      </c>
      <c r="M694">
        <v>40</v>
      </c>
      <c r="N694">
        <v>0</v>
      </c>
      <c r="O694">
        <v>1100</v>
      </c>
      <c r="P694">
        <v>3624</v>
      </c>
      <c r="Q694">
        <v>2524</v>
      </c>
      <c r="R694">
        <v>4.87915793049985E-2</v>
      </c>
      <c r="S694">
        <v>40.7540630747676</v>
      </c>
      <c r="T694">
        <v>0</v>
      </c>
      <c r="U694">
        <v>0</v>
      </c>
      <c r="V694">
        <v>0</v>
      </c>
      <c r="W694">
        <v>6.5166397637667899</v>
      </c>
      <c r="X694">
        <v>1015.5378105815701</v>
      </c>
      <c r="Y694">
        <v>78.676503798349998</v>
      </c>
      <c r="Z694">
        <v>329</v>
      </c>
      <c r="AA694">
        <v>2273</v>
      </c>
      <c r="AB694">
        <v>1.5</v>
      </c>
      <c r="AC694">
        <v>4.7</v>
      </c>
      <c r="AD694">
        <v>3.2</v>
      </c>
    </row>
    <row r="695" spans="1:30" x14ac:dyDescent="0.25">
      <c r="A695" t="str">
        <f t="shared" si="10"/>
        <v>e</v>
      </c>
      <c r="B695">
        <v>693</v>
      </c>
      <c r="C695">
        <v>4</v>
      </c>
      <c r="D695">
        <v>55</v>
      </c>
      <c r="E695" t="s">
        <v>43</v>
      </c>
      <c r="F695" t="s">
        <v>98</v>
      </c>
      <c r="G695">
        <v>22</v>
      </c>
      <c r="H695">
        <v>600</v>
      </c>
      <c r="I695">
        <v>303.234603393442</v>
      </c>
      <c r="J695">
        <v>5.7670683618629104</v>
      </c>
      <c r="K695">
        <v>228.97564206361099</v>
      </c>
      <c r="L695">
        <v>0</v>
      </c>
      <c r="M695">
        <v>0</v>
      </c>
      <c r="N695">
        <v>0</v>
      </c>
      <c r="O695">
        <v>150</v>
      </c>
      <c r="P695">
        <v>2134</v>
      </c>
      <c r="Q695">
        <v>1984</v>
      </c>
      <c r="R695">
        <v>0</v>
      </c>
      <c r="S695">
        <v>0.502679637540418</v>
      </c>
      <c r="T695">
        <v>0</v>
      </c>
      <c r="U695">
        <v>0</v>
      </c>
      <c r="V695">
        <v>0</v>
      </c>
      <c r="W695">
        <v>0</v>
      </c>
      <c r="X695">
        <v>139.294821627765</v>
      </c>
      <c r="Y695">
        <v>10.889109796653299</v>
      </c>
      <c r="Z695">
        <v>49</v>
      </c>
      <c r="AA695">
        <v>1946</v>
      </c>
      <c r="AB695">
        <v>0.5</v>
      </c>
      <c r="AC695">
        <v>7</v>
      </c>
      <c r="AD695">
        <v>6.5</v>
      </c>
    </row>
    <row r="696" spans="1:30" x14ac:dyDescent="0.25">
      <c r="A696" t="str">
        <f t="shared" si="10"/>
        <v>a</v>
      </c>
      <c r="B696">
        <v>694</v>
      </c>
      <c r="C696">
        <v>4</v>
      </c>
      <c r="D696">
        <v>56</v>
      </c>
      <c r="E696" t="s">
        <v>18</v>
      </c>
      <c r="F696" t="s">
        <v>118</v>
      </c>
      <c r="G696">
        <v>2</v>
      </c>
      <c r="H696">
        <v>96</v>
      </c>
      <c r="I696">
        <v>132.71747125503001</v>
      </c>
      <c r="J696">
        <v>0</v>
      </c>
      <c r="K696">
        <v>94.039915989717599</v>
      </c>
      <c r="L696">
        <v>39</v>
      </c>
      <c r="M696">
        <v>39</v>
      </c>
      <c r="N696">
        <v>0</v>
      </c>
      <c r="O696">
        <v>8</v>
      </c>
      <c r="P696">
        <v>127</v>
      </c>
      <c r="Q696">
        <v>119</v>
      </c>
      <c r="R696">
        <v>0</v>
      </c>
      <c r="S696">
        <v>39.817443498663202</v>
      </c>
      <c r="T696">
        <v>0</v>
      </c>
      <c r="U696">
        <v>0</v>
      </c>
      <c r="V696">
        <v>0</v>
      </c>
      <c r="W696">
        <v>0</v>
      </c>
      <c r="X696">
        <v>8.9736472022676992</v>
      </c>
      <c r="Y696">
        <v>0</v>
      </c>
      <c r="Z696">
        <v>0</v>
      </c>
      <c r="AA696">
        <v>119</v>
      </c>
      <c r="AB696">
        <v>0.4</v>
      </c>
      <c r="AC696">
        <v>1.3</v>
      </c>
      <c r="AD696">
        <v>0.9</v>
      </c>
    </row>
    <row r="697" spans="1:30" x14ac:dyDescent="0.25">
      <c r="A697" t="str">
        <f t="shared" si="10"/>
        <v>a</v>
      </c>
      <c r="B697">
        <v>695</v>
      </c>
      <c r="C697">
        <v>4</v>
      </c>
      <c r="D697">
        <v>56</v>
      </c>
      <c r="E697" t="s">
        <v>17</v>
      </c>
      <c r="F697" t="s">
        <v>117</v>
      </c>
      <c r="G697">
        <v>3</v>
      </c>
      <c r="H697">
        <v>11</v>
      </c>
      <c r="I697">
        <v>10.357824861735001</v>
      </c>
      <c r="J697">
        <v>0</v>
      </c>
      <c r="K697">
        <v>4.8485294203931604</v>
      </c>
      <c r="L697">
        <v>0</v>
      </c>
      <c r="M697">
        <v>0</v>
      </c>
      <c r="N697">
        <v>0</v>
      </c>
      <c r="O697">
        <v>1</v>
      </c>
      <c r="P697">
        <v>7</v>
      </c>
      <c r="Q697">
        <v>6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1.99773740641799</v>
      </c>
      <c r="Y697">
        <v>0</v>
      </c>
      <c r="Z697">
        <v>0</v>
      </c>
      <c r="AA697">
        <v>6</v>
      </c>
      <c r="AB697">
        <v>0.1</v>
      </c>
      <c r="AC697">
        <v>0.7</v>
      </c>
      <c r="AD697">
        <v>0.6</v>
      </c>
    </row>
    <row r="698" spans="1:30" x14ac:dyDescent="0.25">
      <c r="A698" t="str">
        <f t="shared" si="10"/>
        <v>a</v>
      </c>
      <c r="B698">
        <v>696</v>
      </c>
      <c r="C698">
        <v>4</v>
      </c>
      <c r="D698">
        <v>56</v>
      </c>
      <c r="E698" t="s">
        <v>40</v>
      </c>
      <c r="F698" t="s">
        <v>116</v>
      </c>
      <c r="G698">
        <v>4</v>
      </c>
      <c r="H698">
        <v>220</v>
      </c>
      <c r="I698">
        <v>438.82800013000798</v>
      </c>
      <c r="J698">
        <v>0</v>
      </c>
      <c r="K698">
        <v>433.87267279446201</v>
      </c>
      <c r="L698">
        <v>0</v>
      </c>
      <c r="M698">
        <v>0</v>
      </c>
      <c r="N698">
        <v>0</v>
      </c>
      <c r="O698">
        <v>0</v>
      </c>
      <c r="P698">
        <v>553</v>
      </c>
      <c r="Q698">
        <v>553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553</v>
      </c>
      <c r="AB698">
        <v>0</v>
      </c>
      <c r="AC698">
        <v>1.3</v>
      </c>
      <c r="AD698">
        <v>1.3</v>
      </c>
    </row>
    <row r="699" spans="1:30" x14ac:dyDescent="0.25">
      <c r="A699" t="str">
        <f t="shared" si="10"/>
        <v>d</v>
      </c>
      <c r="B699">
        <v>697</v>
      </c>
      <c r="C699">
        <v>4</v>
      </c>
      <c r="D699">
        <v>56</v>
      </c>
      <c r="E699" t="s">
        <v>16</v>
      </c>
      <c r="F699" t="s">
        <v>104</v>
      </c>
      <c r="G699">
        <v>16</v>
      </c>
      <c r="H699">
        <v>12485</v>
      </c>
      <c r="I699">
        <v>4520.4511649317801</v>
      </c>
      <c r="J699">
        <v>3.0416158363961299</v>
      </c>
      <c r="K699">
        <v>2794.48911494816</v>
      </c>
      <c r="L699">
        <v>15</v>
      </c>
      <c r="M699">
        <v>15</v>
      </c>
      <c r="N699">
        <v>0</v>
      </c>
      <c r="O699">
        <v>4626</v>
      </c>
      <c r="P699">
        <v>21268</v>
      </c>
      <c r="Q699">
        <v>16642</v>
      </c>
      <c r="R699">
        <v>6.11809569226806</v>
      </c>
      <c r="S699">
        <v>8.9728978129438506</v>
      </c>
      <c r="T699">
        <v>0</v>
      </c>
      <c r="U699">
        <v>0</v>
      </c>
      <c r="V699">
        <v>0</v>
      </c>
      <c r="W699">
        <v>8.3415436629603494</v>
      </c>
      <c r="X699">
        <v>4615.64255479639</v>
      </c>
      <c r="Y699">
        <v>2.69712458885967</v>
      </c>
      <c r="Z699">
        <v>18</v>
      </c>
      <c r="AA699">
        <v>16627</v>
      </c>
      <c r="AB699">
        <v>1</v>
      </c>
      <c r="AC699">
        <v>4.7</v>
      </c>
      <c r="AD699">
        <v>3.7</v>
      </c>
    </row>
    <row r="700" spans="1:30" x14ac:dyDescent="0.25">
      <c r="A700" t="str">
        <f t="shared" si="10"/>
        <v>d</v>
      </c>
      <c r="B700">
        <v>698</v>
      </c>
      <c r="C700">
        <v>4</v>
      </c>
      <c r="D700">
        <v>56</v>
      </c>
      <c r="E700" t="s">
        <v>15</v>
      </c>
      <c r="F700" t="s">
        <v>103</v>
      </c>
      <c r="G700">
        <v>17</v>
      </c>
      <c r="H700">
        <v>388</v>
      </c>
      <c r="I700">
        <v>26.511070203261401</v>
      </c>
      <c r="J700">
        <v>0</v>
      </c>
      <c r="K700">
        <v>1.0741330557367399</v>
      </c>
      <c r="L700">
        <v>0</v>
      </c>
      <c r="M700">
        <v>0</v>
      </c>
      <c r="N700">
        <v>0</v>
      </c>
      <c r="O700">
        <v>212</v>
      </c>
      <c r="P700">
        <v>218</v>
      </c>
      <c r="Q700">
        <v>6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212.35423156384201</v>
      </c>
      <c r="Y700">
        <v>0</v>
      </c>
      <c r="Z700">
        <v>0</v>
      </c>
      <c r="AA700">
        <v>6</v>
      </c>
      <c r="AB700">
        <v>8</v>
      </c>
      <c r="AC700">
        <v>8.1999999999999993</v>
      </c>
      <c r="AD700">
        <v>0.2</v>
      </c>
    </row>
    <row r="701" spans="1:30" x14ac:dyDescent="0.25">
      <c r="A701" t="str">
        <f t="shared" si="10"/>
        <v>e</v>
      </c>
      <c r="B701">
        <v>699</v>
      </c>
      <c r="C701">
        <v>4</v>
      </c>
      <c r="D701">
        <v>56</v>
      </c>
      <c r="E701" t="s">
        <v>35</v>
      </c>
      <c r="F701" t="s">
        <v>99</v>
      </c>
      <c r="G701">
        <v>21</v>
      </c>
      <c r="H701">
        <v>1169</v>
      </c>
      <c r="I701">
        <v>1724.95450802084</v>
      </c>
      <c r="J701">
        <v>0</v>
      </c>
      <c r="K701">
        <v>1719.8943224888801</v>
      </c>
      <c r="L701">
        <v>0</v>
      </c>
      <c r="M701">
        <v>0</v>
      </c>
      <c r="N701">
        <v>0</v>
      </c>
      <c r="O701">
        <v>35</v>
      </c>
      <c r="P701">
        <v>14654</v>
      </c>
      <c r="Q701">
        <v>14619</v>
      </c>
      <c r="R701">
        <v>0</v>
      </c>
      <c r="S701" s="26">
        <v>7.5860072841449998E-6</v>
      </c>
      <c r="T701">
        <v>0</v>
      </c>
      <c r="U701">
        <v>0</v>
      </c>
      <c r="V701">
        <v>0</v>
      </c>
      <c r="W701">
        <v>0</v>
      </c>
      <c r="X701">
        <v>35.956403723618799</v>
      </c>
      <c r="Y701">
        <v>0</v>
      </c>
      <c r="Z701">
        <v>0</v>
      </c>
      <c r="AA701">
        <v>14619</v>
      </c>
      <c r="AB701">
        <v>0</v>
      </c>
      <c r="AC701">
        <v>8.5</v>
      </c>
      <c r="AD701">
        <v>8.5</v>
      </c>
    </row>
    <row r="702" spans="1:30" x14ac:dyDescent="0.25">
      <c r="A702" t="str">
        <f t="shared" si="10"/>
        <v>e</v>
      </c>
      <c r="B702">
        <v>700</v>
      </c>
      <c r="C702">
        <v>4</v>
      </c>
      <c r="D702">
        <v>56</v>
      </c>
      <c r="E702" t="s">
        <v>43</v>
      </c>
      <c r="F702" t="s">
        <v>98</v>
      </c>
      <c r="G702">
        <v>22</v>
      </c>
      <c r="H702">
        <v>2845</v>
      </c>
      <c r="I702">
        <v>1559.1646759288101</v>
      </c>
      <c r="J702">
        <v>3.7085034615051198</v>
      </c>
      <c r="K702">
        <v>1106.13164709545</v>
      </c>
      <c r="L702">
        <v>0</v>
      </c>
      <c r="M702">
        <v>0</v>
      </c>
      <c r="N702">
        <v>0</v>
      </c>
      <c r="O702">
        <v>557</v>
      </c>
      <c r="P702">
        <v>9988</v>
      </c>
      <c r="Q702">
        <v>9431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31.500582320850999</v>
      </c>
      <c r="X702">
        <v>524.10002798268704</v>
      </c>
      <c r="Y702">
        <v>1.66842023929476</v>
      </c>
      <c r="Z702">
        <v>31</v>
      </c>
      <c r="AA702">
        <v>9402</v>
      </c>
      <c r="AB702">
        <v>0.4</v>
      </c>
      <c r="AC702">
        <v>6.4</v>
      </c>
      <c r="AD702">
        <v>6</v>
      </c>
    </row>
    <row r="703" spans="1:30" x14ac:dyDescent="0.25">
      <c r="A703" t="str">
        <f t="shared" si="10"/>
        <v>f</v>
      </c>
      <c r="B703">
        <v>701</v>
      </c>
      <c r="C703">
        <v>4</v>
      </c>
      <c r="D703">
        <v>56</v>
      </c>
      <c r="E703" t="s">
        <v>14</v>
      </c>
      <c r="F703" t="s">
        <v>93</v>
      </c>
      <c r="G703">
        <v>27</v>
      </c>
      <c r="H703">
        <v>1914</v>
      </c>
      <c r="I703">
        <v>228.89819014195999</v>
      </c>
      <c r="J703">
        <v>0</v>
      </c>
      <c r="K703">
        <v>151.594498891348</v>
      </c>
      <c r="L703">
        <v>0</v>
      </c>
      <c r="M703">
        <v>6079</v>
      </c>
      <c r="N703">
        <v>6079</v>
      </c>
      <c r="O703">
        <v>781</v>
      </c>
      <c r="P703">
        <v>3618</v>
      </c>
      <c r="Q703">
        <v>2837</v>
      </c>
      <c r="R703" s="26">
        <v>8.4204527889099995E-5</v>
      </c>
      <c r="S703">
        <v>1.5212167997096299E-4</v>
      </c>
      <c r="T703">
        <v>0</v>
      </c>
      <c r="U703">
        <v>0</v>
      </c>
      <c r="V703">
        <v>6079</v>
      </c>
      <c r="W703">
        <v>62.412667287802599</v>
      </c>
      <c r="X703">
        <v>718.75060764651403</v>
      </c>
      <c r="Y703">
        <v>0</v>
      </c>
      <c r="Z703">
        <v>0</v>
      </c>
      <c r="AA703">
        <v>2837</v>
      </c>
      <c r="AB703">
        <v>3.4</v>
      </c>
      <c r="AC703">
        <v>42.4</v>
      </c>
      <c r="AD703">
        <v>39</v>
      </c>
    </row>
    <row r="704" spans="1:30" x14ac:dyDescent="0.25">
      <c r="A704" t="str">
        <f t="shared" si="10"/>
        <v>g</v>
      </c>
      <c r="B704">
        <v>702</v>
      </c>
      <c r="C704">
        <v>4</v>
      </c>
      <c r="D704">
        <v>56</v>
      </c>
      <c r="E704" t="s">
        <v>38</v>
      </c>
      <c r="F704" t="s">
        <v>90</v>
      </c>
      <c r="G704">
        <v>30</v>
      </c>
      <c r="H704">
        <v>1047</v>
      </c>
      <c r="I704">
        <v>2462.6185892110202</v>
      </c>
      <c r="J704">
        <v>0</v>
      </c>
      <c r="K704">
        <v>2348.581357645</v>
      </c>
      <c r="L704">
        <v>0</v>
      </c>
      <c r="M704">
        <v>21399</v>
      </c>
      <c r="N704">
        <v>21399</v>
      </c>
      <c r="O704">
        <v>3</v>
      </c>
      <c r="P704">
        <v>18192</v>
      </c>
      <c r="Q704">
        <v>18189</v>
      </c>
      <c r="R704">
        <v>0</v>
      </c>
      <c r="S704">
        <v>0</v>
      </c>
      <c r="T704">
        <v>0</v>
      </c>
      <c r="U704">
        <v>0</v>
      </c>
      <c r="V704">
        <v>21399</v>
      </c>
      <c r="W704">
        <v>0</v>
      </c>
      <c r="X704">
        <v>3.9894867073142999</v>
      </c>
      <c r="Y704">
        <v>0</v>
      </c>
      <c r="Z704">
        <v>0</v>
      </c>
      <c r="AA704">
        <v>18189</v>
      </c>
      <c r="AB704">
        <v>0</v>
      </c>
      <c r="AC704">
        <v>16.100000000000001</v>
      </c>
      <c r="AD704">
        <v>16.100000000000001</v>
      </c>
    </row>
    <row r="705" spans="1:30" x14ac:dyDescent="0.25">
      <c r="A705" t="str">
        <f t="shared" si="10"/>
        <v>b</v>
      </c>
      <c r="B705">
        <v>703</v>
      </c>
      <c r="C705">
        <v>4</v>
      </c>
      <c r="D705">
        <v>61</v>
      </c>
      <c r="E705" t="s">
        <v>39</v>
      </c>
      <c r="F705" t="s">
        <v>114</v>
      </c>
      <c r="G705">
        <v>6</v>
      </c>
      <c r="H705">
        <v>1253</v>
      </c>
      <c r="I705">
        <v>1270.07854160836</v>
      </c>
      <c r="J705">
        <v>33.755270714080702</v>
      </c>
      <c r="K705">
        <v>810.91709534171696</v>
      </c>
      <c r="L705">
        <v>543</v>
      </c>
      <c r="M705">
        <v>543</v>
      </c>
      <c r="N705">
        <v>0</v>
      </c>
      <c r="O705">
        <v>125</v>
      </c>
      <c r="P705">
        <v>1913</v>
      </c>
      <c r="Q705">
        <v>1788</v>
      </c>
      <c r="R705">
        <v>61.932260980403299</v>
      </c>
      <c r="S705">
        <v>481.77887297157002</v>
      </c>
      <c r="T705">
        <v>0</v>
      </c>
      <c r="U705">
        <v>0</v>
      </c>
      <c r="V705">
        <v>0</v>
      </c>
      <c r="W705">
        <v>0.90244782048456895</v>
      </c>
      <c r="X705">
        <v>118.729726335994</v>
      </c>
      <c r="Y705">
        <v>6.0297736545022103</v>
      </c>
      <c r="Z705">
        <v>71</v>
      </c>
      <c r="AA705">
        <v>1723</v>
      </c>
      <c r="AB705">
        <v>0.5</v>
      </c>
      <c r="AC705">
        <v>1.9</v>
      </c>
      <c r="AD705">
        <v>1.4</v>
      </c>
    </row>
    <row r="706" spans="1:30" x14ac:dyDescent="0.25">
      <c r="A706" t="str">
        <f t="shared" si="10"/>
        <v>b</v>
      </c>
      <c r="B706">
        <v>704</v>
      </c>
      <c r="C706">
        <v>4</v>
      </c>
      <c r="D706">
        <v>61</v>
      </c>
      <c r="E706" t="s">
        <v>34</v>
      </c>
      <c r="F706" t="s">
        <v>112</v>
      </c>
      <c r="G706">
        <v>8</v>
      </c>
      <c r="H706">
        <v>250</v>
      </c>
      <c r="I706">
        <v>211.44963709716799</v>
      </c>
      <c r="J706">
        <v>0.698263803412704</v>
      </c>
      <c r="K706">
        <v>100.843918195977</v>
      </c>
      <c r="L706">
        <v>26</v>
      </c>
      <c r="M706">
        <v>26</v>
      </c>
      <c r="N706">
        <v>0</v>
      </c>
      <c r="O706">
        <v>33</v>
      </c>
      <c r="P706">
        <v>247</v>
      </c>
      <c r="Q706">
        <v>214</v>
      </c>
      <c r="R706">
        <v>26.6572074781858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32.526657022381997</v>
      </c>
      <c r="Y706">
        <v>0.50157053199699997</v>
      </c>
      <c r="Z706">
        <v>1</v>
      </c>
      <c r="AA706">
        <v>214</v>
      </c>
      <c r="AB706">
        <v>0.3</v>
      </c>
      <c r="AC706">
        <v>1.3</v>
      </c>
      <c r="AD706">
        <v>1</v>
      </c>
    </row>
    <row r="707" spans="1:30" x14ac:dyDescent="0.25">
      <c r="A707" t="str">
        <f t="shared" ref="A707:A746" si="11">LEFT(E707,1)</f>
        <v>b</v>
      </c>
      <c r="B707">
        <v>705</v>
      </c>
      <c r="C707">
        <v>4</v>
      </c>
      <c r="D707">
        <v>61</v>
      </c>
      <c r="E707" t="s">
        <v>23</v>
      </c>
      <c r="F707" t="s">
        <v>111</v>
      </c>
      <c r="G707">
        <v>9</v>
      </c>
      <c r="H707">
        <v>91</v>
      </c>
      <c r="I707">
        <v>7.5759378224928398</v>
      </c>
      <c r="J707">
        <v>0</v>
      </c>
      <c r="K707">
        <v>0.28809658653227599</v>
      </c>
      <c r="L707">
        <v>0</v>
      </c>
      <c r="M707">
        <v>0</v>
      </c>
      <c r="N707">
        <v>0</v>
      </c>
      <c r="O707">
        <v>49</v>
      </c>
      <c r="P707">
        <v>49</v>
      </c>
      <c r="Q707">
        <v>0</v>
      </c>
      <c r="R707">
        <v>3.4163379999778302E-2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49.911683762880202</v>
      </c>
      <c r="Y707">
        <v>0</v>
      </c>
      <c r="Z707">
        <v>0</v>
      </c>
      <c r="AA707">
        <v>0</v>
      </c>
      <c r="AB707">
        <v>6.5</v>
      </c>
      <c r="AC707">
        <v>6.5</v>
      </c>
      <c r="AD707">
        <v>0</v>
      </c>
    </row>
    <row r="708" spans="1:30" x14ac:dyDescent="0.25">
      <c r="A708" t="str">
        <f t="shared" si="11"/>
        <v>c</v>
      </c>
      <c r="B708">
        <v>706</v>
      </c>
      <c r="C708">
        <v>4</v>
      </c>
      <c r="D708">
        <v>61</v>
      </c>
      <c r="E708" t="s">
        <v>33</v>
      </c>
      <c r="F708" t="s">
        <v>109</v>
      </c>
      <c r="G708">
        <v>11</v>
      </c>
      <c r="H708">
        <v>1059</v>
      </c>
      <c r="I708">
        <v>825.43463408077196</v>
      </c>
      <c r="J708">
        <v>3.9109051022827601</v>
      </c>
      <c r="K708">
        <v>566.74354784772697</v>
      </c>
      <c r="L708">
        <v>0</v>
      </c>
      <c r="M708">
        <v>0</v>
      </c>
      <c r="N708">
        <v>0</v>
      </c>
      <c r="O708">
        <v>69</v>
      </c>
      <c r="P708">
        <v>2005</v>
      </c>
      <c r="Q708">
        <v>1936</v>
      </c>
      <c r="R708">
        <v>8.8573277695038997E-3</v>
      </c>
      <c r="S708">
        <v>0.349171083314749</v>
      </c>
      <c r="T708">
        <v>0</v>
      </c>
      <c r="U708">
        <v>0</v>
      </c>
      <c r="V708">
        <v>0</v>
      </c>
      <c r="W708">
        <v>1.9967530330711301</v>
      </c>
      <c r="X708">
        <v>64.769315177672098</v>
      </c>
      <c r="Y708">
        <v>2.9310996417678701</v>
      </c>
      <c r="Z708">
        <v>13</v>
      </c>
      <c r="AA708">
        <v>1926</v>
      </c>
      <c r="AB708">
        <v>0.1</v>
      </c>
      <c r="AC708">
        <v>2.4</v>
      </c>
      <c r="AD708">
        <v>2.2999999999999998</v>
      </c>
    </row>
    <row r="709" spans="1:30" x14ac:dyDescent="0.25">
      <c r="A709" t="str">
        <f t="shared" si="11"/>
        <v>c</v>
      </c>
      <c r="B709">
        <v>707</v>
      </c>
      <c r="C709">
        <v>4</v>
      </c>
      <c r="D709">
        <v>61</v>
      </c>
      <c r="E709" t="s">
        <v>32</v>
      </c>
      <c r="F709" t="s">
        <v>108</v>
      </c>
      <c r="G709">
        <v>12</v>
      </c>
      <c r="H709">
        <v>3024</v>
      </c>
      <c r="I709">
        <v>736.99467749841494</v>
      </c>
      <c r="J709">
        <v>2.4233674862755099</v>
      </c>
      <c r="K709">
        <v>224.807776483433</v>
      </c>
      <c r="L709">
        <v>375</v>
      </c>
      <c r="M709">
        <v>375</v>
      </c>
      <c r="N709">
        <v>0</v>
      </c>
      <c r="O709">
        <v>1347</v>
      </c>
      <c r="P709">
        <v>2118</v>
      </c>
      <c r="Q709">
        <v>771</v>
      </c>
      <c r="R709">
        <v>323.63566052613601</v>
      </c>
      <c r="S709">
        <v>51.927569956478301</v>
      </c>
      <c r="T709">
        <v>0</v>
      </c>
      <c r="U709">
        <v>0</v>
      </c>
      <c r="V709">
        <v>0</v>
      </c>
      <c r="W709">
        <v>9.9886621931599997</v>
      </c>
      <c r="X709">
        <v>1336.8564801883799</v>
      </c>
      <c r="Y709">
        <v>0.91961669217969</v>
      </c>
      <c r="Z709">
        <v>8</v>
      </c>
      <c r="AA709">
        <v>764</v>
      </c>
      <c r="AB709">
        <v>2.2999999999999998</v>
      </c>
      <c r="AC709">
        <v>3.4</v>
      </c>
      <c r="AD709">
        <v>1.1000000000000001</v>
      </c>
    </row>
    <row r="710" spans="1:30" x14ac:dyDescent="0.25">
      <c r="A710" t="str">
        <f t="shared" si="11"/>
        <v>c</v>
      </c>
      <c r="B710">
        <v>708</v>
      </c>
      <c r="C710">
        <v>4</v>
      </c>
      <c r="D710">
        <v>61</v>
      </c>
      <c r="E710" t="s">
        <v>31</v>
      </c>
      <c r="F710" t="s">
        <v>107</v>
      </c>
      <c r="G710">
        <v>13</v>
      </c>
      <c r="H710">
        <v>2095</v>
      </c>
      <c r="I710">
        <v>340.43533817592999</v>
      </c>
      <c r="J710">
        <v>0</v>
      </c>
      <c r="K710">
        <v>50.869725658705299</v>
      </c>
      <c r="L710">
        <v>190</v>
      </c>
      <c r="M710">
        <v>190</v>
      </c>
      <c r="N710">
        <v>0</v>
      </c>
      <c r="O710">
        <v>1061</v>
      </c>
      <c r="P710">
        <v>1233</v>
      </c>
      <c r="Q710">
        <v>172</v>
      </c>
      <c r="R710">
        <v>80.887562339601402</v>
      </c>
      <c r="S710">
        <v>109.86391728456</v>
      </c>
      <c r="T710">
        <v>0</v>
      </c>
      <c r="U710">
        <v>0</v>
      </c>
      <c r="V710">
        <v>0</v>
      </c>
      <c r="W710">
        <v>0</v>
      </c>
      <c r="X710">
        <v>1061.9688181128399</v>
      </c>
      <c r="Y710">
        <v>0</v>
      </c>
      <c r="Z710">
        <v>0</v>
      </c>
      <c r="AA710">
        <v>172</v>
      </c>
      <c r="AB710">
        <v>3.7</v>
      </c>
      <c r="AC710">
        <v>4.2</v>
      </c>
      <c r="AD710">
        <v>0.5</v>
      </c>
    </row>
    <row r="711" spans="1:30" x14ac:dyDescent="0.25">
      <c r="A711" t="str">
        <f t="shared" si="11"/>
        <v>d</v>
      </c>
      <c r="B711">
        <v>709</v>
      </c>
      <c r="C711">
        <v>4</v>
      </c>
      <c r="D711">
        <v>61</v>
      </c>
      <c r="E711" t="s">
        <v>16</v>
      </c>
      <c r="F711" t="s">
        <v>104</v>
      </c>
      <c r="G711">
        <v>16</v>
      </c>
      <c r="H711">
        <v>458</v>
      </c>
      <c r="I711">
        <v>68.662362019251404</v>
      </c>
      <c r="J711">
        <v>2.50710567332237</v>
      </c>
      <c r="K711">
        <v>5.6356561028947398</v>
      </c>
      <c r="L711">
        <v>50</v>
      </c>
      <c r="M711">
        <v>50</v>
      </c>
      <c r="N711">
        <v>0</v>
      </c>
      <c r="O711">
        <v>280</v>
      </c>
      <c r="P711">
        <v>321</v>
      </c>
      <c r="Q711">
        <v>41</v>
      </c>
      <c r="R711">
        <v>22.774402007059098</v>
      </c>
      <c r="S711">
        <v>27.896976719603899</v>
      </c>
      <c r="T711">
        <v>0</v>
      </c>
      <c r="U711">
        <v>0</v>
      </c>
      <c r="V711">
        <v>0</v>
      </c>
      <c r="W711">
        <v>0</v>
      </c>
      <c r="X711">
        <v>274.13178129509299</v>
      </c>
      <c r="Y711">
        <v>5.9298805860582799</v>
      </c>
      <c r="Z711">
        <v>14</v>
      </c>
      <c r="AA711">
        <v>33</v>
      </c>
      <c r="AB711">
        <v>4.8</v>
      </c>
      <c r="AC711">
        <v>5.4</v>
      </c>
      <c r="AD711">
        <v>0.6</v>
      </c>
    </row>
    <row r="712" spans="1:30" x14ac:dyDescent="0.25">
      <c r="A712" t="str">
        <f t="shared" si="11"/>
        <v>d</v>
      </c>
      <c r="B712">
        <v>710</v>
      </c>
      <c r="C712">
        <v>4</v>
      </c>
      <c r="D712">
        <v>61</v>
      </c>
      <c r="E712" t="s">
        <v>15</v>
      </c>
      <c r="F712" t="s">
        <v>103</v>
      </c>
      <c r="G712">
        <v>17</v>
      </c>
      <c r="H712">
        <v>501</v>
      </c>
      <c r="I712">
        <v>62.160027878742802</v>
      </c>
      <c r="J712">
        <v>0</v>
      </c>
      <c r="K712">
        <v>10.604818093836601</v>
      </c>
      <c r="L712">
        <v>13</v>
      </c>
      <c r="M712">
        <v>13</v>
      </c>
      <c r="N712">
        <v>0</v>
      </c>
      <c r="O712">
        <v>202</v>
      </c>
      <c r="P712">
        <v>265</v>
      </c>
      <c r="Q712">
        <v>63</v>
      </c>
      <c r="R712">
        <v>11.985785072731201</v>
      </c>
      <c r="S712">
        <v>1.9973595093793699</v>
      </c>
      <c r="T712">
        <v>0</v>
      </c>
      <c r="U712">
        <v>0</v>
      </c>
      <c r="V712">
        <v>0</v>
      </c>
      <c r="W712">
        <v>1.9184584249793701E-2</v>
      </c>
      <c r="X712">
        <v>202.96967150467199</v>
      </c>
      <c r="Y712">
        <v>0</v>
      </c>
      <c r="Z712">
        <v>0</v>
      </c>
      <c r="AA712">
        <v>63</v>
      </c>
      <c r="AB712">
        <v>3.5</v>
      </c>
      <c r="AC712">
        <v>4.5</v>
      </c>
      <c r="AD712">
        <v>1</v>
      </c>
    </row>
    <row r="713" spans="1:30" x14ac:dyDescent="0.25">
      <c r="A713" t="str">
        <f t="shared" si="11"/>
        <v>e</v>
      </c>
      <c r="B713">
        <v>711</v>
      </c>
      <c r="C713">
        <v>4</v>
      </c>
      <c r="D713">
        <v>61</v>
      </c>
      <c r="E713" t="s">
        <v>35</v>
      </c>
      <c r="F713" t="s">
        <v>99</v>
      </c>
      <c r="G713">
        <v>21</v>
      </c>
      <c r="H713">
        <v>10732</v>
      </c>
      <c r="I713">
        <v>1661.6531175354801</v>
      </c>
      <c r="J713">
        <v>89.938542930825406</v>
      </c>
      <c r="K713">
        <v>350.44389673556998</v>
      </c>
      <c r="L713">
        <v>709</v>
      </c>
      <c r="M713">
        <v>709</v>
      </c>
      <c r="N713">
        <v>0</v>
      </c>
      <c r="O713">
        <v>5101</v>
      </c>
      <c r="P713">
        <v>8660</v>
      </c>
      <c r="Q713">
        <v>3559</v>
      </c>
      <c r="R713">
        <v>553.76066332287098</v>
      </c>
      <c r="S713">
        <v>155.29850334543499</v>
      </c>
      <c r="T713">
        <v>0</v>
      </c>
      <c r="U713">
        <v>0</v>
      </c>
      <c r="V713">
        <v>0</v>
      </c>
      <c r="W713">
        <v>0</v>
      </c>
      <c r="X713">
        <v>4918.9030373493197</v>
      </c>
      <c r="Y713">
        <v>182.78547157384301</v>
      </c>
      <c r="Z713">
        <v>764</v>
      </c>
      <c r="AA713">
        <v>2978</v>
      </c>
      <c r="AB713">
        <v>3.5</v>
      </c>
      <c r="AC713">
        <v>5.6</v>
      </c>
      <c r="AD713">
        <v>2.1</v>
      </c>
    </row>
    <row r="714" spans="1:30" x14ac:dyDescent="0.25">
      <c r="A714" t="str">
        <f t="shared" si="11"/>
        <v>e</v>
      </c>
      <c r="B714">
        <v>712</v>
      </c>
      <c r="C714">
        <v>4</v>
      </c>
      <c r="D714">
        <v>61</v>
      </c>
      <c r="E714" t="s">
        <v>43</v>
      </c>
      <c r="F714" t="s">
        <v>98</v>
      </c>
      <c r="G714">
        <v>22</v>
      </c>
      <c r="H714">
        <v>2567</v>
      </c>
      <c r="I714">
        <v>685.91603165482798</v>
      </c>
      <c r="J714">
        <v>69.964135360945306</v>
      </c>
      <c r="K714">
        <v>324.864580457079</v>
      </c>
      <c r="L714">
        <v>112</v>
      </c>
      <c r="M714">
        <v>112</v>
      </c>
      <c r="N714">
        <v>0</v>
      </c>
      <c r="O714">
        <v>1401</v>
      </c>
      <c r="P714">
        <v>4674</v>
      </c>
      <c r="Q714">
        <v>3273</v>
      </c>
      <c r="R714">
        <v>8.2269332886681593E-3</v>
      </c>
      <c r="S714">
        <v>112.84635124032999</v>
      </c>
      <c r="T714">
        <v>0</v>
      </c>
      <c r="U714">
        <v>0</v>
      </c>
      <c r="V714">
        <v>0</v>
      </c>
      <c r="W714">
        <v>84.502519079335201</v>
      </c>
      <c r="X714">
        <v>1235.32634364757</v>
      </c>
      <c r="Y714">
        <v>81.233550602304902</v>
      </c>
      <c r="Z714">
        <v>594</v>
      </c>
      <c r="AA714">
        <v>2761</v>
      </c>
      <c r="AB714">
        <v>2.2000000000000002</v>
      </c>
      <c r="AC714">
        <v>7</v>
      </c>
      <c r="AD714">
        <v>4.8</v>
      </c>
    </row>
    <row r="715" spans="1:30" x14ac:dyDescent="0.25">
      <c r="A715" t="str">
        <f t="shared" si="11"/>
        <v>f</v>
      </c>
      <c r="B715">
        <v>713</v>
      </c>
      <c r="C715">
        <v>4</v>
      </c>
      <c r="D715">
        <v>61</v>
      </c>
      <c r="E715" t="s">
        <v>14</v>
      </c>
      <c r="F715" t="s">
        <v>93</v>
      </c>
      <c r="G715">
        <v>27</v>
      </c>
      <c r="H715">
        <v>300</v>
      </c>
      <c r="I715">
        <v>303.79484700711498</v>
      </c>
      <c r="J715">
        <v>0</v>
      </c>
      <c r="K715">
        <v>95.336935620384907</v>
      </c>
      <c r="L715">
        <v>0</v>
      </c>
      <c r="M715">
        <v>3823</v>
      </c>
      <c r="N715">
        <v>3823</v>
      </c>
      <c r="O715">
        <v>12</v>
      </c>
      <c r="P715">
        <v>1796</v>
      </c>
      <c r="Q715">
        <v>1784</v>
      </c>
      <c r="R715">
        <v>0</v>
      </c>
      <c r="S715">
        <v>0</v>
      </c>
      <c r="T715">
        <v>0</v>
      </c>
      <c r="U715">
        <v>0</v>
      </c>
      <c r="V715">
        <v>3823</v>
      </c>
      <c r="W715">
        <v>7.2977485999758303</v>
      </c>
      <c r="X715">
        <v>4.8553785548904802</v>
      </c>
      <c r="Y715">
        <v>0</v>
      </c>
      <c r="Z715">
        <v>0</v>
      </c>
      <c r="AA715">
        <v>1784</v>
      </c>
      <c r="AB715">
        <v>0</v>
      </c>
      <c r="AC715">
        <v>18.5</v>
      </c>
      <c r="AD715">
        <v>18.5</v>
      </c>
    </row>
    <row r="716" spans="1:30" x14ac:dyDescent="0.25">
      <c r="A716" t="str">
        <f t="shared" si="11"/>
        <v>g</v>
      </c>
      <c r="B716">
        <v>714</v>
      </c>
      <c r="C716">
        <v>4</v>
      </c>
      <c r="D716">
        <v>61</v>
      </c>
      <c r="E716" t="s">
        <v>38</v>
      </c>
      <c r="F716" t="s">
        <v>90</v>
      </c>
      <c r="G716">
        <v>30</v>
      </c>
      <c r="H716">
        <v>2229</v>
      </c>
      <c r="I716">
        <v>461.85697732560601</v>
      </c>
      <c r="J716">
        <v>82.750797298833206</v>
      </c>
      <c r="K716">
        <v>151.267822790998</v>
      </c>
      <c r="L716">
        <v>4329</v>
      </c>
      <c r="M716">
        <v>6461</v>
      </c>
      <c r="N716">
        <v>2132</v>
      </c>
      <c r="O716">
        <v>805</v>
      </c>
      <c r="P716">
        <v>2261</v>
      </c>
      <c r="Q716">
        <v>1456</v>
      </c>
      <c r="R716">
        <v>56.844902816072</v>
      </c>
      <c r="S716">
        <v>4272.7952357866898</v>
      </c>
      <c r="T716">
        <v>0</v>
      </c>
      <c r="U716">
        <v>754</v>
      </c>
      <c r="V716">
        <v>1378</v>
      </c>
      <c r="W716">
        <v>0</v>
      </c>
      <c r="X716">
        <v>450.75485236063201</v>
      </c>
      <c r="Y716">
        <v>354.99370112672801</v>
      </c>
      <c r="Z716">
        <v>640</v>
      </c>
      <c r="AA716">
        <v>1171</v>
      </c>
      <c r="AB716">
        <v>11.1</v>
      </c>
      <c r="AC716">
        <v>18.899999999999999</v>
      </c>
      <c r="AD716">
        <v>7.8</v>
      </c>
    </row>
    <row r="717" spans="1:30" x14ac:dyDescent="0.25">
      <c r="A717" t="str">
        <f t="shared" si="11"/>
        <v>g</v>
      </c>
      <c r="B717">
        <v>715</v>
      </c>
      <c r="C717">
        <v>4</v>
      </c>
      <c r="D717">
        <v>61</v>
      </c>
      <c r="E717" t="s">
        <v>12</v>
      </c>
      <c r="F717" t="s">
        <v>89</v>
      </c>
      <c r="G717">
        <v>31</v>
      </c>
      <c r="H717">
        <v>405</v>
      </c>
      <c r="I717">
        <v>340.990229866589</v>
      </c>
      <c r="J717">
        <v>0</v>
      </c>
      <c r="K717">
        <v>1.2171682465317499</v>
      </c>
      <c r="L717">
        <v>7</v>
      </c>
      <c r="M717">
        <v>55</v>
      </c>
      <c r="N717">
        <v>48</v>
      </c>
      <c r="O717">
        <v>6</v>
      </c>
      <c r="P717">
        <v>28</v>
      </c>
      <c r="Q717">
        <v>22</v>
      </c>
      <c r="R717">
        <v>7.8551171972359599</v>
      </c>
      <c r="S717">
        <v>0</v>
      </c>
      <c r="T717">
        <v>0</v>
      </c>
      <c r="U717">
        <v>0</v>
      </c>
      <c r="V717">
        <v>48</v>
      </c>
      <c r="W717">
        <v>6.5339744709124901</v>
      </c>
      <c r="X717">
        <v>0</v>
      </c>
      <c r="Y717">
        <v>0</v>
      </c>
      <c r="Z717">
        <v>0</v>
      </c>
      <c r="AA717">
        <v>22</v>
      </c>
      <c r="AB717">
        <v>0</v>
      </c>
      <c r="AC717">
        <v>0.2</v>
      </c>
      <c r="AD717">
        <v>0.2</v>
      </c>
    </row>
    <row r="718" spans="1:30" x14ac:dyDescent="0.25">
      <c r="A718" t="str">
        <f t="shared" si="11"/>
        <v>a</v>
      </c>
      <c r="B718">
        <v>716</v>
      </c>
      <c r="C718">
        <v>4</v>
      </c>
      <c r="D718">
        <v>62</v>
      </c>
      <c r="E718" t="s">
        <v>17</v>
      </c>
      <c r="F718" t="s">
        <v>117</v>
      </c>
      <c r="G718">
        <v>3</v>
      </c>
      <c r="H718">
        <v>9</v>
      </c>
      <c r="I718">
        <v>3.5050740413983799</v>
      </c>
      <c r="J718">
        <v>0</v>
      </c>
      <c r="K718">
        <v>0.135964188368841</v>
      </c>
      <c r="L718">
        <v>22</v>
      </c>
      <c r="M718">
        <v>22</v>
      </c>
      <c r="N718">
        <v>0</v>
      </c>
      <c r="O718">
        <v>3</v>
      </c>
      <c r="P718">
        <v>3</v>
      </c>
      <c r="Q718">
        <v>0</v>
      </c>
      <c r="R718">
        <v>0</v>
      </c>
      <c r="S718">
        <v>22.4625879232557</v>
      </c>
      <c r="T718">
        <v>0</v>
      </c>
      <c r="U718">
        <v>0</v>
      </c>
      <c r="V718">
        <v>0</v>
      </c>
      <c r="W718">
        <v>0</v>
      </c>
      <c r="X718">
        <v>3.38114717845591</v>
      </c>
      <c r="Y718">
        <v>0</v>
      </c>
      <c r="Z718">
        <v>0</v>
      </c>
      <c r="AA718">
        <v>0</v>
      </c>
      <c r="AB718">
        <v>7.1</v>
      </c>
      <c r="AC718">
        <v>7.1</v>
      </c>
      <c r="AD718">
        <v>0</v>
      </c>
    </row>
    <row r="719" spans="1:30" x14ac:dyDescent="0.25">
      <c r="A719" t="str">
        <f t="shared" si="11"/>
        <v>c</v>
      </c>
      <c r="B719">
        <v>717</v>
      </c>
      <c r="C719">
        <v>4</v>
      </c>
      <c r="D719">
        <v>62</v>
      </c>
      <c r="E719" t="s">
        <v>33</v>
      </c>
      <c r="F719" t="s">
        <v>109</v>
      </c>
      <c r="G719">
        <v>11</v>
      </c>
      <c r="H719">
        <v>825</v>
      </c>
      <c r="I719">
        <v>342.72022933635702</v>
      </c>
      <c r="J719">
        <v>15.0882361611575</v>
      </c>
      <c r="K719">
        <v>266.032746141573</v>
      </c>
      <c r="L719">
        <v>90</v>
      </c>
      <c r="M719">
        <v>90</v>
      </c>
      <c r="N719">
        <v>0</v>
      </c>
      <c r="O719">
        <v>127</v>
      </c>
      <c r="P719">
        <v>1073</v>
      </c>
      <c r="Q719">
        <v>946</v>
      </c>
      <c r="R719">
        <v>89.738019803613895</v>
      </c>
      <c r="S719">
        <v>1.0189389873168799</v>
      </c>
      <c r="T719">
        <v>0</v>
      </c>
      <c r="U719">
        <v>0</v>
      </c>
      <c r="V719">
        <v>0</v>
      </c>
      <c r="W719">
        <v>1.9280617858387299</v>
      </c>
      <c r="X719">
        <v>116.939981022849</v>
      </c>
      <c r="Y719">
        <v>8.6741166093003006</v>
      </c>
      <c r="Z719">
        <v>51</v>
      </c>
      <c r="AA719">
        <v>904</v>
      </c>
      <c r="AB719">
        <v>0.6</v>
      </c>
      <c r="AC719">
        <v>3.4</v>
      </c>
      <c r="AD719">
        <v>2.8</v>
      </c>
    </row>
    <row r="720" spans="1:30" x14ac:dyDescent="0.25">
      <c r="A720" t="str">
        <f t="shared" si="11"/>
        <v>c</v>
      </c>
      <c r="B720">
        <v>718</v>
      </c>
      <c r="C720">
        <v>4</v>
      </c>
      <c r="D720">
        <v>62</v>
      </c>
      <c r="E720" t="s">
        <v>32</v>
      </c>
      <c r="F720" t="s">
        <v>108</v>
      </c>
      <c r="G720">
        <v>12</v>
      </c>
      <c r="H720">
        <v>8566</v>
      </c>
      <c r="I720">
        <v>1879.9540071353799</v>
      </c>
      <c r="J720">
        <v>37.392609918605501</v>
      </c>
      <c r="K720">
        <v>691.78246973828402</v>
      </c>
      <c r="L720">
        <v>239</v>
      </c>
      <c r="M720">
        <v>239</v>
      </c>
      <c r="N720">
        <v>0</v>
      </c>
      <c r="O720">
        <v>2757</v>
      </c>
      <c r="P720">
        <v>5210</v>
      </c>
      <c r="Q720">
        <v>2453</v>
      </c>
      <c r="R720">
        <v>202.14552605503599</v>
      </c>
      <c r="S720">
        <v>37.242604628723697</v>
      </c>
      <c r="T720">
        <v>0</v>
      </c>
      <c r="U720">
        <v>0</v>
      </c>
      <c r="V720">
        <v>0</v>
      </c>
      <c r="W720">
        <v>17.0277512970085</v>
      </c>
      <c r="X720">
        <v>2714.2448320404701</v>
      </c>
      <c r="Y720">
        <v>26.185846279278099</v>
      </c>
      <c r="Z720">
        <v>127</v>
      </c>
      <c r="AA720">
        <v>2352</v>
      </c>
      <c r="AB720">
        <v>1.6</v>
      </c>
      <c r="AC720">
        <v>2.9</v>
      </c>
      <c r="AD720">
        <v>1.3</v>
      </c>
    </row>
    <row r="721" spans="1:30" x14ac:dyDescent="0.25">
      <c r="A721" t="str">
        <f t="shared" si="11"/>
        <v>c</v>
      </c>
      <c r="B721">
        <v>719</v>
      </c>
      <c r="C721">
        <v>4</v>
      </c>
      <c r="D721">
        <v>62</v>
      </c>
      <c r="E721" t="s">
        <v>31</v>
      </c>
      <c r="F721" t="s">
        <v>107</v>
      </c>
      <c r="G721">
        <v>13</v>
      </c>
      <c r="H721">
        <v>1045</v>
      </c>
      <c r="I721">
        <v>120.01076237190399</v>
      </c>
      <c r="J721">
        <v>0</v>
      </c>
      <c r="K721">
        <v>24.025472511834</v>
      </c>
      <c r="L721">
        <v>0</v>
      </c>
      <c r="M721">
        <v>0</v>
      </c>
      <c r="N721">
        <v>0</v>
      </c>
      <c r="O721">
        <v>419</v>
      </c>
      <c r="P721">
        <v>500</v>
      </c>
      <c r="Q721">
        <v>81</v>
      </c>
      <c r="R721">
        <v>0</v>
      </c>
      <c r="S721">
        <v>3.6374781816979002E-3</v>
      </c>
      <c r="T721">
        <v>0</v>
      </c>
      <c r="U721">
        <v>0</v>
      </c>
      <c r="V721">
        <v>0</v>
      </c>
      <c r="W721">
        <v>3.43769624736938</v>
      </c>
      <c r="X721">
        <v>416.46177428268197</v>
      </c>
      <c r="Y721">
        <v>0</v>
      </c>
      <c r="Z721">
        <v>0</v>
      </c>
      <c r="AA721">
        <v>81</v>
      </c>
      <c r="AB721">
        <v>3.5</v>
      </c>
      <c r="AC721">
        <v>4.2</v>
      </c>
      <c r="AD721">
        <v>0.7</v>
      </c>
    </row>
    <row r="722" spans="1:30" x14ac:dyDescent="0.25">
      <c r="A722" t="str">
        <f t="shared" si="11"/>
        <v>d</v>
      </c>
      <c r="B722">
        <v>720</v>
      </c>
      <c r="C722">
        <v>4</v>
      </c>
      <c r="D722">
        <v>62</v>
      </c>
      <c r="E722" t="s">
        <v>16</v>
      </c>
      <c r="F722" t="s">
        <v>104</v>
      </c>
      <c r="G722">
        <v>16</v>
      </c>
      <c r="H722">
        <v>5078</v>
      </c>
      <c r="I722">
        <v>736.66947809220699</v>
      </c>
      <c r="J722">
        <v>40.060241013887101</v>
      </c>
      <c r="K722">
        <v>194.89258682646999</v>
      </c>
      <c r="L722">
        <v>139</v>
      </c>
      <c r="M722">
        <v>139</v>
      </c>
      <c r="N722">
        <v>0</v>
      </c>
      <c r="O722">
        <v>2175</v>
      </c>
      <c r="P722">
        <v>3515</v>
      </c>
      <c r="Q722">
        <v>1340</v>
      </c>
      <c r="R722">
        <v>82.362920138060204</v>
      </c>
      <c r="S722">
        <v>57.143371828489698</v>
      </c>
      <c r="T722">
        <v>0</v>
      </c>
      <c r="U722">
        <v>0</v>
      </c>
      <c r="V722">
        <v>0</v>
      </c>
      <c r="W722">
        <v>1.0903410505427</v>
      </c>
      <c r="X722">
        <v>2117.1715420260498</v>
      </c>
      <c r="Y722">
        <v>57.061390426642497</v>
      </c>
      <c r="Z722">
        <v>238</v>
      </c>
      <c r="AA722">
        <v>1159</v>
      </c>
      <c r="AB722">
        <v>3.1</v>
      </c>
      <c r="AC722">
        <v>5</v>
      </c>
      <c r="AD722">
        <v>1.9</v>
      </c>
    </row>
    <row r="723" spans="1:30" x14ac:dyDescent="0.25">
      <c r="A723" t="str">
        <f t="shared" si="11"/>
        <v>d</v>
      </c>
      <c r="B723">
        <v>721</v>
      </c>
      <c r="C723">
        <v>4</v>
      </c>
      <c r="D723">
        <v>62</v>
      </c>
      <c r="E723" t="s">
        <v>15</v>
      </c>
      <c r="F723" t="s">
        <v>103</v>
      </c>
      <c r="G723">
        <v>17</v>
      </c>
      <c r="H723">
        <v>347</v>
      </c>
      <c r="I723">
        <v>201.06477856891101</v>
      </c>
      <c r="J723">
        <v>1.84463111594E-2</v>
      </c>
      <c r="K723">
        <v>163.637348626088</v>
      </c>
      <c r="L723">
        <v>25</v>
      </c>
      <c r="M723">
        <v>25</v>
      </c>
      <c r="N723">
        <v>0</v>
      </c>
      <c r="O723">
        <v>114</v>
      </c>
      <c r="P723">
        <v>1087</v>
      </c>
      <c r="Q723">
        <v>973</v>
      </c>
      <c r="R723">
        <v>0</v>
      </c>
      <c r="S723">
        <v>25.9101931066898</v>
      </c>
      <c r="T723">
        <v>0</v>
      </c>
      <c r="U723">
        <v>0</v>
      </c>
      <c r="V723">
        <v>0</v>
      </c>
      <c r="W723">
        <v>0</v>
      </c>
      <c r="X723">
        <v>114.223690912286</v>
      </c>
      <c r="Y723">
        <v>6.7285232990399999E-4</v>
      </c>
      <c r="Z723">
        <v>0</v>
      </c>
      <c r="AA723">
        <v>973</v>
      </c>
      <c r="AB723">
        <v>0.7</v>
      </c>
      <c r="AC723">
        <v>5.5</v>
      </c>
      <c r="AD723">
        <v>4.8</v>
      </c>
    </row>
    <row r="724" spans="1:30" x14ac:dyDescent="0.25">
      <c r="A724" t="str">
        <f t="shared" si="11"/>
        <v>e</v>
      </c>
      <c r="B724">
        <v>722</v>
      </c>
      <c r="C724">
        <v>4</v>
      </c>
      <c r="D724">
        <v>62</v>
      </c>
      <c r="E724" t="s">
        <v>35</v>
      </c>
      <c r="F724" t="s">
        <v>99</v>
      </c>
      <c r="G724">
        <v>21</v>
      </c>
      <c r="H724">
        <v>2335</v>
      </c>
      <c r="I724">
        <v>303.86115506059502</v>
      </c>
      <c r="J724">
        <v>41.065443814787699</v>
      </c>
      <c r="K724">
        <v>68.434283631661401</v>
      </c>
      <c r="L724">
        <v>7</v>
      </c>
      <c r="M724">
        <v>7</v>
      </c>
      <c r="N724">
        <v>0</v>
      </c>
      <c r="O724">
        <v>1640</v>
      </c>
      <c r="P724">
        <v>2455</v>
      </c>
      <c r="Q724">
        <v>815</v>
      </c>
      <c r="R724">
        <v>7.2496383210500005E-4</v>
      </c>
      <c r="S724">
        <v>7.3092004084867304</v>
      </c>
      <c r="T724">
        <v>0</v>
      </c>
      <c r="U724">
        <v>0</v>
      </c>
      <c r="V724">
        <v>0</v>
      </c>
      <c r="W724">
        <v>0</v>
      </c>
      <c r="X724">
        <v>1525.3137584650101</v>
      </c>
      <c r="Y724">
        <v>114.874793089302</v>
      </c>
      <c r="Z724">
        <v>349</v>
      </c>
      <c r="AA724">
        <v>581</v>
      </c>
      <c r="AB724">
        <v>5.4</v>
      </c>
      <c r="AC724">
        <v>8.1</v>
      </c>
      <c r="AD724">
        <v>2.7</v>
      </c>
    </row>
    <row r="725" spans="1:30" x14ac:dyDescent="0.25">
      <c r="A725" t="str">
        <f t="shared" si="11"/>
        <v>e</v>
      </c>
      <c r="B725">
        <v>723</v>
      </c>
      <c r="C725">
        <v>4</v>
      </c>
      <c r="D725">
        <v>62</v>
      </c>
      <c r="E725" t="s">
        <v>43</v>
      </c>
      <c r="F725" t="s">
        <v>98</v>
      </c>
      <c r="G725">
        <v>22</v>
      </c>
      <c r="H725">
        <v>3392</v>
      </c>
      <c r="I725">
        <v>470.23841188165602</v>
      </c>
      <c r="J725">
        <v>65.675479685643495</v>
      </c>
      <c r="K725">
        <v>151.524931898826</v>
      </c>
      <c r="L725">
        <v>450</v>
      </c>
      <c r="M725">
        <v>450</v>
      </c>
      <c r="N725">
        <v>0</v>
      </c>
      <c r="O725">
        <v>1542</v>
      </c>
      <c r="P725">
        <v>3223</v>
      </c>
      <c r="Q725">
        <v>1681</v>
      </c>
      <c r="R725">
        <v>74.8014030753491</v>
      </c>
      <c r="S725">
        <v>376.07443971336602</v>
      </c>
      <c r="T725">
        <v>0</v>
      </c>
      <c r="U725">
        <v>0</v>
      </c>
      <c r="V725">
        <v>0</v>
      </c>
      <c r="W725">
        <v>51.163956708766001</v>
      </c>
      <c r="X725">
        <v>1326.8376526081199</v>
      </c>
      <c r="Y725">
        <v>164.43633670839901</v>
      </c>
      <c r="Z725">
        <v>558</v>
      </c>
      <c r="AA725">
        <v>1287</v>
      </c>
      <c r="AB725">
        <v>4.2</v>
      </c>
      <c r="AC725">
        <v>7.8</v>
      </c>
      <c r="AD725">
        <v>3.6</v>
      </c>
    </row>
    <row r="726" spans="1:30" x14ac:dyDescent="0.25">
      <c r="A726" t="str">
        <f t="shared" si="11"/>
        <v>e</v>
      </c>
      <c r="B726">
        <v>724</v>
      </c>
      <c r="C726">
        <v>4</v>
      </c>
      <c r="D726">
        <v>62</v>
      </c>
      <c r="E726" t="s">
        <v>20</v>
      </c>
      <c r="F726" t="s">
        <v>97</v>
      </c>
      <c r="G726">
        <v>23</v>
      </c>
      <c r="H726">
        <v>660</v>
      </c>
      <c r="I726">
        <v>24.527321849134999</v>
      </c>
      <c r="J726">
        <v>0</v>
      </c>
      <c r="K726">
        <v>1.7191133277213599</v>
      </c>
      <c r="L726">
        <v>0</v>
      </c>
      <c r="M726">
        <v>0</v>
      </c>
      <c r="N726">
        <v>0</v>
      </c>
      <c r="O726">
        <v>232</v>
      </c>
      <c r="P726">
        <v>246</v>
      </c>
      <c r="Q726">
        <v>14</v>
      </c>
      <c r="R726">
        <v>0</v>
      </c>
      <c r="S726">
        <v>4.3654013746439999E-2</v>
      </c>
      <c r="T726">
        <v>0</v>
      </c>
      <c r="U726">
        <v>0</v>
      </c>
      <c r="V726">
        <v>0</v>
      </c>
      <c r="W726">
        <v>3.99539837434626</v>
      </c>
      <c r="X726">
        <v>228.66894200800201</v>
      </c>
      <c r="Y726">
        <v>0</v>
      </c>
      <c r="Z726">
        <v>0</v>
      </c>
      <c r="AA726">
        <v>14</v>
      </c>
      <c r="AB726">
        <v>9.5</v>
      </c>
      <c r="AC726">
        <v>10</v>
      </c>
      <c r="AD726">
        <v>0.5</v>
      </c>
    </row>
    <row r="727" spans="1:30" x14ac:dyDescent="0.25">
      <c r="A727" t="str">
        <f t="shared" si="11"/>
        <v>f</v>
      </c>
      <c r="B727">
        <v>725</v>
      </c>
      <c r="C727">
        <v>4</v>
      </c>
      <c r="D727">
        <v>62</v>
      </c>
      <c r="E727" t="s">
        <v>14</v>
      </c>
      <c r="F727" t="s">
        <v>93</v>
      </c>
      <c r="G727">
        <v>27</v>
      </c>
      <c r="H727">
        <v>940</v>
      </c>
      <c r="I727">
        <v>97.983556559878295</v>
      </c>
      <c r="J727">
        <v>7.3446446834999897E-4</v>
      </c>
      <c r="K727">
        <v>76.580364174519403</v>
      </c>
      <c r="L727">
        <v>0</v>
      </c>
      <c r="M727">
        <v>3071</v>
      </c>
      <c r="N727">
        <v>3071</v>
      </c>
      <c r="O727">
        <v>324</v>
      </c>
      <c r="P727">
        <v>1757</v>
      </c>
      <c r="Q727">
        <v>1433</v>
      </c>
      <c r="R727">
        <v>0</v>
      </c>
      <c r="S727">
        <v>7.9757833106943399E-2</v>
      </c>
      <c r="T727">
        <v>0</v>
      </c>
      <c r="U727">
        <v>0</v>
      </c>
      <c r="V727">
        <v>3071</v>
      </c>
      <c r="W727">
        <v>0</v>
      </c>
      <c r="X727">
        <v>324.50044522101501</v>
      </c>
      <c r="Y727" s="26">
        <v>4.9276210947619996E-7</v>
      </c>
      <c r="Z727">
        <v>0</v>
      </c>
      <c r="AA727">
        <v>1433</v>
      </c>
      <c r="AB727">
        <v>3.3</v>
      </c>
      <c r="AC727">
        <v>49.3</v>
      </c>
      <c r="AD727">
        <v>46</v>
      </c>
    </row>
    <row r="728" spans="1:30" x14ac:dyDescent="0.25">
      <c r="A728" t="str">
        <f t="shared" si="11"/>
        <v>g</v>
      </c>
      <c r="B728">
        <v>726</v>
      </c>
      <c r="C728">
        <v>4</v>
      </c>
      <c r="D728">
        <v>62</v>
      </c>
      <c r="E728" t="s">
        <v>38</v>
      </c>
      <c r="F728" t="s">
        <v>90</v>
      </c>
      <c r="G728">
        <v>30</v>
      </c>
      <c r="H728">
        <v>61</v>
      </c>
      <c r="I728">
        <v>42.869615058316498</v>
      </c>
      <c r="J728">
        <v>0</v>
      </c>
      <c r="K728">
        <v>38.172984613075101</v>
      </c>
      <c r="L728">
        <v>0</v>
      </c>
      <c r="M728">
        <v>347</v>
      </c>
      <c r="N728">
        <v>347</v>
      </c>
      <c r="O728">
        <v>0</v>
      </c>
      <c r="P728">
        <v>295</v>
      </c>
      <c r="Q728">
        <v>295</v>
      </c>
      <c r="R728">
        <v>0</v>
      </c>
      <c r="S728">
        <v>0</v>
      </c>
      <c r="T728">
        <v>0</v>
      </c>
      <c r="U728">
        <v>0</v>
      </c>
      <c r="V728">
        <v>347</v>
      </c>
      <c r="W728">
        <v>0</v>
      </c>
      <c r="X728">
        <v>6.6884970089932296E-4</v>
      </c>
      <c r="Y728">
        <v>0</v>
      </c>
      <c r="Z728">
        <v>0</v>
      </c>
      <c r="AA728">
        <v>295</v>
      </c>
      <c r="AB728">
        <v>0</v>
      </c>
      <c r="AC728">
        <v>15</v>
      </c>
      <c r="AD728">
        <v>15</v>
      </c>
    </row>
    <row r="729" spans="1:30" x14ac:dyDescent="0.25">
      <c r="A729" t="str">
        <f t="shared" si="11"/>
        <v>g</v>
      </c>
      <c r="B729">
        <v>727</v>
      </c>
      <c r="C729">
        <v>4</v>
      </c>
      <c r="D729">
        <v>62</v>
      </c>
      <c r="E729" t="s">
        <v>12</v>
      </c>
      <c r="F729" t="s">
        <v>89</v>
      </c>
      <c r="G729">
        <v>31</v>
      </c>
      <c r="H729">
        <v>293</v>
      </c>
      <c r="I729">
        <v>113.114675201933</v>
      </c>
      <c r="J729">
        <v>0.206776977309586</v>
      </c>
      <c r="K729">
        <v>93.649224310841603</v>
      </c>
      <c r="L729">
        <v>827</v>
      </c>
      <c r="M729">
        <v>4590</v>
      </c>
      <c r="N729">
        <v>3763</v>
      </c>
      <c r="O729">
        <v>23</v>
      </c>
      <c r="P729">
        <v>1777</v>
      </c>
      <c r="Q729">
        <v>1754</v>
      </c>
      <c r="R729">
        <v>0</v>
      </c>
      <c r="S729">
        <v>827.52316247220494</v>
      </c>
      <c r="T729">
        <v>0</v>
      </c>
      <c r="U729">
        <v>8</v>
      </c>
      <c r="V729">
        <v>3755</v>
      </c>
      <c r="W729">
        <v>0</v>
      </c>
      <c r="X729">
        <v>22.970826899097698</v>
      </c>
      <c r="Y729">
        <v>1.0008814866156199</v>
      </c>
      <c r="Z729">
        <v>3</v>
      </c>
      <c r="AA729">
        <v>1752</v>
      </c>
      <c r="AB729">
        <v>7.5</v>
      </c>
      <c r="AC729">
        <v>56.3</v>
      </c>
      <c r="AD729">
        <v>48.8</v>
      </c>
    </row>
    <row r="730" spans="1:30" x14ac:dyDescent="0.25">
      <c r="A730" t="str">
        <f t="shared" si="11"/>
        <v>a</v>
      </c>
      <c r="B730">
        <v>728</v>
      </c>
      <c r="C730">
        <v>4</v>
      </c>
      <c r="D730">
        <v>67</v>
      </c>
      <c r="E730" t="s">
        <v>19</v>
      </c>
      <c r="F730" t="s">
        <v>119</v>
      </c>
      <c r="G730">
        <v>1</v>
      </c>
      <c r="H730">
        <v>496</v>
      </c>
      <c r="I730">
        <v>549.07831504535795</v>
      </c>
      <c r="J730">
        <v>81.858516497257</v>
      </c>
      <c r="K730">
        <v>376.73480070613402</v>
      </c>
      <c r="L730">
        <v>0</v>
      </c>
      <c r="M730">
        <v>0</v>
      </c>
      <c r="N730">
        <v>0</v>
      </c>
      <c r="O730">
        <v>56</v>
      </c>
      <c r="P730">
        <v>631</v>
      </c>
      <c r="Q730">
        <v>575</v>
      </c>
      <c r="R730">
        <v>0</v>
      </c>
      <c r="S730">
        <v>1.06134257332215E-3</v>
      </c>
      <c r="T730">
        <v>0</v>
      </c>
      <c r="U730">
        <v>0</v>
      </c>
      <c r="V730">
        <v>0</v>
      </c>
      <c r="W730">
        <v>0</v>
      </c>
      <c r="X730">
        <v>47.945408579966802</v>
      </c>
      <c r="Y730">
        <v>8.48590890084715</v>
      </c>
      <c r="Z730">
        <v>104</v>
      </c>
      <c r="AA730">
        <v>480</v>
      </c>
      <c r="AB730">
        <v>0.1</v>
      </c>
      <c r="AC730">
        <v>1.1000000000000001</v>
      </c>
      <c r="AD730">
        <v>1</v>
      </c>
    </row>
    <row r="731" spans="1:30" x14ac:dyDescent="0.25">
      <c r="A731" t="str">
        <f t="shared" si="11"/>
        <v>a</v>
      </c>
      <c r="B731">
        <v>729</v>
      </c>
      <c r="C731">
        <v>4</v>
      </c>
      <c r="D731">
        <v>67</v>
      </c>
      <c r="E731" t="s">
        <v>18</v>
      </c>
      <c r="F731" t="s">
        <v>118</v>
      </c>
      <c r="G731">
        <v>2</v>
      </c>
      <c r="H731">
        <v>14</v>
      </c>
      <c r="I731">
        <v>18.508298174161101</v>
      </c>
      <c r="J731">
        <v>7.8730467819495198</v>
      </c>
      <c r="K731">
        <v>0.29641645527400001</v>
      </c>
      <c r="L731">
        <v>0</v>
      </c>
      <c r="M731">
        <v>0</v>
      </c>
      <c r="N731">
        <v>0</v>
      </c>
      <c r="O731">
        <v>3</v>
      </c>
      <c r="P731">
        <v>11</v>
      </c>
      <c r="Q731">
        <v>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1.9033370984592199</v>
      </c>
      <c r="Y731">
        <v>1.61673877607501</v>
      </c>
      <c r="Z731">
        <v>10</v>
      </c>
      <c r="AA731">
        <v>0</v>
      </c>
      <c r="AB731">
        <v>0.2</v>
      </c>
      <c r="AC731">
        <v>0.6</v>
      </c>
      <c r="AD731">
        <v>0.4</v>
      </c>
    </row>
    <row r="732" spans="1:30" x14ac:dyDescent="0.25">
      <c r="A732" t="str">
        <f t="shared" si="11"/>
        <v>a</v>
      </c>
      <c r="B732">
        <v>730</v>
      </c>
      <c r="C732">
        <v>4</v>
      </c>
      <c r="D732">
        <v>67</v>
      </c>
      <c r="E732" t="s">
        <v>17</v>
      </c>
      <c r="F732" t="s">
        <v>117</v>
      </c>
      <c r="G732">
        <v>3</v>
      </c>
      <c r="H732">
        <v>50</v>
      </c>
      <c r="I732">
        <v>100.218566361021</v>
      </c>
      <c r="J732">
        <v>7.3730508651536004</v>
      </c>
      <c r="K732">
        <v>37.456140729748199</v>
      </c>
      <c r="L732">
        <v>0</v>
      </c>
      <c r="M732">
        <v>0</v>
      </c>
      <c r="N732">
        <v>0</v>
      </c>
      <c r="O732">
        <v>3</v>
      </c>
      <c r="P732">
        <v>57</v>
      </c>
      <c r="Q732">
        <v>54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1.9988544533704899</v>
      </c>
      <c r="Y732">
        <v>1.7597747086648301</v>
      </c>
      <c r="Z732">
        <v>9</v>
      </c>
      <c r="AA732">
        <v>47</v>
      </c>
      <c r="AB732">
        <v>0</v>
      </c>
      <c r="AC732">
        <v>0.6</v>
      </c>
      <c r="AD732">
        <v>0.6</v>
      </c>
    </row>
    <row r="733" spans="1:30" x14ac:dyDescent="0.25">
      <c r="A733" t="str">
        <f t="shared" si="11"/>
        <v>a</v>
      </c>
      <c r="B733">
        <v>731</v>
      </c>
      <c r="C733">
        <v>4</v>
      </c>
      <c r="D733">
        <v>67</v>
      </c>
      <c r="E733" t="s">
        <v>40</v>
      </c>
      <c r="F733" t="s">
        <v>116</v>
      </c>
      <c r="G733">
        <v>4</v>
      </c>
      <c r="H733">
        <v>380</v>
      </c>
      <c r="I733">
        <v>230.23350293830899</v>
      </c>
      <c r="J733">
        <v>3.49901527380747E-3</v>
      </c>
      <c r="K733">
        <v>22.950857708237699</v>
      </c>
      <c r="L733">
        <v>0</v>
      </c>
      <c r="M733">
        <v>0</v>
      </c>
      <c r="N733">
        <v>0</v>
      </c>
      <c r="O733">
        <v>59</v>
      </c>
      <c r="P733">
        <v>88</v>
      </c>
      <c r="Q733">
        <v>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0.99600512233550098</v>
      </c>
      <c r="X733">
        <v>58.686311049932698</v>
      </c>
      <c r="Y733" s="26">
        <v>1.2205974648957999E-5</v>
      </c>
      <c r="Z733">
        <v>0</v>
      </c>
      <c r="AA733">
        <v>29</v>
      </c>
      <c r="AB733">
        <v>0.3</v>
      </c>
      <c r="AC733">
        <v>0.4</v>
      </c>
      <c r="AD733">
        <v>0.1</v>
      </c>
    </row>
    <row r="734" spans="1:30" x14ac:dyDescent="0.25">
      <c r="A734" t="str">
        <f t="shared" si="11"/>
        <v>a</v>
      </c>
      <c r="B734">
        <v>732</v>
      </c>
      <c r="C734">
        <v>4</v>
      </c>
      <c r="D734">
        <v>67</v>
      </c>
      <c r="E734" t="s">
        <v>24</v>
      </c>
      <c r="F734" t="s">
        <v>115</v>
      </c>
      <c r="G734">
        <v>5</v>
      </c>
      <c r="H734">
        <v>19</v>
      </c>
      <c r="I734">
        <v>25.405503929124102</v>
      </c>
      <c r="J734">
        <v>0</v>
      </c>
      <c r="K734">
        <v>25.405503929124102</v>
      </c>
      <c r="L734">
        <v>0</v>
      </c>
      <c r="M734">
        <v>0</v>
      </c>
      <c r="N734">
        <v>0</v>
      </c>
      <c r="O734">
        <v>0</v>
      </c>
      <c r="P734">
        <v>32</v>
      </c>
      <c r="Q734">
        <v>32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32</v>
      </c>
      <c r="AB734">
        <v>0</v>
      </c>
      <c r="AC734">
        <v>1.3</v>
      </c>
      <c r="AD734">
        <v>1.3</v>
      </c>
    </row>
    <row r="735" spans="1:30" x14ac:dyDescent="0.25">
      <c r="A735" t="str">
        <f t="shared" si="11"/>
        <v>b</v>
      </c>
      <c r="B735">
        <v>733</v>
      </c>
      <c r="C735">
        <v>4</v>
      </c>
      <c r="D735">
        <v>68</v>
      </c>
      <c r="E735" t="s">
        <v>34</v>
      </c>
      <c r="F735" t="s">
        <v>112</v>
      </c>
      <c r="G735">
        <v>8</v>
      </c>
      <c r="H735">
        <v>108</v>
      </c>
      <c r="I735">
        <v>46.731850344628597</v>
      </c>
      <c r="J735">
        <v>0</v>
      </c>
      <c r="K735">
        <v>19.2317014785536</v>
      </c>
      <c r="L735">
        <v>0</v>
      </c>
      <c r="M735">
        <v>0</v>
      </c>
      <c r="N735">
        <v>0</v>
      </c>
      <c r="O735">
        <v>28</v>
      </c>
      <c r="P735">
        <v>68</v>
      </c>
      <c r="Q735">
        <v>40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28.328045330167601</v>
      </c>
      <c r="Y735">
        <v>0</v>
      </c>
      <c r="Z735">
        <v>0</v>
      </c>
      <c r="AA735">
        <v>40</v>
      </c>
      <c r="AB735">
        <v>0.6</v>
      </c>
      <c r="AC735">
        <v>1.5</v>
      </c>
      <c r="AD735">
        <v>0.9</v>
      </c>
    </row>
    <row r="736" spans="1:30" x14ac:dyDescent="0.25">
      <c r="A736" t="str">
        <f t="shared" si="11"/>
        <v>b</v>
      </c>
      <c r="B736">
        <v>734</v>
      </c>
      <c r="C736">
        <v>4</v>
      </c>
      <c r="D736">
        <v>68</v>
      </c>
      <c r="E736" t="s">
        <v>23</v>
      </c>
      <c r="F736" t="s">
        <v>111</v>
      </c>
      <c r="G736">
        <v>9</v>
      </c>
      <c r="H736">
        <v>77</v>
      </c>
      <c r="I736">
        <v>113.88658691446901</v>
      </c>
      <c r="J736">
        <v>0</v>
      </c>
      <c r="K736">
        <v>5.58352655544204E-2</v>
      </c>
      <c r="L736">
        <v>0</v>
      </c>
      <c r="M736">
        <v>0</v>
      </c>
      <c r="N736">
        <v>0</v>
      </c>
      <c r="O736">
        <v>31</v>
      </c>
      <c r="P736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1.2959903398653401E-4</v>
      </c>
      <c r="X736">
        <v>31.711953615032201</v>
      </c>
      <c r="Y736">
        <v>0</v>
      </c>
      <c r="Z736">
        <v>0</v>
      </c>
      <c r="AA736">
        <v>0</v>
      </c>
      <c r="AB736">
        <v>0.3</v>
      </c>
      <c r="AC736">
        <v>0.3</v>
      </c>
      <c r="AD736">
        <v>0</v>
      </c>
    </row>
    <row r="737" spans="1:30" x14ac:dyDescent="0.25">
      <c r="A737" t="str">
        <f t="shared" si="11"/>
        <v>c</v>
      </c>
      <c r="B737">
        <v>735</v>
      </c>
      <c r="C737">
        <v>4</v>
      </c>
      <c r="D737">
        <v>68</v>
      </c>
      <c r="E737" t="s">
        <v>33</v>
      </c>
      <c r="F737" t="s">
        <v>109</v>
      </c>
      <c r="G737">
        <v>11</v>
      </c>
      <c r="H737">
        <v>2</v>
      </c>
      <c r="I737">
        <v>1.859201432943</v>
      </c>
      <c r="J737">
        <v>0</v>
      </c>
      <c r="K737">
        <v>1.859201432943</v>
      </c>
      <c r="L737">
        <v>0</v>
      </c>
      <c r="M737">
        <v>0</v>
      </c>
      <c r="N737">
        <v>0</v>
      </c>
      <c r="O737">
        <v>0</v>
      </c>
      <c r="P737">
        <v>6</v>
      </c>
      <c r="Q737">
        <v>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6</v>
      </c>
      <c r="AB737">
        <v>0</v>
      </c>
      <c r="AC737">
        <v>3.2</v>
      </c>
      <c r="AD737">
        <v>3.2</v>
      </c>
    </row>
    <row r="738" spans="1:30" x14ac:dyDescent="0.25">
      <c r="A738" t="str">
        <f t="shared" si="11"/>
        <v>c</v>
      </c>
      <c r="B738">
        <v>736</v>
      </c>
      <c r="C738">
        <v>4</v>
      </c>
      <c r="D738">
        <v>68</v>
      </c>
      <c r="E738" t="s">
        <v>32</v>
      </c>
      <c r="F738" t="s">
        <v>108</v>
      </c>
      <c r="G738">
        <v>12</v>
      </c>
      <c r="H738">
        <v>75</v>
      </c>
      <c r="I738">
        <v>15.51151222379</v>
      </c>
      <c r="J738">
        <v>0</v>
      </c>
      <c r="K738">
        <v>4.1463314466055499</v>
      </c>
      <c r="L738">
        <v>0</v>
      </c>
      <c r="M738">
        <v>0</v>
      </c>
      <c r="N738">
        <v>0</v>
      </c>
      <c r="O738">
        <v>10</v>
      </c>
      <c r="P738">
        <v>24</v>
      </c>
      <c r="Q738">
        <v>14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10.685172210797299</v>
      </c>
      <c r="Y738">
        <v>0</v>
      </c>
      <c r="Z738">
        <v>0</v>
      </c>
      <c r="AA738">
        <v>14</v>
      </c>
      <c r="AB738">
        <v>0.6</v>
      </c>
      <c r="AC738">
        <v>1.5</v>
      </c>
      <c r="AD738">
        <v>0.9</v>
      </c>
    </row>
    <row r="739" spans="1:30" x14ac:dyDescent="0.25">
      <c r="A739" t="str">
        <f t="shared" si="11"/>
        <v>c</v>
      </c>
      <c r="B739">
        <v>737</v>
      </c>
      <c r="C739">
        <v>4</v>
      </c>
      <c r="D739">
        <v>68</v>
      </c>
      <c r="E739" t="s">
        <v>31</v>
      </c>
      <c r="F739" t="s">
        <v>107</v>
      </c>
      <c r="G739">
        <v>13</v>
      </c>
      <c r="H739">
        <v>451</v>
      </c>
      <c r="I739">
        <v>89.783300649749705</v>
      </c>
      <c r="J739">
        <v>0</v>
      </c>
      <c r="K739">
        <v>28.153823126509302</v>
      </c>
      <c r="L739">
        <v>0</v>
      </c>
      <c r="M739">
        <v>0</v>
      </c>
      <c r="N739">
        <v>0</v>
      </c>
      <c r="O739">
        <v>155</v>
      </c>
      <c r="P739">
        <v>250</v>
      </c>
      <c r="Q739">
        <v>95</v>
      </c>
      <c r="R739" s="26">
        <v>1.55382129723349E-5</v>
      </c>
      <c r="S739">
        <v>1.00581428852909E-2</v>
      </c>
      <c r="T739">
        <v>0</v>
      </c>
      <c r="U739">
        <v>0</v>
      </c>
      <c r="V739">
        <v>0</v>
      </c>
      <c r="W739">
        <v>0</v>
      </c>
      <c r="X739">
        <v>155.01895110734</v>
      </c>
      <c r="Y739">
        <v>0</v>
      </c>
      <c r="Z739">
        <v>0</v>
      </c>
      <c r="AA739">
        <v>95</v>
      </c>
      <c r="AB739">
        <v>1.7</v>
      </c>
      <c r="AC739">
        <v>2.8</v>
      </c>
      <c r="AD739">
        <v>1.1000000000000001</v>
      </c>
    </row>
    <row r="740" spans="1:30" x14ac:dyDescent="0.25">
      <c r="A740" t="str">
        <f t="shared" si="11"/>
        <v>d</v>
      </c>
      <c r="B740">
        <v>738</v>
      </c>
      <c r="C740">
        <v>4</v>
      </c>
      <c r="D740">
        <v>68</v>
      </c>
      <c r="E740" t="s">
        <v>16</v>
      </c>
      <c r="F740" t="s">
        <v>104</v>
      </c>
      <c r="G740">
        <v>16</v>
      </c>
      <c r="H740">
        <v>374</v>
      </c>
      <c r="I740">
        <v>389.37764173753499</v>
      </c>
      <c r="J740">
        <v>5.3025700791506001</v>
      </c>
      <c r="K740">
        <v>333.33833571564799</v>
      </c>
      <c r="L740">
        <v>0</v>
      </c>
      <c r="M740">
        <v>0</v>
      </c>
      <c r="N740">
        <v>0</v>
      </c>
      <c r="O740">
        <v>27</v>
      </c>
      <c r="P740">
        <v>2037</v>
      </c>
      <c r="Q740">
        <v>2010</v>
      </c>
      <c r="R740">
        <v>3.5030259253777001E-3</v>
      </c>
      <c r="S740">
        <v>0</v>
      </c>
      <c r="T740">
        <v>0</v>
      </c>
      <c r="U740">
        <v>0</v>
      </c>
      <c r="V740">
        <v>0</v>
      </c>
      <c r="W740">
        <v>4.3118011915612398</v>
      </c>
      <c r="X740">
        <v>19.122992614622198</v>
      </c>
      <c r="Y740">
        <v>3.9816079576611298</v>
      </c>
      <c r="Z740">
        <v>31</v>
      </c>
      <c r="AA740">
        <v>1983</v>
      </c>
      <c r="AB740">
        <v>0.1</v>
      </c>
      <c r="AC740">
        <v>5.2</v>
      </c>
      <c r="AD740">
        <v>5.0999999999999996</v>
      </c>
    </row>
    <row r="741" spans="1:30" x14ac:dyDescent="0.25">
      <c r="A741" t="str">
        <f t="shared" si="11"/>
        <v>e</v>
      </c>
      <c r="B741">
        <v>739</v>
      </c>
      <c r="C741">
        <v>4</v>
      </c>
      <c r="D741">
        <v>68</v>
      </c>
      <c r="E741" t="s">
        <v>43</v>
      </c>
      <c r="F741" t="s">
        <v>98</v>
      </c>
      <c r="G741">
        <v>22</v>
      </c>
      <c r="H741">
        <v>232</v>
      </c>
      <c r="I741">
        <v>251.57911361650699</v>
      </c>
      <c r="J741">
        <v>0</v>
      </c>
      <c r="K741">
        <v>232.52705280291801</v>
      </c>
      <c r="L741">
        <v>0</v>
      </c>
      <c r="M741">
        <v>0</v>
      </c>
      <c r="N741">
        <v>0</v>
      </c>
      <c r="O741">
        <v>30</v>
      </c>
      <c r="P741">
        <v>2006</v>
      </c>
      <c r="Q741">
        <v>1976</v>
      </c>
      <c r="R741" s="26">
        <v>3.8895762304999997E-8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30.028279273973101</v>
      </c>
      <c r="Y741">
        <v>0</v>
      </c>
      <c r="Z741">
        <v>0</v>
      </c>
      <c r="AA741">
        <v>1976</v>
      </c>
      <c r="AB741">
        <v>0.1</v>
      </c>
      <c r="AC741">
        <v>8</v>
      </c>
      <c r="AD741">
        <v>7.9</v>
      </c>
    </row>
    <row r="742" spans="1:30" x14ac:dyDescent="0.25">
      <c r="A742" t="str">
        <f t="shared" si="11"/>
        <v>f</v>
      </c>
      <c r="B742">
        <v>740</v>
      </c>
      <c r="C742">
        <v>4</v>
      </c>
      <c r="D742">
        <v>68</v>
      </c>
      <c r="E742" t="s">
        <v>14</v>
      </c>
      <c r="F742" t="s">
        <v>93</v>
      </c>
      <c r="G742">
        <v>27</v>
      </c>
      <c r="H742">
        <v>90</v>
      </c>
      <c r="I742">
        <v>128.24193176030599</v>
      </c>
      <c r="J742">
        <v>0</v>
      </c>
      <c r="K742">
        <v>119.33132151051301</v>
      </c>
      <c r="L742">
        <v>0</v>
      </c>
      <c r="M742">
        <v>4785</v>
      </c>
      <c r="N742">
        <v>4785</v>
      </c>
      <c r="O742">
        <v>0</v>
      </c>
      <c r="P742">
        <v>2233</v>
      </c>
      <c r="Q742">
        <v>2233</v>
      </c>
      <c r="R742">
        <v>0</v>
      </c>
      <c r="S742">
        <v>0</v>
      </c>
      <c r="T742">
        <v>0</v>
      </c>
      <c r="U742">
        <v>0</v>
      </c>
      <c r="V742">
        <v>4785</v>
      </c>
      <c r="W742">
        <v>0</v>
      </c>
      <c r="X742">
        <v>0</v>
      </c>
      <c r="Y742">
        <v>0</v>
      </c>
      <c r="Z742">
        <v>0</v>
      </c>
      <c r="AA742">
        <v>2233</v>
      </c>
      <c r="AB742">
        <v>0</v>
      </c>
      <c r="AC742">
        <v>54.7</v>
      </c>
      <c r="AD742">
        <v>54.7</v>
      </c>
    </row>
    <row r="743" spans="1:30" x14ac:dyDescent="0.25">
      <c r="A743" t="str">
        <f t="shared" si="11"/>
        <v>g</v>
      </c>
      <c r="B743">
        <v>741</v>
      </c>
      <c r="C743">
        <v>4</v>
      </c>
      <c r="D743">
        <v>68</v>
      </c>
      <c r="E743" t="s">
        <v>26</v>
      </c>
      <c r="F743" t="s">
        <v>88</v>
      </c>
      <c r="G743">
        <v>32</v>
      </c>
      <c r="H743">
        <v>221</v>
      </c>
      <c r="I743">
        <v>301.33686152693201</v>
      </c>
      <c r="J743">
        <v>0</v>
      </c>
      <c r="K743">
        <v>283.14213059777802</v>
      </c>
      <c r="L743">
        <v>0</v>
      </c>
      <c r="M743">
        <v>60492</v>
      </c>
      <c r="N743">
        <v>60492</v>
      </c>
      <c r="O743">
        <v>0</v>
      </c>
      <c r="P743">
        <v>10082</v>
      </c>
      <c r="Q743">
        <v>10082</v>
      </c>
      <c r="R743">
        <v>0</v>
      </c>
      <c r="S743">
        <v>0</v>
      </c>
      <c r="T743">
        <v>0</v>
      </c>
      <c r="U743">
        <v>0</v>
      </c>
      <c r="V743">
        <v>60492</v>
      </c>
      <c r="W743">
        <v>0</v>
      </c>
      <c r="X743">
        <v>0</v>
      </c>
      <c r="Y743">
        <v>0</v>
      </c>
      <c r="Z743">
        <v>0</v>
      </c>
      <c r="AA743">
        <v>10082</v>
      </c>
      <c r="AB743">
        <v>0</v>
      </c>
      <c r="AC743">
        <v>234.2</v>
      </c>
      <c r="AD743">
        <v>234.2</v>
      </c>
    </row>
    <row r="744" spans="1:30" x14ac:dyDescent="0.25">
      <c r="A744" t="str">
        <f t="shared" si="11"/>
        <v>a</v>
      </c>
      <c r="B744">
        <v>742</v>
      </c>
      <c r="C744">
        <v>4</v>
      </c>
      <c r="D744">
        <v>76</v>
      </c>
      <c r="E744" t="s">
        <v>19</v>
      </c>
      <c r="F744" t="s">
        <v>119</v>
      </c>
      <c r="G744">
        <v>1</v>
      </c>
      <c r="H744">
        <v>421</v>
      </c>
      <c r="I744">
        <v>499.47761848826298</v>
      </c>
      <c r="J744">
        <v>24.631538969699999</v>
      </c>
      <c r="K744">
        <v>397.19449718374602</v>
      </c>
      <c r="L744">
        <v>0</v>
      </c>
      <c r="M744">
        <v>0</v>
      </c>
      <c r="N744">
        <v>0</v>
      </c>
      <c r="O744">
        <v>18</v>
      </c>
      <c r="P744">
        <v>554</v>
      </c>
      <c r="Q744">
        <v>536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17.8631853633776</v>
      </c>
      <c r="Y744">
        <v>0.99893996008499997</v>
      </c>
      <c r="Z744">
        <v>31</v>
      </c>
      <c r="AA744">
        <v>506</v>
      </c>
      <c r="AB744">
        <v>0</v>
      </c>
      <c r="AC744">
        <v>1.1000000000000001</v>
      </c>
      <c r="AD744">
        <v>1.1000000000000001</v>
      </c>
    </row>
    <row r="745" spans="1:30" x14ac:dyDescent="0.25">
      <c r="A745" t="str">
        <f t="shared" si="11"/>
        <v>a</v>
      </c>
      <c r="B745">
        <v>743</v>
      </c>
      <c r="C745">
        <v>4</v>
      </c>
      <c r="D745">
        <v>76</v>
      </c>
      <c r="E745" t="s">
        <v>18</v>
      </c>
      <c r="F745" t="s">
        <v>118</v>
      </c>
      <c r="G745">
        <v>2</v>
      </c>
      <c r="H745">
        <v>1695</v>
      </c>
      <c r="I745">
        <v>863.72717920545995</v>
      </c>
      <c r="J745">
        <v>2.49698980441836</v>
      </c>
      <c r="K745">
        <v>369.17104293944197</v>
      </c>
      <c r="L745">
        <v>0</v>
      </c>
      <c r="M745">
        <v>0</v>
      </c>
      <c r="N745">
        <v>0</v>
      </c>
      <c r="O745">
        <v>354</v>
      </c>
      <c r="P745">
        <v>826</v>
      </c>
      <c r="Q745">
        <v>472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353.61228429059099</v>
      </c>
      <c r="Y745">
        <v>0.98419821777727101</v>
      </c>
      <c r="Z745">
        <v>3</v>
      </c>
      <c r="AA745">
        <v>470</v>
      </c>
      <c r="AB745">
        <v>0.4</v>
      </c>
      <c r="AC745">
        <v>1</v>
      </c>
      <c r="AD745">
        <v>0.6</v>
      </c>
    </row>
    <row r="746" spans="1:30" x14ac:dyDescent="0.25">
      <c r="A746" t="str">
        <f t="shared" si="11"/>
        <v>a</v>
      </c>
      <c r="B746">
        <v>744</v>
      </c>
      <c r="C746">
        <v>4</v>
      </c>
      <c r="D746">
        <v>76</v>
      </c>
      <c r="E746" t="s">
        <v>17</v>
      </c>
      <c r="F746" t="s">
        <v>117</v>
      </c>
      <c r="G746">
        <v>3</v>
      </c>
      <c r="H746">
        <v>34</v>
      </c>
      <c r="I746">
        <v>10.513477872784099</v>
      </c>
      <c r="J746">
        <v>0</v>
      </c>
      <c r="K746">
        <v>10.3859447241773</v>
      </c>
      <c r="L746">
        <v>0</v>
      </c>
      <c r="M746">
        <v>0</v>
      </c>
      <c r="N746">
        <v>0</v>
      </c>
      <c r="O746">
        <v>0</v>
      </c>
      <c r="P746">
        <v>13</v>
      </c>
      <c r="Q746">
        <v>13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9.5678978494244502E-4</v>
      </c>
      <c r="Y746">
        <v>0</v>
      </c>
      <c r="Z746">
        <v>0</v>
      </c>
      <c r="AA746">
        <v>13</v>
      </c>
      <c r="AB746">
        <v>0</v>
      </c>
      <c r="AC746">
        <v>1.2</v>
      </c>
      <c r="AD746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Totals Formatted</vt:lpstr>
      <vt:lpstr>Class Totals Formatted</vt:lpstr>
      <vt:lpstr>SummaryTable_Class_wTotals</vt:lpstr>
      <vt:lpstr>AnalysisAreas_byDevCategory</vt:lpstr>
      <vt:lpstr>SummaryTable_AreaClass_wTotals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2021-06-10T21:01:14Z</dcterms:created>
  <dcterms:modified xsi:type="dcterms:W3CDTF">2021-06-16T21:23:18Z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7032632c-ffbc-411d-9582-9f20c0e230f7</vt:lpwstr>
  </property>
</Properties>
</file>