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Residential-Capacity\"/>
    </mc:Choice>
  </mc:AlternateContent>
  <xr:revisionPtr revIDLastSave="0" documentId="13_ncr:1_{9759281C-EFDD-47A7-B13F-B5D8B874C9D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lass Totals Formatted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F99" i="1" l="1"/>
  <c r="AH101" i="1"/>
  <c r="AH102" i="1"/>
  <c r="AH103" i="1"/>
  <c r="AH104" i="1"/>
  <c r="AH105" i="1"/>
  <c r="AH106" i="1"/>
  <c r="AG107" i="1"/>
  <c r="AF107" i="1"/>
  <c r="AH107" i="1" s="1"/>
  <c r="AE107" i="1"/>
  <c r="W107" i="1"/>
  <c r="X107" i="1"/>
  <c r="Y107" i="1"/>
  <c r="V107" i="1"/>
  <c r="AG106" i="1"/>
  <c r="AF106" i="1"/>
  <c r="AE106" i="1"/>
  <c r="AD106" i="1"/>
  <c r="AC106" i="1"/>
  <c r="AB106" i="1"/>
  <c r="AA106" i="1"/>
  <c r="Z106" i="1"/>
  <c r="Y106" i="1"/>
  <c r="X106" i="1"/>
  <c r="W106" i="1"/>
  <c r="V106" i="1"/>
  <c r="AG105" i="1"/>
  <c r="AF105" i="1"/>
  <c r="AE105" i="1"/>
  <c r="AD105" i="1"/>
  <c r="AC105" i="1"/>
  <c r="AB105" i="1"/>
  <c r="AA105" i="1"/>
  <c r="Z105" i="1"/>
  <c r="Y105" i="1"/>
  <c r="X105" i="1"/>
  <c r="W105" i="1"/>
  <c r="V105" i="1"/>
  <c r="AG104" i="1"/>
  <c r="AF104" i="1"/>
  <c r="AE104" i="1"/>
  <c r="AD104" i="1"/>
  <c r="AC104" i="1"/>
  <c r="AB104" i="1"/>
  <c r="AA104" i="1"/>
  <c r="Z104" i="1"/>
  <c r="Y104" i="1"/>
  <c r="X104" i="1"/>
  <c r="W104" i="1"/>
  <c r="V104" i="1"/>
  <c r="AG103" i="1"/>
  <c r="AF103" i="1"/>
  <c r="AE103" i="1"/>
  <c r="AD103" i="1"/>
  <c r="AC103" i="1"/>
  <c r="AB103" i="1"/>
  <c r="AA103" i="1"/>
  <c r="Z103" i="1"/>
  <c r="Y103" i="1"/>
  <c r="X103" i="1"/>
  <c r="W103" i="1"/>
  <c r="V103" i="1"/>
  <c r="AG102" i="1"/>
  <c r="AF102" i="1"/>
  <c r="AE102" i="1"/>
  <c r="AD102" i="1"/>
  <c r="AC102" i="1"/>
  <c r="AB102" i="1"/>
  <c r="AA102" i="1"/>
  <c r="Z102" i="1"/>
  <c r="Y102" i="1"/>
  <c r="X102" i="1"/>
  <c r="W102" i="1"/>
  <c r="V102" i="1"/>
  <c r="AG101" i="1"/>
  <c r="AF101" i="1"/>
  <c r="AE101" i="1"/>
  <c r="AD101" i="1"/>
  <c r="AC101" i="1"/>
  <c r="AB101" i="1"/>
  <c r="AA101" i="1"/>
  <c r="Z101" i="1"/>
  <c r="Y101" i="1"/>
  <c r="X101" i="1"/>
  <c r="W101" i="1"/>
  <c r="V101" i="1"/>
  <c r="V100" i="1"/>
  <c r="W100" i="1"/>
  <c r="X100" i="1"/>
  <c r="Y100" i="1"/>
  <c r="Z100" i="1"/>
  <c r="AA100" i="1"/>
  <c r="AB100" i="1"/>
  <c r="AC100" i="1"/>
  <c r="AD100" i="1"/>
  <c r="AE100" i="1"/>
  <c r="AF100" i="1"/>
  <c r="AH100" i="1" s="1"/>
  <c r="AG100" i="1"/>
  <c r="W99" i="1"/>
  <c r="X99" i="1"/>
  <c r="Y99" i="1"/>
  <c r="Z99" i="1"/>
  <c r="AA99" i="1"/>
  <c r="AB99" i="1"/>
  <c r="AC99" i="1"/>
  <c r="AD99" i="1"/>
  <c r="AE99" i="1"/>
  <c r="AG99" i="1"/>
  <c r="V99" i="1"/>
  <c r="AH99" i="1"/>
  <c r="AG94" i="1"/>
  <c r="AF94" i="1"/>
  <c r="AE94" i="1"/>
  <c r="AD94" i="1"/>
  <c r="AC94" i="1"/>
  <c r="AB94" i="1"/>
  <c r="AA94" i="1"/>
  <c r="Z94" i="1"/>
  <c r="Y94" i="1"/>
  <c r="X94" i="1"/>
  <c r="W94" i="1"/>
  <c r="V94" i="1"/>
  <c r="AG93" i="1"/>
  <c r="AF93" i="1"/>
  <c r="AE93" i="1"/>
  <c r="AD93" i="1"/>
  <c r="AC93" i="1"/>
  <c r="AB93" i="1"/>
  <c r="AA93" i="1"/>
  <c r="Z93" i="1"/>
  <c r="Y93" i="1"/>
  <c r="X93" i="1"/>
  <c r="W93" i="1"/>
  <c r="V93" i="1"/>
  <c r="AG92" i="1"/>
  <c r="AF92" i="1"/>
  <c r="AE92" i="1"/>
  <c r="AD92" i="1"/>
  <c r="AC92" i="1"/>
  <c r="AB92" i="1"/>
  <c r="AA92" i="1"/>
  <c r="Z92" i="1"/>
  <c r="Y92" i="1"/>
  <c r="X92" i="1"/>
  <c r="W92" i="1"/>
  <c r="V92" i="1"/>
  <c r="AG91" i="1"/>
  <c r="AF91" i="1"/>
  <c r="AE91" i="1"/>
  <c r="AD91" i="1"/>
  <c r="AC91" i="1"/>
  <c r="AB91" i="1"/>
  <c r="AA91" i="1"/>
  <c r="Z91" i="1"/>
  <c r="Y91" i="1"/>
  <c r="X91" i="1"/>
  <c r="W91" i="1"/>
  <c r="V91" i="1"/>
  <c r="AG90" i="1"/>
  <c r="AF90" i="1"/>
  <c r="AE90" i="1"/>
  <c r="AD90" i="1"/>
  <c r="AC90" i="1"/>
  <c r="AB90" i="1"/>
  <c r="AA90" i="1"/>
  <c r="Z90" i="1"/>
  <c r="Y90" i="1"/>
  <c r="X90" i="1"/>
  <c r="W90" i="1"/>
  <c r="V90" i="1"/>
  <c r="AG89" i="1"/>
  <c r="AF89" i="1"/>
  <c r="AE89" i="1"/>
  <c r="AD89" i="1"/>
  <c r="AC89" i="1"/>
  <c r="AB89" i="1"/>
  <c r="AA89" i="1"/>
  <c r="Z89" i="1"/>
  <c r="Y89" i="1"/>
  <c r="X89" i="1"/>
  <c r="W89" i="1"/>
  <c r="V89" i="1"/>
  <c r="AG88" i="1"/>
  <c r="AF88" i="1"/>
  <c r="AE88" i="1"/>
  <c r="AD88" i="1"/>
  <c r="AC88" i="1"/>
  <c r="AB88" i="1"/>
  <c r="AA88" i="1"/>
  <c r="Z88" i="1"/>
  <c r="Y88" i="1"/>
  <c r="X88" i="1"/>
  <c r="W88" i="1"/>
  <c r="V88" i="1"/>
  <c r="AG87" i="1"/>
  <c r="AF87" i="1"/>
  <c r="AE87" i="1"/>
  <c r="AD87" i="1"/>
  <c r="AC87" i="1"/>
  <c r="AB87" i="1"/>
  <c r="AA87" i="1"/>
  <c r="Z87" i="1"/>
  <c r="Y87" i="1"/>
  <c r="X87" i="1"/>
  <c r="W87" i="1"/>
  <c r="V87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W42" i="1"/>
  <c r="X42" i="1"/>
  <c r="Y42" i="1"/>
  <c r="Z42" i="1"/>
  <c r="AA42" i="1"/>
  <c r="AB42" i="1"/>
  <c r="AC42" i="1"/>
  <c r="AD42" i="1"/>
  <c r="AE42" i="1"/>
  <c r="AF42" i="1"/>
  <c r="AG42" i="1"/>
  <c r="AH42" i="1"/>
  <c r="V42" i="1"/>
  <c r="D100" i="1" l="1"/>
  <c r="D102" i="1"/>
  <c r="D104" i="1"/>
  <c r="D99" i="1"/>
  <c r="D87" i="1"/>
  <c r="D89" i="1"/>
  <c r="D101" i="1" s="1"/>
  <c r="D90" i="1"/>
  <c r="D91" i="1"/>
  <c r="D103" i="1" s="1"/>
  <c r="D92" i="1"/>
  <c r="D93" i="1"/>
  <c r="D105" i="1" s="1"/>
  <c r="D94" i="1"/>
  <c r="D106" i="1" s="1"/>
  <c r="D43" i="1"/>
  <c r="D44" i="1"/>
  <c r="D45" i="1"/>
  <c r="D46" i="1"/>
  <c r="D47" i="1"/>
  <c r="D48" i="1"/>
  <c r="D88" i="1" s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42" i="1"/>
  <c r="Q107" i="1"/>
  <c r="P107" i="1"/>
  <c r="O107" i="1"/>
  <c r="P67" i="1"/>
  <c r="Q67" i="1"/>
  <c r="P68" i="1"/>
  <c r="Q68" i="1"/>
  <c r="P69" i="1"/>
  <c r="Q69" i="1"/>
  <c r="P70" i="1"/>
  <c r="Q70" i="1"/>
  <c r="P71" i="1"/>
  <c r="Q71" i="1"/>
  <c r="P72" i="1"/>
  <c r="Q72" i="1"/>
  <c r="P73" i="1"/>
  <c r="Q73" i="1"/>
  <c r="P74" i="1"/>
  <c r="Q74" i="1"/>
  <c r="P75" i="1"/>
  <c r="Q75" i="1"/>
  <c r="P76" i="1"/>
  <c r="Q76" i="1"/>
  <c r="P77" i="1"/>
  <c r="Q77" i="1"/>
  <c r="O67" i="1"/>
  <c r="O68" i="1"/>
  <c r="O69" i="1"/>
  <c r="O70" i="1"/>
  <c r="O71" i="1"/>
  <c r="O72" i="1"/>
  <c r="O73" i="1"/>
  <c r="O74" i="1"/>
  <c r="O75" i="1"/>
  <c r="O76" i="1"/>
  <c r="O77" i="1"/>
  <c r="B43" i="1"/>
  <c r="B44" i="1"/>
  <c r="B45" i="1"/>
  <c r="B46" i="1"/>
  <c r="P93" i="1" s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42" i="1"/>
  <c r="O43" i="1"/>
  <c r="P43" i="1"/>
  <c r="Q43" i="1"/>
  <c r="O44" i="1"/>
  <c r="P44" i="1"/>
  <c r="Q44" i="1"/>
  <c r="O45" i="1"/>
  <c r="P45" i="1"/>
  <c r="Q45" i="1"/>
  <c r="O46" i="1"/>
  <c r="P46" i="1"/>
  <c r="Q46" i="1"/>
  <c r="O47" i="1"/>
  <c r="P47" i="1"/>
  <c r="Q47" i="1"/>
  <c r="O48" i="1"/>
  <c r="P48" i="1"/>
  <c r="Q48" i="1"/>
  <c r="O49" i="1"/>
  <c r="P49" i="1"/>
  <c r="Q49" i="1"/>
  <c r="O50" i="1"/>
  <c r="P50" i="1"/>
  <c r="Q50" i="1"/>
  <c r="O51" i="1"/>
  <c r="P51" i="1"/>
  <c r="Q51" i="1"/>
  <c r="O52" i="1"/>
  <c r="P52" i="1"/>
  <c r="Q52" i="1"/>
  <c r="O53" i="1"/>
  <c r="P53" i="1"/>
  <c r="Q53" i="1"/>
  <c r="O54" i="1"/>
  <c r="P54" i="1"/>
  <c r="Q54" i="1"/>
  <c r="O55" i="1"/>
  <c r="P55" i="1"/>
  <c r="Q55" i="1"/>
  <c r="O56" i="1"/>
  <c r="P56" i="1"/>
  <c r="Q56" i="1"/>
  <c r="O57" i="1"/>
  <c r="P57" i="1"/>
  <c r="Q57" i="1"/>
  <c r="O58" i="1"/>
  <c r="P58" i="1"/>
  <c r="Q58" i="1"/>
  <c r="O59" i="1"/>
  <c r="P59" i="1"/>
  <c r="Q59" i="1"/>
  <c r="O60" i="1"/>
  <c r="P60" i="1"/>
  <c r="Q60" i="1"/>
  <c r="O61" i="1"/>
  <c r="P61" i="1"/>
  <c r="Q61" i="1"/>
  <c r="O62" i="1"/>
  <c r="P62" i="1"/>
  <c r="Q62" i="1"/>
  <c r="O63" i="1"/>
  <c r="P63" i="1"/>
  <c r="Q63" i="1"/>
  <c r="O64" i="1"/>
  <c r="P64" i="1"/>
  <c r="Q64" i="1"/>
  <c r="O65" i="1"/>
  <c r="P65" i="1"/>
  <c r="Q65" i="1"/>
  <c r="O66" i="1"/>
  <c r="P66" i="1"/>
  <c r="Q66" i="1"/>
  <c r="P42" i="1"/>
  <c r="Q42" i="1"/>
  <c r="O42" i="1"/>
  <c r="AE26" i="1"/>
  <c r="AE34" i="1"/>
  <c r="V3" i="1"/>
  <c r="V4" i="1"/>
  <c r="V5" i="1"/>
  <c r="AE5" i="1" s="1"/>
  <c r="V6" i="1"/>
  <c r="V7" i="1"/>
  <c r="V8" i="1"/>
  <c r="AE8" i="1" s="1"/>
  <c r="V9" i="1"/>
  <c r="V10" i="1"/>
  <c r="AE10" i="1" s="1"/>
  <c r="V11" i="1"/>
  <c r="V12" i="1"/>
  <c r="V13" i="1"/>
  <c r="AE13" i="1" s="1"/>
  <c r="V14" i="1"/>
  <c r="V15" i="1"/>
  <c r="V16" i="1"/>
  <c r="AE16" i="1" s="1"/>
  <c r="V17" i="1"/>
  <c r="V18" i="1"/>
  <c r="AE18" i="1" s="1"/>
  <c r="V19" i="1"/>
  <c r="V20" i="1"/>
  <c r="V21" i="1"/>
  <c r="AE21" i="1" s="1"/>
  <c r="V22" i="1"/>
  <c r="V23" i="1"/>
  <c r="V24" i="1"/>
  <c r="AE24" i="1" s="1"/>
  <c r="V25" i="1"/>
  <c r="V26" i="1"/>
  <c r="V27" i="1"/>
  <c r="V28" i="1"/>
  <c r="V29" i="1"/>
  <c r="AE29" i="1" s="1"/>
  <c r="V30" i="1"/>
  <c r="V31" i="1"/>
  <c r="V32" i="1"/>
  <c r="AE32" i="1" s="1"/>
  <c r="V33" i="1"/>
  <c r="V34" i="1"/>
  <c r="V35" i="1"/>
  <c r="V36" i="1"/>
  <c r="V37" i="1"/>
  <c r="AE37" i="1" s="1"/>
  <c r="V38" i="1"/>
  <c r="V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2" i="1"/>
  <c r="W3" i="1"/>
  <c r="X3" i="1"/>
  <c r="Y3" i="1"/>
  <c r="W4" i="1"/>
  <c r="AE4" i="1" s="1"/>
  <c r="X4" i="1"/>
  <c r="Y4" i="1"/>
  <c r="W5" i="1"/>
  <c r="X5" i="1"/>
  <c r="Y5" i="1"/>
  <c r="W6" i="1"/>
  <c r="X6" i="1"/>
  <c r="Y6" i="1"/>
  <c r="AF6" i="1" s="1"/>
  <c r="W7" i="1"/>
  <c r="X7" i="1"/>
  <c r="Y7" i="1"/>
  <c r="W8" i="1"/>
  <c r="X8" i="1"/>
  <c r="Y8" i="1"/>
  <c r="W9" i="1"/>
  <c r="X9" i="1"/>
  <c r="Y9" i="1"/>
  <c r="W10" i="1"/>
  <c r="X10" i="1"/>
  <c r="Y10" i="1"/>
  <c r="AF10" i="1" s="1"/>
  <c r="W11" i="1"/>
  <c r="X11" i="1"/>
  <c r="Y11" i="1"/>
  <c r="W12" i="1"/>
  <c r="X12" i="1"/>
  <c r="Y12" i="1"/>
  <c r="W13" i="1"/>
  <c r="X13" i="1"/>
  <c r="Y13" i="1"/>
  <c r="W14" i="1"/>
  <c r="X14" i="1"/>
  <c r="Y14" i="1"/>
  <c r="AF14" i="1" s="1"/>
  <c r="W15" i="1"/>
  <c r="X15" i="1"/>
  <c r="Y15" i="1"/>
  <c r="W16" i="1"/>
  <c r="X16" i="1"/>
  <c r="Y16" i="1"/>
  <c r="W17" i="1"/>
  <c r="X17" i="1"/>
  <c r="Y17" i="1"/>
  <c r="W18" i="1"/>
  <c r="X18" i="1"/>
  <c r="Y18" i="1"/>
  <c r="AF18" i="1" s="1"/>
  <c r="W19" i="1"/>
  <c r="X19" i="1"/>
  <c r="Y19" i="1"/>
  <c r="W20" i="1"/>
  <c r="AE20" i="1" s="1"/>
  <c r="X20" i="1"/>
  <c r="Y20" i="1"/>
  <c r="W21" i="1"/>
  <c r="X21" i="1"/>
  <c r="Y21" i="1"/>
  <c r="W22" i="1"/>
  <c r="X22" i="1"/>
  <c r="Y22" i="1"/>
  <c r="AF22" i="1" s="1"/>
  <c r="W23" i="1"/>
  <c r="X23" i="1"/>
  <c r="Y23" i="1"/>
  <c r="W24" i="1"/>
  <c r="X24" i="1"/>
  <c r="Y24" i="1"/>
  <c r="W25" i="1"/>
  <c r="X25" i="1"/>
  <c r="Y25" i="1"/>
  <c r="W26" i="1"/>
  <c r="X26" i="1"/>
  <c r="Y26" i="1"/>
  <c r="AF26" i="1" s="1"/>
  <c r="W27" i="1"/>
  <c r="X27" i="1"/>
  <c r="Y27" i="1"/>
  <c r="W28" i="1"/>
  <c r="X28" i="1"/>
  <c r="Y28" i="1"/>
  <c r="W29" i="1"/>
  <c r="X29" i="1"/>
  <c r="Y29" i="1"/>
  <c r="W30" i="1"/>
  <c r="X30" i="1"/>
  <c r="Y30" i="1"/>
  <c r="AF30" i="1" s="1"/>
  <c r="W31" i="1"/>
  <c r="X31" i="1"/>
  <c r="Y31" i="1"/>
  <c r="W32" i="1"/>
  <c r="X32" i="1"/>
  <c r="Y32" i="1"/>
  <c r="W33" i="1"/>
  <c r="X33" i="1"/>
  <c r="Y33" i="1"/>
  <c r="W34" i="1"/>
  <c r="X34" i="1"/>
  <c r="Y34" i="1"/>
  <c r="AF34" i="1" s="1"/>
  <c r="W35" i="1"/>
  <c r="X35" i="1"/>
  <c r="Y35" i="1"/>
  <c r="W36" i="1"/>
  <c r="X36" i="1"/>
  <c r="Y36" i="1"/>
  <c r="W37" i="1"/>
  <c r="X37" i="1"/>
  <c r="Y37" i="1"/>
  <c r="W38" i="1"/>
  <c r="X38" i="1"/>
  <c r="Y38" i="1"/>
  <c r="AF38" i="1" s="1"/>
  <c r="W2" i="1"/>
  <c r="X2" i="1"/>
  <c r="Y2" i="1"/>
  <c r="D107" i="1" l="1"/>
  <c r="E106" i="1" s="1"/>
  <c r="E107" i="1"/>
  <c r="E100" i="1"/>
  <c r="E99" i="1"/>
  <c r="E105" i="1"/>
  <c r="E104" i="1"/>
  <c r="E103" i="1"/>
  <c r="E102" i="1"/>
  <c r="AF33" i="1"/>
  <c r="AF9" i="1"/>
  <c r="AF25" i="1"/>
  <c r="AF17" i="1"/>
  <c r="AH17" i="1" s="1"/>
  <c r="AE2" i="1"/>
  <c r="AE28" i="1"/>
  <c r="AE12" i="1"/>
  <c r="Q93" i="1"/>
  <c r="AE38" i="1"/>
  <c r="AG38" i="1" s="1"/>
  <c r="AE14" i="1"/>
  <c r="AG14" i="1" s="1"/>
  <c r="AF24" i="1"/>
  <c r="AH24" i="1" s="1"/>
  <c r="AF16" i="1"/>
  <c r="AH16" i="1" s="1"/>
  <c r="AF11" i="1"/>
  <c r="Q94" i="1"/>
  <c r="AF21" i="1"/>
  <c r="AG21" i="1" s="1"/>
  <c r="AF13" i="1"/>
  <c r="AH13" i="1" s="1"/>
  <c r="AE36" i="1"/>
  <c r="AE30" i="1"/>
  <c r="AG30" i="1" s="1"/>
  <c r="AE6" i="1"/>
  <c r="AG6" i="1" s="1"/>
  <c r="AF32" i="1"/>
  <c r="AH32" i="1" s="1"/>
  <c r="AF8" i="1"/>
  <c r="AH8" i="1" s="1"/>
  <c r="AF3" i="1"/>
  <c r="AF37" i="1"/>
  <c r="AH37" i="1" s="1"/>
  <c r="AF29" i="1"/>
  <c r="AG29" i="1" s="1"/>
  <c r="AF5" i="1"/>
  <c r="AG5" i="1" s="1"/>
  <c r="AF2" i="1"/>
  <c r="AE35" i="1"/>
  <c r="AG35" i="1" s="1"/>
  <c r="AE27" i="1"/>
  <c r="AE19" i="1"/>
  <c r="AG19" i="1" s="1"/>
  <c r="AE11" i="1"/>
  <c r="AE3" i="1"/>
  <c r="P89" i="1"/>
  <c r="O87" i="1"/>
  <c r="AF35" i="1"/>
  <c r="AF27" i="1"/>
  <c r="AF19" i="1"/>
  <c r="AE22" i="1"/>
  <c r="AG22" i="1" s="1"/>
  <c r="AF36" i="1"/>
  <c r="AE31" i="1"/>
  <c r="AF28" i="1"/>
  <c r="AE23" i="1"/>
  <c r="AF20" i="1"/>
  <c r="AH20" i="1" s="1"/>
  <c r="AE15" i="1"/>
  <c r="AF12" i="1"/>
  <c r="AE7" i="1"/>
  <c r="AF4" i="1"/>
  <c r="AH4" i="1" s="1"/>
  <c r="AE33" i="1"/>
  <c r="AE25" i="1"/>
  <c r="AE17" i="1"/>
  <c r="AE9" i="1"/>
  <c r="AG9" i="1" s="1"/>
  <c r="O93" i="1"/>
  <c r="P92" i="1"/>
  <c r="Q89" i="1"/>
  <c r="Q87" i="1"/>
  <c r="O90" i="1"/>
  <c r="Q92" i="1"/>
  <c r="P90" i="1"/>
  <c r="Q90" i="1"/>
  <c r="O91" i="1"/>
  <c r="P88" i="1"/>
  <c r="P91" i="1"/>
  <c r="P103" i="1" s="1"/>
  <c r="O94" i="1"/>
  <c r="P87" i="1"/>
  <c r="O88" i="1"/>
  <c r="Q88" i="1"/>
  <c r="Q91" i="1"/>
  <c r="P94" i="1"/>
  <c r="O89" i="1"/>
  <c r="O92" i="1"/>
  <c r="AH34" i="1"/>
  <c r="AG34" i="1"/>
  <c r="AH26" i="1"/>
  <c r="AG26" i="1"/>
  <c r="AH18" i="1"/>
  <c r="AG18" i="1"/>
  <c r="AH10" i="1"/>
  <c r="AG10" i="1"/>
  <c r="AH38" i="1"/>
  <c r="AH14" i="1"/>
  <c r="AH9" i="1"/>
  <c r="AG24" i="1"/>
  <c r="AF31" i="1"/>
  <c r="AF23" i="1"/>
  <c r="AF15" i="1"/>
  <c r="AF7" i="1"/>
  <c r="AH15" i="1" l="1"/>
  <c r="AG33" i="1"/>
  <c r="AG31" i="1"/>
  <c r="AG3" i="1"/>
  <c r="E101" i="1"/>
  <c r="AH27" i="1"/>
  <c r="AH2" i="1"/>
  <c r="AG8" i="1"/>
  <c r="AH23" i="1"/>
  <c r="AH5" i="1"/>
  <c r="AG16" i="1"/>
  <c r="O106" i="1"/>
  <c r="AH36" i="1"/>
  <c r="AG12" i="1"/>
  <c r="O104" i="1"/>
  <c r="P100" i="1"/>
  <c r="AH12" i="1"/>
  <c r="AH11" i="1"/>
  <c r="AG2" i="1"/>
  <c r="AG36" i="1"/>
  <c r="AG17" i="1"/>
  <c r="AH21" i="1"/>
  <c r="O105" i="1"/>
  <c r="AH7" i="1"/>
  <c r="AH22" i="1"/>
  <c r="AG25" i="1"/>
  <c r="AH28" i="1"/>
  <c r="Q105" i="1"/>
  <c r="AG13" i="1"/>
  <c r="P105" i="1"/>
  <c r="AG28" i="1"/>
  <c r="AH31" i="1"/>
  <c r="AH30" i="1"/>
  <c r="AG32" i="1"/>
  <c r="AH33" i="1"/>
  <c r="AH29" i="1"/>
  <c r="AH19" i="1"/>
  <c r="AH25" i="1"/>
  <c r="AG37" i="1"/>
  <c r="AG4" i="1"/>
  <c r="AH35" i="1"/>
  <c r="AH3" i="1"/>
  <c r="O101" i="1"/>
  <c r="AH6" i="1"/>
  <c r="AG11" i="1"/>
  <c r="AG7" i="1"/>
  <c r="AG27" i="1"/>
  <c r="P99" i="1"/>
  <c r="O102" i="1"/>
  <c r="AG20" i="1"/>
  <c r="Q101" i="1"/>
  <c r="P104" i="1"/>
  <c r="O103" i="1"/>
  <c r="P101" i="1"/>
  <c r="Q103" i="1"/>
  <c r="Q102" i="1"/>
  <c r="Q106" i="1"/>
  <c r="O99" i="1"/>
  <c r="Q99" i="1"/>
  <c r="P106" i="1"/>
  <c r="Q100" i="1"/>
  <c r="P102" i="1"/>
  <c r="O100" i="1"/>
  <c r="Q104" i="1"/>
  <c r="AG23" i="1"/>
  <c r="AG15" i="1"/>
</calcChain>
</file>

<file path=xl/sharedStrings.xml><?xml version="1.0" encoding="utf-8"?>
<sst xmlns="http://schemas.openxmlformats.org/spreadsheetml/2006/main" count="126" uniqueCount="94">
  <si>
    <t>ClassDescription</t>
  </si>
  <si>
    <t>Acres</t>
  </si>
  <si>
    <t>job_spaces_orig</t>
  </si>
  <si>
    <t>job_spaces_new</t>
  </si>
  <si>
    <t>job_spaces_change</t>
  </si>
  <si>
    <t>resunits_orig</t>
  </si>
  <si>
    <t>resunits_new</t>
  </si>
  <si>
    <t>resunits_change</t>
  </si>
  <si>
    <t>density_hhemp_orig</t>
  </si>
  <si>
    <t>density_hhemp_new</t>
  </si>
  <si>
    <t>density_hhemp_change</t>
  </si>
  <si>
    <t>job_spaces_redev_percentadd</t>
  </si>
  <si>
    <t>job_spaces_dev_percentadd</t>
  </si>
  <si>
    <t>resunits_redev_percentadd</t>
  </si>
  <si>
    <t>resunits_dev_percentadd</t>
  </si>
  <si>
    <t>Single Family A1</t>
  </si>
  <si>
    <t>Single Family A2</t>
  </si>
  <si>
    <t>Single Family A3</t>
  </si>
  <si>
    <t>Single Family A4</t>
  </si>
  <si>
    <t>Single Family A5</t>
  </si>
  <si>
    <t>Single Family B1</t>
  </si>
  <si>
    <t>Single Family B2</t>
  </si>
  <si>
    <t>Single Family B3</t>
  </si>
  <si>
    <t>Single Family B4</t>
  </si>
  <si>
    <t>Single Family B5</t>
  </si>
  <si>
    <t>Single Family C1</t>
  </si>
  <si>
    <t>Single Family C2</t>
  </si>
  <si>
    <t>Single Family C3</t>
  </si>
  <si>
    <t>Single Family C4</t>
  </si>
  <si>
    <t>Single Family C5</t>
  </si>
  <si>
    <t>Single Family D1</t>
  </si>
  <si>
    <t>Single Family D2</t>
  </si>
  <si>
    <t>Single Family D3</t>
  </si>
  <si>
    <t>Single Family D4</t>
  </si>
  <si>
    <t>Single Family D5</t>
  </si>
  <si>
    <t>Single Family E1</t>
  </si>
  <si>
    <t>Single Family E2</t>
  </si>
  <si>
    <t>Single Family E3</t>
  </si>
  <si>
    <t>Single Family E4</t>
  </si>
  <si>
    <t>Single Family E5</t>
  </si>
  <si>
    <t>Multifamily Single Story</t>
  </si>
  <si>
    <t>Multifamily Suburban</t>
  </si>
  <si>
    <t>Multifamily City/TOD</t>
  </si>
  <si>
    <t>Multifamily Metro</t>
  </si>
  <si>
    <t>Mixed-Use Single Story</t>
  </si>
  <si>
    <t>Mixed-Use Suburban</t>
  </si>
  <si>
    <t>Mixed-Use City/TOD</t>
  </si>
  <si>
    <t>Mixed-Use Metro</t>
  </si>
  <si>
    <t>Mixed Residential Single Story</t>
  </si>
  <si>
    <t>Mixed Residential Suburban</t>
  </si>
  <si>
    <t>Mixed Residential City/TOD</t>
  </si>
  <si>
    <t>Total</t>
  </si>
  <si>
    <t>Unchanged</t>
  </si>
  <si>
    <t>Undevelopable</t>
  </si>
  <si>
    <t>Remain</t>
  </si>
  <si>
    <t>Redevelopable
Original</t>
  </si>
  <si>
    <t>Redevelopable
New</t>
  </si>
  <si>
    <t>Developable
(Greenfield)</t>
  </si>
  <si>
    <t>Percent Total Acres</t>
  </si>
  <si>
    <t>Redevelopable</t>
  </si>
  <si>
    <t>Developable</t>
  </si>
  <si>
    <t>Original</t>
  </si>
  <si>
    <t>New</t>
  </si>
  <si>
    <t>Capacity</t>
  </si>
  <si>
    <t>New/Original
Ratio</t>
  </si>
  <si>
    <t>A</t>
  </si>
  <si>
    <t>B</t>
  </si>
  <si>
    <t>C</t>
  </si>
  <si>
    <t>D</t>
  </si>
  <si>
    <t>E</t>
  </si>
  <si>
    <t>F</t>
  </si>
  <si>
    <t>G</t>
  </si>
  <si>
    <t>H</t>
  </si>
  <si>
    <t>Multi-Family Only</t>
  </si>
  <si>
    <t>Mixed Use</t>
  </si>
  <si>
    <t>Mixed Residential</t>
  </si>
  <si>
    <t>Category</t>
  </si>
  <si>
    <t>% Total Acres</t>
  </si>
  <si>
    <t>New/
Original
Ratio</t>
  </si>
  <si>
    <t>Develop</t>
  </si>
  <si>
    <t>% Acres</t>
  </si>
  <si>
    <t>Redevelop</t>
  </si>
  <si>
    <t>Housing Units</t>
  </si>
  <si>
    <t>SF, Estate</t>
  </si>
  <si>
    <t>SF, Low Density</t>
  </si>
  <si>
    <t>SF, Traditional</t>
  </si>
  <si>
    <t>SF, Medium Intensity</t>
  </si>
  <si>
    <t>SF, High Intensity</t>
  </si>
  <si>
    <t>Redevelop
Base</t>
  </si>
  <si>
    <t>Redevelop
at Capacity</t>
  </si>
  <si>
    <t>Total
Base</t>
  </si>
  <si>
    <t>Total Additional</t>
  </si>
  <si>
    <t>Total at Capacity</t>
  </si>
  <si>
    <t>Analysis Area Acres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</si>
</sst>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4">
    <xf numFmtId="0" fontId="0" fillId="0" borderId="0" xfId="0"/>
    <xf numFmtId="2" fontId="16" fillId="33" borderId="10" xfId="0" applyNumberFormat="1" applyFont="1" applyFill="1" applyBorder="1" applyAlignment="1">
      <alignment horizontal="center" vertical="center"/>
    </xf>
    <xf numFmtId="2" fontId="16" fillId="33" borderId="11" xfId="0" applyNumberFormat="1" applyFont="1" applyFill="1" applyBorder="1" applyAlignment="1">
      <alignment horizontal="center" vertical="center"/>
    </xf>
    <xf numFmtId="2" fontId="16" fillId="33" borderId="11" xfId="0" applyNumberFormat="1" applyFont="1" applyFill="1" applyBorder="1" applyAlignment="1">
      <alignment horizontal="center" vertical="center" wrapText="1"/>
    </xf>
    <xf numFmtId="2" fontId="16" fillId="33" borderId="12" xfId="0" applyNumberFormat="1" applyFont="1" applyFill="1" applyBorder="1" applyAlignment="1">
      <alignment horizontal="center" vertical="center" wrapText="1"/>
    </xf>
    <xf numFmtId="3" fontId="0" fillId="34" borderId="13" xfId="0" applyNumberFormat="1" applyFill="1" applyBorder="1" applyAlignment="1">
      <alignment vertical="center"/>
    </xf>
    <xf numFmtId="3" fontId="0" fillId="34" borderId="14" xfId="0" applyNumberFormat="1" applyFill="1" applyBorder="1" applyAlignment="1">
      <alignment vertical="center"/>
    </xf>
    <xf numFmtId="3" fontId="0" fillId="35" borderId="13" xfId="0" applyNumberFormat="1" applyFill="1" applyBorder="1" applyAlignment="1">
      <alignment vertical="center"/>
    </xf>
    <xf numFmtId="3" fontId="0" fillId="35" borderId="14" xfId="0" applyNumberFormat="1" applyFill="1" applyBorder="1" applyAlignment="1">
      <alignment vertical="center"/>
    </xf>
    <xf numFmtId="0" fontId="0" fillId="0" borderId="17" xfId="0" applyBorder="1"/>
    <xf numFmtId="0" fontId="0" fillId="0" borderId="0" xfId="0" applyBorder="1"/>
    <xf numFmtId="3" fontId="0" fillId="0" borderId="0" xfId="0" applyNumberFormat="1" applyBorder="1"/>
    <xf numFmtId="3" fontId="0" fillId="34" borderId="0" xfId="0" applyNumberFormat="1" applyFill="1" applyBorder="1" applyAlignment="1">
      <alignment vertical="center"/>
    </xf>
    <xf numFmtId="3" fontId="0" fillId="35" borderId="0" xfId="0" applyNumberFormat="1" applyFill="1" applyBorder="1" applyAlignment="1">
      <alignment vertical="center"/>
    </xf>
    <xf numFmtId="2" fontId="16" fillId="33" borderId="0" xfId="0" applyNumberFormat="1" applyFont="1" applyFill="1" applyBorder="1" applyAlignment="1">
      <alignment horizontal="center" vertical="center"/>
    </xf>
    <xf numFmtId="2" fontId="16" fillId="33" borderId="0" xfId="0" applyNumberFormat="1" applyFont="1" applyFill="1" applyBorder="1" applyAlignment="1">
      <alignment horizontal="center" vertical="center" wrapText="1"/>
    </xf>
    <xf numFmtId="9" fontId="0" fillId="34" borderId="0" xfId="1" applyFont="1" applyFill="1" applyBorder="1" applyAlignment="1">
      <alignment vertical="center"/>
    </xf>
    <xf numFmtId="9" fontId="0" fillId="35" borderId="0" xfId="1" applyFont="1" applyFill="1" applyBorder="1" applyAlignment="1">
      <alignment vertical="center"/>
    </xf>
    <xf numFmtId="3" fontId="0" fillId="34" borderId="16" xfId="0" applyNumberFormat="1" applyFill="1" applyBorder="1" applyAlignment="1">
      <alignment vertical="center"/>
    </xf>
    <xf numFmtId="3" fontId="0" fillId="34" borderId="17" xfId="0" applyNumberFormat="1" applyFill="1" applyBorder="1" applyAlignment="1">
      <alignment vertical="center"/>
    </xf>
    <xf numFmtId="9" fontId="0" fillId="34" borderId="17" xfId="1" applyFont="1" applyFill="1" applyBorder="1" applyAlignment="1">
      <alignment vertical="center"/>
    </xf>
    <xf numFmtId="3" fontId="0" fillId="34" borderId="18" xfId="0" applyNumberFormat="1" applyFill="1" applyBorder="1" applyAlignment="1">
      <alignment vertical="center"/>
    </xf>
    <xf numFmtId="3" fontId="0" fillId="34" borderId="19" xfId="0" applyNumberFormat="1" applyFill="1" applyBorder="1" applyAlignment="1">
      <alignment vertical="center"/>
    </xf>
    <xf numFmtId="3" fontId="0" fillId="34" borderId="20" xfId="0" applyNumberFormat="1" applyFill="1" applyBorder="1" applyAlignment="1">
      <alignment vertical="center"/>
    </xf>
    <xf numFmtId="9" fontId="0" fillId="34" borderId="20" xfId="1" applyFont="1" applyFill="1" applyBorder="1" applyAlignment="1">
      <alignment vertical="center"/>
    </xf>
    <xf numFmtId="0" fontId="0" fillId="0" borderId="20" xfId="0" applyBorder="1"/>
    <xf numFmtId="3" fontId="0" fillId="34" borderId="21" xfId="0" applyNumberFormat="1" applyFill="1" applyBorder="1" applyAlignment="1">
      <alignment vertical="center"/>
    </xf>
    <xf numFmtId="3" fontId="0" fillId="35" borderId="16" xfId="0" applyNumberFormat="1" applyFill="1" applyBorder="1" applyAlignment="1">
      <alignment vertical="center"/>
    </xf>
    <xf numFmtId="3" fontId="0" fillId="35" borderId="17" xfId="0" applyNumberFormat="1" applyFill="1" applyBorder="1" applyAlignment="1">
      <alignment vertical="center"/>
    </xf>
    <xf numFmtId="9" fontId="0" fillId="35" borderId="17" xfId="1" applyFont="1" applyFill="1" applyBorder="1" applyAlignment="1">
      <alignment vertical="center"/>
    </xf>
    <xf numFmtId="3" fontId="0" fillId="35" borderId="18" xfId="0" applyNumberFormat="1" applyFill="1" applyBorder="1" applyAlignment="1">
      <alignment vertical="center"/>
    </xf>
    <xf numFmtId="3" fontId="0" fillId="35" borderId="19" xfId="0" applyNumberFormat="1" applyFill="1" applyBorder="1" applyAlignment="1">
      <alignment vertical="center"/>
    </xf>
    <xf numFmtId="3" fontId="0" fillId="35" borderId="20" xfId="0" applyNumberFormat="1" applyFill="1" applyBorder="1" applyAlignment="1">
      <alignment vertical="center"/>
    </xf>
    <xf numFmtId="9" fontId="0" fillId="35" borderId="20" xfId="1" applyFont="1" applyFill="1" applyBorder="1" applyAlignment="1">
      <alignment vertical="center"/>
    </xf>
    <xf numFmtId="3" fontId="0" fillId="35" borderId="21" xfId="0" applyNumberFormat="1" applyFill="1" applyBorder="1" applyAlignment="1">
      <alignment vertical="center"/>
    </xf>
    <xf numFmtId="3" fontId="16" fillId="36" borderId="10" xfId="0" applyNumberFormat="1" applyFont="1" applyFill="1" applyBorder="1" applyAlignment="1">
      <alignment vertical="center"/>
    </xf>
    <xf numFmtId="3" fontId="16" fillId="36" borderId="11" xfId="0" applyNumberFormat="1" applyFont="1" applyFill="1" applyBorder="1" applyAlignment="1">
      <alignment vertical="center"/>
    </xf>
    <xf numFmtId="9" fontId="16" fillId="36" borderId="11" xfId="1" applyFont="1" applyFill="1" applyBorder="1" applyAlignment="1">
      <alignment vertical="center"/>
    </xf>
    <xf numFmtId="0" fontId="16" fillId="36" borderId="11" xfId="0" applyFont="1" applyFill="1" applyBorder="1"/>
    <xf numFmtId="3" fontId="16" fillId="36" borderId="12" xfId="0" applyNumberFormat="1" applyFont="1" applyFill="1" applyBorder="1" applyAlignment="1">
      <alignment vertical="center"/>
    </xf>
    <xf numFmtId="3" fontId="0" fillId="34" borderId="22" xfId="0" applyNumberFormat="1" applyFill="1" applyBorder="1" applyAlignment="1">
      <alignment vertical="center"/>
    </xf>
    <xf numFmtId="3" fontId="0" fillId="35" borderId="23" xfId="0" applyNumberFormat="1" applyFill="1" applyBorder="1" applyAlignment="1">
      <alignment vertical="center"/>
    </xf>
    <xf numFmtId="3" fontId="0" fillId="34" borderId="23" xfId="0" applyNumberFormat="1" applyFill="1" applyBorder="1" applyAlignment="1">
      <alignment vertical="center"/>
    </xf>
    <xf numFmtId="3" fontId="0" fillId="34" borderId="24" xfId="0" applyNumberFormat="1" applyFill="1" applyBorder="1" applyAlignment="1">
      <alignment vertical="center"/>
    </xf>
    <xf numFmtId="3" fontId="0" fillId="35" borderId="22" xfId="0" applyNumberFormat="1" applyFill="1" applyBorder="1" applyAlignment="1">
      <alignment vertical="center"/>
    </xf>
    <xf numFmtId="3" fontId="0" fillId="35" borderId="24" xfId="0" applyNumberFormat="1" applyFill="1" applyBorder="1" applyAlignment="1">
      <alignment vertical="center"/>
    </xf>
    <xf numFmtId="3" fontId="16" fillId="36" borderId="15" xfId="0" applyNumberFormat="1" applyFont="1" applyFill="1" applyBorder="1" applyAlignment="1">
      <alignment vertical="center"/>
    </xf>
    <xf numFmtId="9" fontId="0" fillId="34" borderId="18" xfId="1" applyFont="1" applyFill="1" applyBorder="1" applyAlignment="1">
      <alignment vertical="center"/>
    </xf>
    <xf numFmtId="9" fontId="0" fillId="35" borderId="14" xfId="1" applyFont="1" applyFill="1" applyBorder="1" applyAlignment="1">
      <alignment vertical="center"/>
    </xf>
    <xf numFmtId="9" fontId="0" fillId="34" borderId="14" xfId="1" applyFont="1" applyFill="1" applyBorder="1" applyAlignment="1">
      <alignment vertical="center"/>
    </xf>
    <xf numFmtId="9" fontId="0" fillId="34" borderId="21" xfId="1" applyFont="1" applyFill="1" applyBorder="1" applyAlignment="1">
      <alignment vertical="center"/>
    </xf>
    <xf numFmtId="9" fontId="0" fillId="35" borderId="18" xfId="1" applyFont="1" applyFill="1" applyBorder="1" applyAlignment="1">
      <alignment vertical="center"/>
    </xf>
    <xf numFmtId="9" fontId="0" fillId="35" borderId="21" xfId="1" applyFont="1" applyFill="1" applyBorder="1" applyAlignment="1">
      <alignment vertical="center"/>
    </xf>
    <xf numFmtId="9" fontId="16" fillId="36" borderId="12" xfId="1" applyFont="1" applyFill="1" applyBorder="1" applyAlignment="1">
      <alignment vertical="center"/>
    </xf>
    <xf numFmtId="9" fontId="0" fillId="34" borderId="16" xfId="1" applyFont="1" applyFill="1" applyBorder="1" applyAlignment="1">
      <alignment vertical="center"/>
    </xf>
    <xf numFmtId="9" fontId="0" fillId="35" borderId="13" xfId="1" applyFont="1" applyFill="1" applyBorder="1" applyAlignment="1">
      <alignment vertical="center"/>
    </xf>
    <xf numFmtId="9" fontId="0" fillId="34" borderId="13" xfId="1" applyFont="1" applyFill="1" applyBorder="1" applyAlignment="1">
      <alignment vertical="center"/>
    </xf>
    <xf numFmtId="9" fontId="0" fillId="34" borderId="19" xfId="1" applyFont="1" applyFill="1" applyBorder="1" applyAlignment="1">
      <alignment vertical="center"/>
    </xf>
    <xf numFmtId="9" fontId="0" fillId="35" borderId="16" xfId="1" applyFont="1" applyFill="1" applyBorder="1" applyAlignment="1">
      <alignment vertical="center"/>
    </xf>
    <xf numFmtId="9" fontId="0" fillId="35" borderId="19" xfId="1" applyFont="1" applyFill="1" applyBorder="1" applyAlignment="1">
      <alignment vertical="center"/>
    </xf>
    <xf numFmtId="9" fontId="16" fillId="36" borderId="10" xfId="1" applyFont="1" applyFill="1" applyBorder="1" applyAlignment="1">
      <alignment vertical="center"/>
    </xf>
    <xf numFmtId="2" fontId="16" fillId="33" borderId="15" xfId="0" applyNumberFormat="1" applyFont="1" applyFill="1" applyBorder="1" applyAlignment="1">
      <alignment horizontal="center" vertical="center"/>
    </xf>
    <xf numFmtId="0" fontId="0" fillId="0" borderId="11" xfId="0" applyBorder="1"/>
    <xf numFmtId="2" fontId="16" fillId="33" borderId="12" xfId="0" applyNumberFormat="1" applyFont="1" applyFill="1" applyBorder="1" applyAlignment="1">
      <alignment horizontal="center" vertical="center"/>
    </xf>
    <xf numFmtId="2" fontId="16" fillId="33" borderId="15" xfId="0" applyNumberFormat="1" applyFont="1" applyFill="1" applyBorder="1" applyAlignment="1">
      <alignment horizontal="center" vertical="center" wrapText="1"/>
    </xf>
    <xf numFmtId="2" fontId="0" fillId="34" borderId="23" xfId="1" applyNumberFormat="1" applyFont="1" applyFill="1" applyBorder="1" applyAlignment="1">
      <alignment vertical="center"/>
    </xf>
    <xf numFmtId="2" fontId="0" fillId="35" borderId="23" xfId="1" applyNumberFormat="1" applyFont="1" applyFill="1" applyBorder="1" applyAlignment="1">
      <alignment vertical="center"/>
    </xf>
    <xf numFmtId="2" fontId="0" fillId="34" borderId="22" xfId="1" applyNumberFormat="1" applyFont="1" applyFill="1" applyBorder="1" applyAlignment="1">
      <alignment vertical="center"/>
    </xf>
    <xf numFmtId="2" fontId="0" fillId="34" borderId="24" xfId="1" applyNumberFormat="1" applyFont="1" applyFill="1" applyBorder="1" applyAlignment="1">
      <alignment vertical="center"/>
    </xf>
    <xf numFmtId="2" fontId="0" fillId="35" borderId="22" xfId="1" applyNumberFormat="1" applyFont="1" applyFill="1" applyBorder="1" applyAlignment="1">
      <alignment vertical="center"/>
    </xf>
    <xf numFmtId="2" fontId="0" fillId="35" borderId="24" xfId="1" applyNumberFormat="1" applyFont="1" applyFill="1" applyBorder="1" applyAlignment="1">
      <alignment vertical="center"/>
    </xf>
    <xf numFmtId="2" fontId="16" fillId="36" borderId="15" xfId="1" applyNumberFormat="1" applyFont="1" applyFill="1" applyBorder="1" applyAlignment="1">
      <alignment vertical="center"/>
    </xf>
    <xf numFmtId="0" fontId="0" fillId="0" borderId="0" xfId="0" applyFill="1" applyBorder="1"/>
    <xf numFmtId="3" fontId="0" fillId="0" borderId="0" xfId="0" applyNumberFormat="1" applyFill="1" applyBorder="1"/>
    <xf numFmtId="9" fontId="0" fillId="0" borderId="0" xfId="1" applyFont="1" applyFill="1" applyBorder="1"/>
    <xf numFmtId="3" fontId="16" fillId="36" borderId="10" xfId="0" applyNumberFormat="1" applyFont="1" applyFill="1" applyBorder="1"/>
    <xf numFmtId="9" fontId="16" fillId="36" borderId="12" xfId="1" applyFont="1" applyFill="1" applyBorder="1"/>
    <xf numFmtId="0" fontId="16" fillId="36" borderId="10" xfId="0" applyFont="1" applyFill="1" applyBorder="1" applyAlignment="1">
      <alignment horizontal="center"/>
    </xf>
    <xf numFmtId="0" fontId="16" fillId="36" borderId="12" xfId="0" applyFont="1" applyFill="1" applyBorder="1"/>
    <xf numFmtId="0" fontId="16" fillId="36" borderId="11" xfId="0" applyFont="1" applyFill="1" applyBorder="1" applyAlignment="1">
      <alignment horizontal="center"/>
    </xf>
    <xf numFmtId="9" fontId="16" fillId="36" borderId="10" xfId="1" applyFont="1" applyFill="1" applyBorder="1" applyAlignment="1">
      <alignment horizontal="center"/>
    </xf>
    <xf numFmtId="9" fontId="16" fillId="36" borderId="11" xfId="1" applyFont="1" applyFill="1" applyBorder="1" applyAlignment="1">
      <alignment horizontal="center"/>
    </xf>
    <xf numFmtId="9" fontId="16" fillId="36" borderId="12" xfId="1" applyFont="1" applyFill="1" applyBorder="1" applyAlignment="1">
      <alignment horizontal="center"/>
    </xf>
    <xf numFmtId="2" fontId="16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Border="1"/>
    <xf numFmtId="9" fontId="0" fillId="34" borderId="0" xfId="1" applyFont="1" applyFill="1" applyBorder="1"/>
    <xf numFmtId="0" fontId="0" fillId="34" borderId="13" xfId="0" applyFill="1" applyBorder="1" applyAlignment="1">
      <alignment horizontal="center"/>
    </xf>
    <xf numFmtId="0" fontId="0" fillId="34" borderId="14" xfId="0" applyFill="1" applyBorder="1"/>
    <xf numFmtId="3" fontId="0" fillId="34" borderId="0" xfId="0" applyNumberFormat="1" applyFill="1" applyBorder="1"/>
    <xf numFmtId="0" fontId="0" fillId="34" borderId="0" xfId="0" applyFill="1" applyBorder="1" applyAlignment="1">
      <alignment horizontal="center"/>
    </xf>
    <xf numFmtId="9" fontId="0" fillId="34" borderId="13" xfId="1" applyFont="1" applyFill="1" applyBorder="1" applyAlignment="1">
      <alignment horizontal="center"/>
    </xf>
    <xf numFmtId="9" fontId="0" fillId="34" borderId="0" xfId="1" applyFont="1" applyFill="1" applyBorder="1" applyAlignment="1">
      <alignment horizontal="center"/>
    </xf>
    <xf numFmtId="9" fontId="0" fillId="34" borderId="14" xfId="1" applyFont="1" applyFill="1" applyBorder="1" applyAlignment="1">
      <alignment horizontal="center"/>
    </xf>
    <xf numFmtId="0" fontId="0" fillId="35" borderId="13" xfId="0" applyFill="1" applyBorder="1" applyAlignment="1">
      <alignment horizontal="center"/>
    </xf>
    <xf numFmtId="0" fontId="0" fillId="35" borderId="14" xfId="0" applyFill="1" applyBorder="1"/>
    <xf numFmtId="3" fontId="0" fillId="35" borderId="0" xfId="0" applyNumberFormat="1" applyFill="1" applyBorder="1"/>
    <xf numFmtId="9" fontId="0" fillId="35" borderId="0" xfId="1" applyFont="1" applyFill="1" applyBorder="1"/>
    <xf numFmtId="0" fontId="0" fillId="35" borderId="0" xfId="0" applyFill="1" applyBorder="1" applyAlignment="1">
      <alignment horizontal="center"/>
    </xf>
    <xf numFmtId="9" fontId="0" fillId="35" borderId="13" xfId="1" applyFont="1" applyFill="1" applyBorder="1" applyAlignment="1">
      <alignment horizontal="center"/>
    </xf>
    <xf numFmtId="9" fontId="0" fillId="35" borderId="0" xfId="1" applyFont="1" applyFill="1" applyBorder="1" applyAlignment="1">
      <alignment horizontal="center"/>
    </xf>
    <xf numFmtId="9" fontId="0" fillId="35" borderId="14" xfId="1" applyFont="1" applyFill="1" applyBorder="1" applyAlignment="1">
      <alignment horizontal="center"/>
    </xf>
    <xf numFmtId="2" fontId="0" fillId="34" borderId="18" xfId="1" applyNumberFormat="1" applyFont="1" applyFill="1" applyBorder="1" applyAlignment="1">
      <alignment vertical="center"/>
    </xf>
    <xf numFmtId="2" fontId="0" fillId="35" borderId="14" xfId="1" applyNumberFormat="1" applyFont="1" applyFill="1" applyBorder="1" applyAlignment="1">
      <alignment vertical="center"/>
    </xf>
    <xf numFmtId="3" fontId="16" fillId="36" borderId="19" xfId="0" applyNumberFormat="1" applyFont="1" applyFill="1" applyBorder="1"/>
    <xf numFmtId="3" fontId="16" fillId="36" borderId="11" xfId="0" applyNumberFormat="1" applyFont="1" applyFill="1" applyBorder="1"/>
    <xf numFmtId="3" fontId="16" fillId="36" borderId="12" xfId="0" applyNumberFormat="1" applyFont="1" applyFill="1" applyBorder="1"/>
    <xf numFmtId="0" fontId="16" fillId="33" borderId="16" xfId="0" applyFont="1" applyFill="1" applyBorder="1" applyAlignment="1">
      <alignment horizontal="center" vertical="center"/>
    </xf>
    <xf numFmtId="0" fontId="16" fillId="33" borderId="18" xfId="0" applyFont="1" applyFill="1" applyBorder="1" applyAlignment="1">
      <alignment horizontal="center" vertical="center" wrapText="1"/>
    </xf>
    <xf numFmtId="0" fontId="16" fillId="33" borderId="19" xfId="0" applyFont="1" applyFill="1" applyBorder="1" applyAlignment="1">
      <alignment horizontal="center" vertical="center"/>
    </xf>
    <xf numFmtId="0" fontId="16" fillId="33" borderId="21" xfId="0" applyFont="1" applyFill="1" applyBorder="1" applyAlignment="1">
      <alignment horizontal="center" vertical="center" wrapText="1"/>
    </xf>
    <xf numFmtId="0" fontId="16" fillId="33" borderId="18" xfId="0" applyFont="1" applyFill="1" applyBorder="1" applyAlignment="1">
      <alignment horizontal="center" vertical="center"/>
    </xf>
    <xf numFmtId="0" fontId="16" fillId="33" borderId="21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2" fontId="16" fillId="33" borderId="14" xfId="0" applyNumberFormat="1" applyFont="1" applyFill="1" applyBorder="1" applyAlignment="1">
      <alignment horizontal="center" vertical="center" wrapText="1"/>
    </xf>
    <xf numFmtId="2" fontId="0" fillId="34" borderId="14" xfId="1" applyNumberFormat="1" applyFont="1" applyFill="1" applyBorder="1" applyAlignment="1">
      <alignment vertical="center"/>
    </xf>
    <xf numFmtId="2" fontId="0" fillId="35" borderId="21" xfId="1" applyNumberFormat="1" applyFont="1" applyFill="1" applyBorder="1" applyAlignment="1">
      <alignment vertical="center"/>
    </xf>
    <xf numFmtId="2" fontId="16" fillId="36" borderId="12" xfId="1" applyNumberFormat="1" applyFont="1" applyFill="1" applyBorder="1" applyAlignment="1">
      <alignment vertical="center"/>
    </xf>
    <xf numFmtId="0" fontId="16" fillId="33" borderId="17" xfId="0" applyFont="1" applyFill="1" applyBorder="1" applyAlignment="1">
      <alignment horizontal="center"/>
    </xf>
    <xf numFmtId="3" fontId="16" fillId="36" borderId="20" xfId="0" applyNumberFormat="1" applyFont="1" applyFill="1" applyBorder="1"/>
    <xf numFmtId="3" fontId="16" fillId="36" borderId="21" xfId="0" applyNumberFormat="1" applyFont="1" applyFill="1" applyBorder="1"/>
    <xf numFmtId="0" fontId="16" fillId="33" borderId="16" xfId="0" applyFont="1" applyFill="1" applyBorder="1" applyAlignment="1">
      <alignment horizontal="center" vertical="center" wrapText="1"/>
    </xf>
    <xf numFmtId="0" fontId="16" fillId="33" borderId="19" xfId="0" applyFont="1" applyFill="1" applyBorder="1" applyAlignment="1">
      <alignment horizontal="center"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9"/>
  <sheetViews>
    <sheetView tabSelected="1" topLeftCell="A89" zoomScale="150" zoomScaleNormal="150" workbookViewId="0">
      <selection activeCell="V109" sqref="V109"/>
    </sheetView>
  </sheetViews>
  <sheetFormatPr defaultRowHeight="15" x14ac:dyDescent="0.25"/>
  <cols>
    <col min="1" max="1" width="9.140625" style="10"/>
    <col min="2" max="2" width="2.28515625" style="10" customWidth="1"/>
    <col min="3" max="3" width="19.140625" style="10" customWidth="1"/>
    <col min="4" max="4" width="9.140625" style="10"/>
    <col min="5" max="5" width="8.5703125" style="10" customWidth="1"/>
    <col min="6" max="14" width="9.140625" style="10" hidden="1" customWidth="1"/>
    <col min="15" max="17" width="10.5703125" style="10" customWidth="1"/>
    <col min="18" max="21" width="0" style="10" hidden="1" customWidth="1"/>
    <col min="22" max="25" width="11.140625" style="10" customWidth="1"/>
    <col min="26" max="30" width="0" style="10" hidden="1" customWidth="1"/>
    <col min="31" max="32" width="9.85546875" style="10" customWidth="1"/>
    <col min="33" max="33" width="9.7109375" style="10" customWidth="1"/>
    <col min="34" max="34" width="8.7109375" style="10" customWidth="1"/>
    <col min="35" max="16384" width="9.140625" style="10"/>
  </cols>
  <sheetData>
    <row r="1" spans="3:34" ht="60" x14ac:dyDescent="0.25">
      <c r="C1" s="61" t="s">
        <v>0</v>
      </c>
      <c r="D1" s="1" t="s">
        <v>1</v>
      </c>
      <c r="E1" s="4" t="s">
        <v>58</v>
      </c>
      <c r="F1" s="62" t="s">
        <v>2</v>
      </c>
      <c r="G1" s="62" t="s">
        <v>3</v>
      </c>
      <c r="H1" s="62" t="s">
        <v>4</v>
      </c>
      <c r="I1" s="62" t="s">
        <v>5</v>
      </c>
      <c r="J1" s="62" t="s">
        <v>6</v>
      </c>
      <c r="K1" s="62" t="s">
        <v>7</v>
      </c>
      <c r="L1" s="62" t="s">
        <v>8</v>
      </c>
      <c r="M1" s="62" t="s">
        <v>9</v>
      </c>
      <c r="N1" s="62" t="s">
        <v>10</v>
      </c>
      <c r="O1" s="1" t="s">
        <v>52</v>
      </c>
      <c r="P1" s="2" t="s">
        <v>59</v>
      </c>
      <c r="Q1" s="63" t="s">
        <v>60</v>
      </c>
      <c r="R1" s="62" t="s">
        <v>11</v>
      </c>
      <c r="S1" s="62" t="s">
        <v>12</v>
      </c>
      <c r="T1" s="62" t="s">
        <v>13</v>
      </c>
      <c r="U1" s="62" t="s">
        <v>14</v>
      </c>
      <c r="V1" s="2" t="s">
        <v>52</v>
      </c>
      <c r="W1" s="3" t="s">
        <v>55</v>
      </c>
      <c r="X1" s="3" t="s">
        <v>56</v>
      </c>
      <c r="Y1" s="4" t="s">
        <v>57</v>
      </c>
      <c r="Z1" s="14" t="s">
        <v>53</v>
      </c>
      <c r="AA1" s="14" t="s">
        <v>54</v>
      </c>
      <c r="AB1" s="15" t="s">
        <v>55</v>
      </c>
      <c r="AC1" s="15" t="s">
        <v>56</v>
      </c>
      <c r="AD1" s="15" t="s">
        <v>57</v>
      </c>
      <c r="AE1" s="1" t="s">
        <v>61</v>
      </c>
      <c r="AF1" s="2" t="s">
        <v>62</v>
      </c>
      <c r="AG1" s="61" t="s">
        <v>63</v>
      </c>
      <c r="AH1" s="64" t="s">
        <v>64</v>
      </c>
    </row>
    <row r="2" spans="3:34" x14ac:dyDescent="0.25">
      <c r="C2" s="40" t="s">
        <v>15</v>
      </c>
      <c r="D2" s="18">
        <v>18557.653523749301</v>
      </c>
      <c r="E2" s="47">
        <f t="shared" ref="E2:E38" si="0">D2/$D$38</f>
        <v>6.0611914629304674E-2</v>
      </c>
      <c r="F2" s="9">
        <v>200</v>
      </c>
      <c r="G2" s="9">
        <v>200</v>
      </c>
      <c r="H2" s="9">
        <v>0</v>
      </c>
      <c r="I2" s="9">
        <v>1500</v>
      </c>
      <c r="J2" s="9">
        <v>14400</v>
      </c>
      <c r="K2" s="9">
        <v>12900</v>
      </c>
      <c r="L2" s="9">
        <v>0</v>
      </c>
      <c r="M2" s="9">
        <v>1</v>
      </c>
      <c r="N2" s="9">
        <v>1</v>
      </c>
      <c r="O2" s="54">
        <v>0.45113977195993699</v>
      </c>
      <c r="P2" s="20">
        <v>3.4588583822417203E-2</v>
      </c>
      <c r="Q2" s="47">
        <v>0.51427164421764504</v>
      </c>
      <c r="R2" s="9">
        <v>1</v>
      </c>
      <c r="S2" s="9">
        <v>0</v>
      </c>
      <c r="T2" s="9">
        <v>5.79090553047623E-2</v>
      </c>
      <c r="U2" s="9">
        <v>0.94209094469523702</v>
      </c>
      <c r="V2" s="19">
        <f>ROUND(Z2,-1)+ROUND(AA2,-1)</f>
        <v>1430</v>
      </c>
      <c r="W2" s="19">
        <f t="shared" ref="W2:Y2" si="1">ROUND(AB2,-1)</f>
        <v>60</v>
      </c>
      <c r="X2" s="19">
        <f t="shared" si="1"/>
        <v>810</v>
      </c>
      <c r="Y2" s="21">
        <f t="shared" si="1"/>
        <v>12160</v>
      </c>
      <c r="Z2" s="19">
        <v>99.528422528290093</v>
      </c>
      <c r="AA2" s="19">
        <v>1327.7726017489399</v>
      </c>
      <c r="AB2" s="19">
        <v>64.664195150436598</v>
      </c>
      <c r="AC2" s="19">
        <v>812</v>
      </c>
      <c r="AD2" s="21">
        <v>12158</v>
      </c>
      <c r="AE2" s="18">
        <f>V2+W2</f>
        <v>1490</v>
      </c>
      <c r="AF2" s="19">
        <f>X2+Y2-W2</f>
        <v>12910</v>
      </c>
      <c r="AG2" s="40">
        <f>AE2+AF2</f>
        <v>14400</v>
      </c>
      <c r="AH2" s="67">
        <f>AF2/AE2</f>
        <v>8.6644295302013425</v>
      </c>
    </row>
    <row r="3" spans="3:34" x14ac:dyDescent="0.25">
      <c r="C3" s="41" t="s">
        <v>16</v>
      </c>
      <c r="D3" s="7">
        <v>16378.3598341861</v>
      </c>
      <c r="E3" s="48">
        <f t="shared" si="0"/>
        <v>5.3494033971874438E-2</v>
      </c>
      <c r="F3" s="10">
        <v>500</v>
      </c>
      <c r="G3" s="10">
        <v>500</v>
      </c>
      <c r="H3" s="10">
        <v>0</v>
      </c>
      <c r="I3" s="10">
        <v>3300</v>
      </c>
      <c r="J3" s="10">
        <v>9200</v>
      </c>
      <c r="K3" s="10">
        <v>5900</v>
      </c>
      <c r="L3" s="10">
        <v>0</v>
      </c>
      <c r="M3" s="10">
        <v>1</v>
      </c>
      <c r="N3" s="10">
        <v>1</v>
      </c>
      <c r="O3" s="55">
        <v>0.70998238736015196</v>
      </c>
      <c r="P3" s="17">
        <v>1.7458056841392702E-2</v>
      </c>
      <c r="Q3" s="48">
        <v>0.27255955579845398</v>
      </c>
      <c r="R3" s="10">
        <v>1</v>
      </c>
      <c r="S3" s="10">
        <v>0</v>
      </c>
      <c r="T3" s="10">
        <v>4.8285829318406803E-2</v>
      </c>
      <c r="U3" s="10">
        <v>0.95171417068159303</v>
      </c>
      <c r="V3" s="13">
        <f t="shared" ref="V3:V38" si="2">ROUND(Z3,-1)+ROUND(AA3,-1)</f>
        <v>3220</v>
      </c>
      <c r="W3" s="13">
        <f t="shared" ref="W3:W38" si="3">ROUND(AB3,-1)</f>
        <v>70</v>
      </c>
      <c r="X3" s="13">
        <f t="shared" ref="X3:X38" si="4">ROUND(AC3,-1)</f>
        <v>360</v>
      </c>
      <c r="Y3" s="8">
        <f t="shared" ref="Y3:Y38" si="5">ROUND(AD3,-1)</f>
        <v>5680</v>
      </c>
      <c r="Z3" s="13">
        <v>1198.5408870957399</v>
      </c>
      <c r="AA3" s="13">
        <v>2017.4343110164</v>
      </c>
      <c r="AB3" s="13">
        <v>69.821554225539998</v>
      </c>
      <c r="AC3" s="13">
        <v>358</v>
      </c>
      <c r="AD3" s="8">
        <v>5680</v>
      </c>
      <c r="AE3" s="7">
        <f t="shared" ref="AE3:AE38" si="6">V3+W3</f>
        <v>3290</v>
      </c>
      <c r="AF3" s="13">
        <f t="shared" ref="AF3:AF38" si="7">X3+Y3-W3</f>
        <v>5970</v>
      </c>
      <c r="AG3" s="41">
        <f t="shared" ref="AG3:AG38" si="8">AE3+AF3</f>
        <v>9260</v>
      </c>
      <c r="AH3" s="66">
        <f t="shared" ref="AH3:AH38" si="9">AF3/AE3</f>
        <v>1.8145896656534954</v>
      </c>
    </row>
    <row r="4" spans="3:34" x14ac:dyDescent="0.25">
      <c r="C4" s="42" t="s">
        <v>17</v>
      </c>
      <c r="D4" s="5">
        <v>18497.5216153332</v>
      </c>
      <c r="E4" s="49">
        <f t="shared" si="0"/>
        <v>6.0415515332661408E-2</v>
      </c>
      <c r="F4" s="10">
        <v>1600</v>
      </c>
      <c r="G4" s="10">
        <v>1500</v>
      </c>
      <c r="H4" s="10">
        <v>-100</v>
      </c>
      <c r="I4" s="10">
        <v>5700</v>
      </c>
      <c r="J4" s="10">
        <v>9200</v>
      </c>
      <c r="K4" s="10">
        <v>3500</v>
      </c>
      <c r="L4" s="10">
        <v>0</v>
      </c>
      <c r="M4" s="10">
        <v>1</v>
      </c>
      <c r="N4" s="10">
        <v>1</v>
      </c>
      <c r="O4" s="56">
        <v>0.84704488627545904</v>
      </c>
      <c r="P4" s="16">
        <v>1.84012763434033E-2</v>
      </c>
      <c r="Q4" s="49">
        <v>0.13455383738113699</v>
      </c>
      <c r="R4" s="10">
        <v>1</v>
      </c>
      <c r="S4" s="10">
        <v>0</v>
      </c>
      <c r="T4" s="10">
        <v>0.105123167219281</v>
      </c>
      <c r="U4" s="10">
        <v>0.89487683278071795</v>
      </c>
      <c r="V4" s="12">
        <f t="shared" si="2"/>
        <v>5610</v>
      </c>
      <c r="W4" s="12">
        <f t="shared" si="3"/>
        <v>60</v>
      </c>
      <c r="X4" s="12">
        <f t="shared" si="4"/>
        <v>430</v>
      </c>
      <c r="Y4" s="6">
        <f t="shared" si="5"/>
        <v>3160</v>
      </c>
      <c r="Z4" s="12">
        <v>473.42959819625298</v>
      </c>
      <c r="AA4" s="12">
        <v>5144.2118523474001</v>
      </c>
      <c r="AB4" s="12">
        <v>55.670315949978999</v>
      </c>
      <c r="AC4" s="12">
        <v>427</v>
      </c>
      <c r="AD4" s="6">
        <v>3161</v>
      </c>
      <c r="AE4" s="5">
        <f t="shared" si="6"/>
        <v>5670</v>
      </c>
      <c r="AF4" s="12">
        <f t="shared" si="7"/>
        <v>3530</v>
      </c>
      <c r="AG4" s="42">
        <f t="shared" si="8"/>
        <v>9200</v>
      </c>
      <c r="AH4" s="65">
        <f t="shared" si="9"/>
        <v>0.62257495590828926</v>
      </c>
    </row>
    <row r="5" spans="3:34" x14ac:dyDescent="0.25">
      <c r="C5" s="41" t="s">
        <v>18</v>
      </c>
      <c r="D5" s="7">
        <v>7297.4700750103402</v>
      </c>
      <c r="E5" s="48">
        <f t="shared" si="0"/>
        <v>2.3834566834130082E-2</v>
      </c>
      <c r="F5" s="10">
        <v>1100</v>
      </c>
      <c r="G5" s="10">
        <v>1100</v>
      </c>
      <c r="H5" s="10">
        <v>0</v>
      </c>
      <c r="I5" s="10">
        <v>3700</v>
      </c>
      <c r="J5" s="10">
        <v>7100</v>
      </c>
      <c r="K5" s="10">
        <v>3400</v>
      </c>
      <c r="L5" s="10">
        <v>1</v>
      </c>
      <c r="M5" s="10">
        <v>1</v>
      </c>
      <c r="N5" s="10">
        <v>0</v>
      </c>
      <c r="O5" s="55">
        <v>0.634667731155792</v>
      </c>
      <c r="P5" s="17">
        <v>2.0561090903351901E-2</v>
      </c>
      <c r="Q5" s="48">
        <v>0.34477117794085499</v>
      </c>
      <c r="R5" s="10">
        <v>1</v>
      </c>
      <c r="S5" s="10">
        <v>0</v>
      </c>
      <c r="T5" s="10">
        <v>4.7424463146982399E-2</v>
      </c>
      <c r="U5" s="10">
        <v>0.95257553685301699</v>
      </c>
      <c r="V5" s="13">
        <f t="shared" si="2"/>
        <v>3690</v>
      </c>
      <c r="W5" s="13">
        <f t="shared" si="3"/>
        <v>30</v>
      </c>
      <c r="X5" s="13">
        <f t="shared" si="4"/>
        <v>190</v>
      </c>
      <c r="Y5" s="8">
        <f t="shared" si="5"/>
        <v>3200</v>
      </c>
      <c r="Z5" s="13">
        <v>31.515483818419</v>
      </c>
      <c r="AA5" s="13">
        <v>3655.1516826155798</v>
      </c>
      <c r="AB5" s="13">
        <v>26.736139300409199</v>
      </c>
      <c r="AC5" s="13">
        <v>186</v>
      </c>
      <c r="AD5" s="8">
        <v>3199</v>
      </c>
      <c r="AE5" s="7">
        <f t="shared" si="6"/>
        <v>3720</v>
      </c>
      <c r="AF5" s="13">
        <f t="shared" si="7"/>
        <v>3360</v>
      </c>
      <c r="AG5" s="41">
        <f t="shared" si="8"/>
        <v>7080</v>
      </c>
      <c r="AH5" s="66">
        <f t="shared" si="9"/>
        <v>0.90322580645161288</v>
      </c>
    </row>
    <row r="6" spans="3:34" x14ac:dyDescent="0.25">
      <c r="C6" s="43" t="s">
        <v>19</v>
      </c>
      <c r="D6" s="22">
        <v>6544.0046149191703</v>
      </c>
      <c r="E6" s="50">
        <f t="shared" si="0"/>
        <v>2.1373642338221668E-2</v>
      </c>
      <c r="F6" s="25">
        <v>900</v>
      </c>
      <c r="G6" s="25">
        <v>800</v>
      </c>
      <c r="H6" s="25">
        <v>-100</v>
      </c>
      <c r="I6" s="25">
        <v>2100</v>
      </c>
      <c r="J6" s="25">
        <v>4600</v>
      </c>
      <c r="K6" s="25">
        <v>2500</v>
      </c>
      <c r="L6" s="25">
        <v>0</v>
      </c>
      <c r="M6" s="25">
        <v>1</v>
      </c>
      <c r="N6" s="25">
        <v>1</v>
      </c>
      <c r="O6" s="57">
        <v>0.68990029092504601</v>
      </c>
      <c r="P6" s="24">
        <v>2.6501310527253699E-2</v>
      </c>
      <c r="Q6" s="50">
        <v>0.28359839854769903</v>
      </c>
      <c r="R6" s="25">
        <v>1</v>
      </c>
      <c r="S6" s="25">
        <v>0</v>
      </c>
      <c r="T6" s="25">
        <v>5.91203088009499E-2</v>
      </c>
      <c r="U6" s="25">
        <v>0.94087969119905002</v>
      </c>
      <c r="V6" s="23">
        <f t="shared" si="2"/>
        <v>2010</v>
      </c>
      <c r="W6" s="23">
        <f t="shared" si="3"/>
        <v>70</v>
      </c>
      <c r="X6" s="23">
        <f t="shared" si="4"/>
        <v>220</v>
      </c>
      <c r="Y6" s="26">
        <f t="shared" si="5"/>
        <v>2360</v>
      </c>
      <c r="Z6" s="23">
        <v>97.630330136322101</v>
      </c>
      <c r="AA6" s="23">
        <v>1913.2815880829301</v>
      </c>
      <c r="AB6" s="23">
        <v>69.709065382808106</v>
      </c>
      <c r="AC6" s="23">
        <v>218</v>
      </c>
      <c r="AD6" s="26">
        <v>2360</v>
      </c>
      <c r="AE6" s="22">
        <f t="shared" si="6"/>
        <v>2080</v>
      </c>
      <c r="AF6" s="23">
        <f t="shared" si="7"/>
        <v>2510</v>
      </c>
      <c r="AG6" s="43">
        <f t="shared" si="8"/>
        <v>4590</v>
      </c>
      <c r="AH6" s="68">
        <f t="shared" si="9"/>
        <v>1.2067307692307692</v>
      </c>
    </row>
    <row r="7" spans="3:34" x14ac:dyDescent="0.25">
      <c r="C7" s="44" t="s">
        <v>20</v>
      </c>
      <c r="D7" s="27">
        <v>10020.504059851801</v>
      </c>
      <c r="E7" s="51">
        <f t="shared" si="0"/>
        <v>3.2728380009954497E-2</v>
      </c>
      <c r="F7" s="9">
        <v>1100</v>
      </c>
      <c r="G7" s="9">
        <v>1100</v>
      </c>
      <c r="H7" s="9">
        <v>0</v>
      </c>
      <c r="I7" s="9">
        <v>2900</v>
      </c>
      <c r="J7" s="9">
        <v>15100</v>
      </c>
      <c r="K7" s="9">
        <v>12200</v>
      </c>
      <c r="L7" s="9">
        <v>0</v>
      </c>
      <c r="M7" s="9">
        <v>2</v>
      </c>
      <c r="N7" s="9">
        <v>2</v>
      </c>
      <c r="O7" s="58">
        <v>0.422455395199482</v>
      </c>
      <c r="P7" s="29">
        <v>2.6117058767936598E-2</v>
      </c>
      <c r="Q7" s="51">
        <v>0.55142754603258104</v>
      </c>
      <c r="R7" s="9">
        <v>1</v>
      </c>
      <c r="S7" s="9">
        <v>0</v>
      </c>
      <c r="T7" s="9">
        <v>4.1403802494139497E-2</v>
      </c>
      <c r="U7" s="9">
        <v>0.95859619750586</v>
      </c>
      <c r="V7" s="28">
        <f t="shared" si="2"/>
        <v>2830</v>
      </c>
      <c r="W7" s="28">
        <f t="shared" si="3"/>
        <v>40</v>
      </c>
      <c r="X7" s="28">
        <f t="shared" si="4"/>
        <v>550</v>
      </c>
      <c r="Y7" s="30">
        <f t="shared" si="5"/>
        <v>11730</v>
      </c>
      <c r="Z7" s="13">
        <v>74.113581307935206</v>
      </c>
      <c r="AA7" s="13">
        <v>2756.4020228560798</v>
      </c>
      <c r="AB7" s="13">
        <v>43.183657800538299</v>
      </c>
      <c r="AC7" s="13">
        <v>550</v>
      </c>
      <c r="AD7" s="13">
        <v>11734</v>
      </c>
      <c r="AE7" s="27">
        <f t="shared" si="6"/>
        <v>2870</v>
      </c>
      <c r="AF7" s="28">
        <f t="shared" si="7"/>
        <v>12240</v>
      </c>
      <c r="AG7" s="44">
        <f t="shared" si="8"/>
        <v>15110</v>
      </c>
      <c r="AH7" s="69">
        <f t="shared" si="9"/>
        <v>4.2648083623693376</v>
      </c>
    </row>
    <row r="8" spans="3:34" x14ac:dyDescent="0.25">
      <c r="C8" s="42" t="s">
        <v>21</v>
      </c>
      <c r="D8" s="5">
        <v>12842.008936254801</v>
      </c>
      <c r="E8" s="49">
        <f t="shared" si="0"/>
        <v>4.1943813010459942E-2</v>
      </c>
      <c r="F8" s="10">
        <v>800</v>
      </c>
      <c r="G8" s="10">
        <v>800</v>
      </c>
      <c r="H8" s="10">
        <v>0</v>
      </c>
      <c r="I8" s="10">
        <v>12100</v>
      </c>
      <c r="J8" s="10">
        <v>23100</v>
      </c>
      <c r="K8" s="10">
        <v>11000</v>
      </c>
      <c r="L8" s="10">
        <v>1</v>
      </c>
      <c r="M8" s="10">
        <v>2</v>
      </c>
      <c r="N8" s="10">
        <v>1</v>
      </c>
      <c r="O8" s="56">
        <v>0.59118333665866396</v>
      </c>
      <c r="P8" s="16">
        <v>3.8550621593226399E-2</v>
      </c>
      <c r="Q8" s="49">
        <v>0.37026604174810901</v>
      </c>
      <c r="R8" s="10">
        <v>1</v>
      </c>
      <c r="S8" s="10">
        <v>0</v>
      </c>
      <c r="T8" s="10">
        <v>8.3983342878968803E-2</v>
      </c>
      <c r="U8" s="10">
        <v>0.91601665712103097</v>
      </c>
      <c r="V8" s="12">
        <f t="shared" si="2"/>
        <v>11990</v>
      </c>
      <c r="W8" s="12">
        <f t="shared" si="3"/>
        <v>120</v>
      </c>
      <c r="X8" s="12">
        <f t="shared" si="4"/>
        <v>1040</v>
      </c>
      <c r="Y8" s="6">
        <f t="shared" si="5"/>
        <v>10100</v>
      </c>
      <c r="Z8" s="12">
        <v>56.645850422732302</v>
      </c>
      <c r="AA8" s="12">
        <v>11926.538988832101</v>
      </c>
      <c r="AB8" s="12">
        <v>117.36636319372199</v>
      </c>
      <c r="AC8" s="12">
        <v>1043</v>
      </c>
      <c r="AD8" s="12">
        <v>10096</v>
      </c>
      <c r="AE8" s="5">
        <f t="shared" si="6"/>
        <v>12110</v>
      </c>
      <c r="AF8" s="12">
        <f t="shared" si="7"/>
        <v>11020</v>
      </c>
      <c r="AG8" s="42">
        <f t="shared" si="8"/>
        <v>23130</v>
      </c>
      <c r="AH8" s="65">
        <f t="shared" si="9"/>
        <v>0.90999174236168456</v>
      </c>
    </row>
    <row r="9" spans="3:34" x14ac:dyDescent="0.25">
      <c r="C9" s="41" t="s">
        <v>22</v>
      </c>
      <c r="D9" s="7">
        <v>8649.1662968064193</v>
      </c>
      <c r="E9" s="48">
        <f t="shared" si="0"/>
        <v>2.8249397399611242E-2</v>
      </c>
      <c r="F9" s="10">
        <v>3100</v>
      </c>
      <c r="G9" s="10">
        <v>3000</v>
      </c>
      <c r="H9" s="10">
        <v>-100</v>
      </c>
      <c r="I9" s="10">
        <v>11000</v>
      </c>
      <c r="J9" s="10">
        <v>16300</v>
      </c>
      <c r="K9" s="10">
        <v>5300</v>
      </c>
      <c r="L9" s="10">
        <v>2</v>
      </c>
      <c r="M9" s="10">
        <v>2</v>
      </c>
      <c r="N9" s="10">
        <v>0</v>
      </c>
      <c r="O9" s="55">
        <v>0.70110519050756803</v>
      </c>
      <c r="P9" s="17">
        <v>2.96472612617978E-2</v>
      </c>
      <c r="Q9" s="48">
        <v>0.26924754823063302</v>
      </c>
      <c r="R9" s="10">
        <v>1</v>
      </c>
      <c r="S9" s="10">
        <v>0</v>
      </c>
      <c r="T9" s="10">
        <v>7.3379660315685602E-2</v>
      </c>
      <c r="U9" s="10">
        <v>0.92662033968431401</v>
      </c>
      <c r="V9" s="13">
        <f t="shared" si="2"/>
        <v>10840</v>
      </c>
      <c r="W9" s="13">
        <f t="shared" si="3"/>
        <v>150</v>
      </c>
      <c r="X9" s="13">
        <f t="shared" si="4"/>
        <v>540</v>
      </c>
      <c r="Y9" s="8">
        <f t="shared" si="5"/>
        <v>4940</v>
      </c>
      <c r="Z9" s="13">
        <v>42.2204974497864</v>
      </c>
      <c r="AA9" s="13">
        <v>10800.790316209301</v>
      </c>
      <c r="AB9" s="13">
        <v>146.194177864387</v>
      </c>
      <c r="AC9" s="13">
        <v>537</v>
      </c>
      <c r="AD9" s="13">
        <v>4935</v>
      </c>
      <c r="AE9" s="7">
        <f t="shared" si="6"/>
        <v>10990</v>
      </c>
      <c r="AF9" s="13">
        <f t="shared" si="7"/>
        <v>5330</v>
      </c>
      <c r="AG9" s="41">
        <f t="shared" si="8"/>
        <v>16320</v>
      </c>
      <c r="AH9" s="66">
        <f t="shared" si="9"/>
        <v>0.48498635122838946</v>
      </c>
    </row>
    <row r="10" spans="3:34" x14ac:dyDescent="0.25">
      <c r="C10" s="42" t="s">
        <v>23</v>
      </c>
      <c r="D10" s="5">
        <v>9344.2079323243197</v>
      </c>
      <c r="E10" s="49">
        <f t="shared" si="0"/>
        <v>3.0519501441693391E-2</v>
      </c>
      <c r="F10" s="10">
        <v>1700</v>
      </c>
      <c r="G10" s="10">
        <v>1600</v>
      </c>
      <c r="H10" s="10">
        <v>-100</v>
      </c>
      <c r="I10" s="10">
        <v>10300</v>
      </c>
      <c r="J10" s="10">
        <v>15800</v>
      </c>
      <c r="K10" s="10">
        <v>5500</v>
      </c>
      <c r="L10" s="10">
        <v>1</v>
      </c>
      <c r="M10" s="10">
        <v>2</v>
      </c>
      <c r="N10" s="10">
        <v>1</v>
      </c>
      <c r="O10" s="56">
        <v>0.71524565638413895</v>
      </c>
      <c r="P10" s="16">
        <v>3.1448370257479E-2</v>
      </c>
      <c r="Q10" s="49">
        <v>0.25330597335838101</v>
      </c>
      <c r="R10" s="10">
        <v>1</v>
      </c>
      <c r="S10" s="10">
        <v>0</v>
      </c>
      <c r="T10" s="10">
        <v>7.7879562076648895E-2</v>
      </c>
      <c r="U10" s="10">
        <v>0.92212043792335097</v>
      </c>
      <c r="V10" s="12">
        <f t="shared" si="2"/>
        <v>10130</v>
      </c>
      <c r="W10" s="12">
        <f t="shared" si="3"/>
        <v>190</v>
      </c>
      <c r="X10" s="12">
        <f t="shared" si="4"/>
        <v>620</v>
      </c>
      <c r="Y10" s="6">
        <f t="shared" si="5"/>
        <v>5020</v>
      </c>
      <c r="Z10" s="12">
        <v>119.844217077407</v>
      </c>
      <c r="AA10" s="12">
        <v>10014.2086281476</v>
      </c>
      <c r="AB10" s="12">
        <v>194.36349080797299</v>
      </c>
      <c r="AC10" s="12">
        <v>618</v>
      </c>
      <c r="AD10" s="12">
        <v>5016</v>
      </c>
      <c r="AE10" s="5">
        <f t="shared" si="6"/>
        <v>10320</v>
      </c>
      <c r="AF10" s="12">
        <f t="shared" si="7"/>
        <v>5450</v>
      </c>
      <c r="AG10" s="42">
        <f t="shared" si="8"/>
        <v>15770</v>
      </c>
      <c r="AH10" s="65">
        <f t="shared" si="9"/>
        <v>0.5281007751937985</v>
      </c>
    </row>
    <row r="11" spans="3:34" x14ac:dyDescent="0.25">
      <c r="C11" s="45" t="s">
        <v>24</v>
      </c>
      <c r="D11" s="31">
        <v>4113.2049818833102</v>
      </c>
      <c r="E11" s="52">
        <f t="shared" si="0"/>
        <v>1.3434307785501354E-2</v>
      </c>
      <c r="F11" s="25">
        <v>400</v>
      </c>
      <c r="G11" s="25">
        <v>400</v>
      </c>
      <c r="H11" s="25">
        <v>0</v>
      </c>
      <c r="I11" s="25">
        <v>6400</v>
      </c>
      <c r="J11" s="25">
        <v>7800</v>
      </c>
      <c r="K11" s="25">
        <v>1400</v>
      </c>
      <c r="L11" s="25">
        <v>2</v>
      </c>
      <c r="M11" s="25">
        <v>2</v>
      </c>
      <c r="N11" s="25">
        <v>0</v>
      </c>
      <c r="O11" s="59">
        <v>0.81396913775788704</v>
      </c>
      <c r="P11" s="33">
        <v>6.4408701365069404E-2</v>
      </c>
      <c r="Q11" s="52">
        <v>0.121622160877043</v>
      </c>
      <c r="R11" s="25">
        <v>1</v>
      </c>
      <c r="S11" s="25">
        <v>0</v>
      </c>
      <c r="T11" s="25">
        <v>0.23345232680731401</v>
      </c>
      <c r="U11" s="25">
        <v>0.76654767319268502</v>
      </c>
      <c r="V11" s="32">
        <f t="shared" si="2"/>
        <v>6140</v>
      </c>
      <c r="W11" s="32">
        <f t="shared" si="3"/>
        <v>240</v>
      </c>
      <c r="X11" s="32">
        <f t="shared" si="4"/>
        <v>560</v>
      </c>
      <c r="Y11" s="34">
        <f t="shared" si="5"/>
        <v>1060</v>
      </c>
      <c r="Z11" s="13">
        <v>41.976281595842998</v>
      </c>
      <c r="AA11" s="13">
        <v>6101.0912840586998</v>
      </c>
      <c r="AB11" s="13">
        <v>237.17667788999901</v>
      </c>
      <c r="AC11" s="13">
        <v>560</v>
      </c>
      <c r="AD11" s="13">
        <v>1060</v>
      </c>
      <c r="AE11" s="31">
        <f t="shared" si="6"/>
        <v>6380</v>
      </c>
      <c r="AF11" s="32">
        <f t="shared" si="7"/>
        <v>1380</v>
      </c>
      <c r="AG11" s="45">
        <f t="shared" si="8"/>
        <v>7760</v>
      </c>
      <c r="AH11" s="70">
        <f t="shared" si="9"/>
        <v>0.21630094043887146</v>
      </c>
    </row>
    <row r="12" spans="3:34" x14ac:dyDescent="0.25">
      <c r="C12" s="40" t="s">
        <v>25</v>
      </c>
      <c r="D12" s="18">
        <v>29693.599916152401</v>
      </c>
      <c r="E12" s="47">
        <f t="shared" si="0"/>
        <v>9.6983486670406238E-2</v>
      </c>
      <c r="F12" s="9">
        <v>2300</v>
      </c>
      <c r="G12" s="9">
        <v>2000</v>
      </c>
      <c r="H12" s="9">
        <v>-300</v>
      </c>
      <c r="I12" s="9">
        <v>17100</v>
      </c>
      <c r="J12" s="9">
        <v>81100</v>
      </c>
      <c r="K12" s="9">
        <v>64000</v>
      </c>
      <c r="L12" s="9">
        <v>1</v>
      </c>
      <c r="M12" s="9">
        <v>3</v>
      </c>
      <c r="N12" s="9">
        <v>2</v>
      </c>
      <c r="O12" s="54">
        <v>0.36367835306537299</v>
      </c>
      <c r="P12" s="20">
        <v>3.0611337046379701E-2</v>
      </c>
      <c r="Q12" s="47">
        <v>0.60571030988824603</v>
      </c>
      <c r="R12" s="9">
        <v>1</v>
      </c>
      <c r="S12" s="9">
        <v>0</v>
      </c>
      <c r="T12" s="9">
        <v>4.4410071915933297E-2</v>
      </c>
      <c r="U12" s="9">
        <v>0.95558992808406595</v>
      </c>
      <c r="V12" s="19">
        <f t="shared" si="2"/>
        <v>16870</v>
      </c>
      <c r="W12" s="19">
        <f t="shared" si="3"/>
        <v>240</v>
      </c>
      <c r="X12" s="19">
        <f t="shared" si="4"/>
        <v>3080</v>
      </c>
      <c r="Y12" s="21">
        <f t="shared" si="5"/>
        <v>61130</v>
      </c>
      <c r="Z12" s="12">
        <v>155.122294337277</v>
      </c>
      <c r="AA12" s="12">
        <v>16706.918186367599</v>
      </c>
      <c r="AB12" s="12">
        <v>238.905879345025</v>
      </c>
      <c r="AC12" s="12">
        <v>3080</v>
      </c>
      <c r="AD12" s="12">
        <v>61133</v>
      </c>
      <c r="AE12" s="18">
        <f t="shared" si="6"/>
        <v>17110</v>
      </c>
      <c r="AF12" s="19">
        <f t="shared" si="7"/>
        <v>63970</v>
      </c>
      <c r="AG12" s="40">
        <f t="shared" si="8"/>
        <v>81080</v>
      </c>
      <c r="AH12" s="67">
        <f t="shared" si="9"/>
        <v>3.7387492694330802</v>
      </c>
    </row>
    <row r="13" spans="3:34" x14ac:dyDescent="0.25">
      <c r="C13" s="41" t="s">
        <v>26</v>
      </c>
      <c r="D13" s="7">
        <v>15228.765932267999</v>
      </c>
      <c r="E13" s="48">
        <f t="shared" si="0"/>
        <v>4.9739298096875113E-2</v>
      </c>
      <c r="F13" s="10">
        <v>1900</v>
      </c>
      <c r="G13" s="10">
        <v>1900</v>
      </c>
      <c r="H13" s="10">
        <v>0</v>
      </c>
      <c r="I13" s="10">
        <v>28600</v>
      </c>
      <c r="J13" s="10">
        <v>43100</v>
      </c>
      <c r="K13" s="10">
        <v>14500</v>
      </c>
      <c r="L13" s="10">
        <v>2</v>
      </c>
      <c r="M13" s="10">
        <v>3</v>
      </c>
      <c r="N13" s="10">
        <v>1</v>
      </c>
      <c r="O13" s="55">
        <v>0.71438869483580603</v>
      </c>
      <c r="P13" s="17">
        <v>2.90493618526417E-2</v>
      </c>
      <c r="Q13" s="48">
        <v>0.25656194331155102</v>
      </c>
      <c r="R13" s="10">
        <v>1</v>
      </c>
      <c r="S13" s="10">
        <v>0</v>
      </c>
      <c r="T13" s="10">
        <v>8.3562121099096096E-2</v>
      </c>
      <c r="U13" s="10">
        <v>0.916437878900903</v>
      </c>
      <c r="V13" s="13">
        <f t="shared" si="2"/>
        <v>28380</v>
      </c>
      <c r="W13" s="13">
        <f t="shared" si="3"/>
        <v>280</v>
      </c>
      <c r="X13" s="13">
        <f t="shared" si="4"/>
        <v>1500</v>
      </c>
      <c r="Y13" s="8">
        <f t="shared" si="5"/>
        <v>13270</v>
      </c>
      <c r="Z13" s="13">
        <v>221.69628860142601</v>
      </c>
      <c r="AA13" s="13">
        <v>28160.3541566516</v>
      </c>
      <c r="AB13" s="13">
        <v>284.931173036968</v>
      </c>
      <c r="AC13" s="13">
        <v>1495</v>
      </c>
      <c r="AD13" s="13">
        <v>13271</v>
      </c>
      <c r="AE13" s="7">
        <f t="shared" si="6"/>
        <v>28660</v>
      </c>
      <c r="AF13" s="13">
        <f t="shared" si="7"/>
        <v>14490</v>
      </c>
      <c r="AG13" s="41">
        <f t="shared" si="8"/>
        <v>43150</v>
      </c>
      <c r="AH13" s="66">
        <f t="shared" si="9"/>
        <v>0.505582693649686</v>
      </c>
    </row>
    <row r="14" spans="3:34" x14ac:dyDescent="0.25">
      <c r="C14" s="42" t="s">
        <v>27</v>
      </c>
      <c r="D14" s="5">
        <v>12518.2310133434</v>
      </c>
      <c r="E14" s="49">
        <f t="shared" si="0"/>
        <v>4.0886308633775445E-2</v>
      </c>
      <c r="F14" s="10">
        <v>3900</v>
      </c>
      <c r="G14" s="10">
        <v>3800</v>
      </c>
      <c r="H14" s="10">
        <v>-100</v>
      </c>
      <c r="I14" s="10">
        <v>34700</v>
      </c>
      <c r="J14" s="10">
        <v>42800</v>
      </c>
      <c r="K14" s="10">
        <v>8100</v>
      </c>
      <c r="L14" s="10">
        <v>3</v>
      </c>
      <c r="M14" s="10">
        <v>4</v>
      </c>
      <c r="N14" s="10">
        <v>1</v>
      </c>
      <c r="O14" s="56">
        <v>0.80151614082350797</v>
      </c>
      <c r="P14" s="16">
        <v>2.9776638655504801E-2</v>
      </c>
      <c r="Q14" s="49">
        <v>0.16870722052098699</v>
      </c>
      <c r="R14" s="10">
        <v>1</v>
      </c>
      <c r="S14" s="10">
        <v>0</v>
      </c>
      <c r="T14" s="10">
        <v>0.114418714132142</v>
      </c>
      <c r="U14" s="10">
        <v>0.885581285867857</v>
      </c>
      <c r="V14" s="12">
        <f t="shared" si="2"/>
        <v>34370</v>
      </c>
      <c r="W14" s="12">
        <f t="shared" si="3"/>
        <v>330</v>
      </c>
      <c r="X14" s="12">
        <f t="shared" si="4"/>
        <v>1260</v>
      </c>
      <c r="Y14" s="6">
        <f t="shared" si="5"/>
        <v>7160</v>
      </c>
      <c r="Z14" s="12">
        <v>127.11844709815099</v>
      </c>
      <c r="AA14" s="12">
        <v>34241.916168367199</v>
      </c>
      <c r="AB14" s="12">
        <v>334.52736139815801</v>
      </c>
      <c r="AC14" s="12">
        <v>1260</v>
      </c>
      <c r="AD14" s="12">
        <v>7163</v>
      </c>
      <c r="AE14" s="5">
        <f t="shared" si="6"/>
        <v>34700</v>
      </c>
      <c r="AF14" s="12">
        <f t="shared" si="7"/>
        <v>8090</v>
      </c>
      <c r="AG14" s="42">
        <f t="shared" si="8"/>
        <v>42790</v>
      </c>
      <c r="AH14" s="65">
        <f t="shared" si="9"/>
        <v>0.23314121037463978</v>
      </c>
    </row>
    <row r="15" spans="3:34" x14ac:dyDescent="0.25">
      <c r="C15" s="41" t="s">
        <v>28</v>
      </c>
      <c r="D15" s="7">
        <v>17523.314864211901</v>
      </c>
      <c r="E15" s="48">
        <f t="shared" si="0"/>
        <v>5.7233618636794728E-2</v>
      </c>
      <c r="F15" s="10">
        <v>10600</v>
      </c>
      <c r="G15" s="10">
        <v>10100</v>
      </c>
      <c r="H15" s="10">
        <v>-500</v>
      </c>
      <c r="I15" s="10">
        <v>50900</v>
      </c>
      <c r="J15" s="10">
        <v>62300</v>
      </c>
      <c r="K15" s="10">
        <v>11400</v>
      </c>
      <c r="L15" s="10">
        <v>4</v>
      </c>
      <c r="M15" s="10">
        <v>4</v>
      </c>
      <c r="N15" s="10">
        <v>0</v>
      </c>
      <c r="O15" s="55">
        <v>0.79436081332208597</v>
      </c>
      <c r="P15" s="17">
        <v>3.6518930182601501E-2</v>
      </c>
      <c r="Q15" s="48">
        <v>0.16912025649531201</v>
      </c>
      <c r="R15" s="10">
        <v>1</v>
      </c>
      <c r="S15" s="10">
        <v>0</v>
      </c>
      <c r="T15" s="10">
        <v>0.118479229030188</v>
      </c>
      <c r="U15" s="10">
        <v>0.88152077096981096</v>
      </c>
      <c r="V15" s="13">
        <f t="shared" si="2"/>
        <v>50050</v>
      </c>
      <c r="W15" s="13">
        <f t="shared" si="3"/>
        <v>820</v>
      </c>
      <c r="X15" s="13">
        <f t="shared" si="4"/>
        <v>2170</v>
      </c>
      <c r="Y15" s="8">
        <f t="shared" si="5"/>
        <v>10060</v>
      </c>
      <c r="Z15" s="13">
        <v>139.538197951104</v>
      </c>
      <c r="AA15" s="13">
        <v>49913.885273293097</v>
      </c>
      <c r="AB15" s="13">
        <v>815.50040952623306</v>
      </c>
      <c r="AC15" s="13">
        <v>2168</v>
      </c>
      <c r="AD15" s="13">
        <v>10063</v>
      </c>
      <c r="AE15" s="7">
        <f t="shared" si="6"/>
        <v>50870</v>
      </c>
      <c r="AF15" s="13">
        <f t="shared" si="7"/>
        <v>11410</v>
      </c>
      <c r="AG15" s="41">
        <f t="shared" si="8"/>
        <v>62280</v>
      </c>
      <c r="AH15" s="66">
        <f t="shared" si="9"/>
        <v>0.22429722822881856</v>
      </c>
    </row>
    <row r="16" spans="3:34" x14ac:dyDescent="0.25">
      <c r="C16" s="43" t="s">
        <v>29</v>
      </c>
      <c r="D16" s="22">
        <v>6635.1060910768201</v>
      </c>
      <c r="E16" s="50">
        <f t="shared" si="0"/>
        <v>2.1671192612473984E-2</v>
      </c>
      <c r="F16" s="25">
        <v>2000</v>
      </c>
      <c r="G16" s="25">
        <v>2000</v>
      </c>
      <c r="H16" s="25">
        <v>0</v>
      </c>
      <c r="I16" s="25">
        <v>21600</v>
      </c>
      <c r="J16" s="25">
        <v>24300</v>
      </c>
      <c r="K16" s="25">
        <v>2700</v>
      </c>
      <c r="L16" s="25">
        <v>4</v>
      </c>
      <c r="M16" s="25">
        <v>4</v>
      </c>
      <c r="N16" s="25">
        <v>0</v>
      </c>
      <c r="O16" s="57">
        <v>0.87041304573688605</v>
      </c>
      <c r="P16" s="24">
        <v>2.2975152565805401E-2</v>
      </c>
      <c r="Q16" s="50">
        <v>0.106611801697307</v>
      </c>
      <c r="R16" s="25">
        <v>1</v>
      </c>
      <c r="S16" s="25">
        <v>0</v>
      </c>
      <c r="T16" s="25">
        <v>0.13178962448926901</v>
      </c>
      <c r="U16" s="25">
        <v>0.86821037551072999</v>
      </c>
      <c r="V16" s="23">
        <f t="shared" si="2"/>
        <v>21430</v>
      </c>
      <c r="W16" s="23">
        <f t="shared" si="3"/>
        <v>150</v>
      </c>
      <c r="X16" s="23">
        <f t="shared" si="4"/>
        <v>510</v>
      </c>
      <c r="Y16" s="26">
        <f t="shared" si="5"/>
        <v>2400</v>
      </c>
      <c r="Z16" s="12">
        <v>44.577659001397897</v>
      </c>
      <c r="AA16" s="12">
        <v>21393.507448093598</v>
      </c>
      <c r="AB16" s="12">
        <v>147.844815879131</v>
      </c>
      <c r="AC16" s="12">
        <v>512</v>
      </c>
      <c r="AD16" s="12">
        <v>2399</v>
      </c>
      <c r="AE16" s="22">
        <f t="shared" si="6"/>
        <v>21580</v>
      </c>
      <c r="AF16" s="23">
        <f t="shared" si="7"/>
        <v>2760</v>
      </c>
      <c r="AG16" s="43">
        <f t="shared" si="8"/>
        <v>24340</v>
      </c>
      <c r="AH16" s="68">
        <f t="shared" si="9"/>
        <v>0.1278962001853568</v>
      </c>
    </row>
    <row r="17" spans="3:34" x14ac:dyDescent="0.25">
      <c r="C17" s="44" t="s">
        <v>30</v>
      </c>
      <c r="D17" s="27">
        <v>26675.610794193199</v>
      </c>
      <c r="E17" s="51">
        <f t="shared" si="0"/>
        <v>8.7126308402784194E-2</v>
      </c>
      <c r="F17" s="9">
        <v>10700</v>
      </c>
      <c r="G17" s="9">
        <v>10500</v>
      </c>
      <c r="H17" s="9">
        <v>-200</v>
      </c>
      <c r="I17" s="9">
        <v>69100</v>
      </c>
      <c r="J17" s="9">
        <v>122100</v>
      </c>
      <c r="K17" s="9">
        <v>53000</v>
      </c>
      <c r="L17" s="9">
        <v>3</v>
      </c>
      <c r="M17" s="9">
        <v>5</v>
      </c>
      <c r="N17" s="9">
        <v>2</v>
      </c>
      <c r="O17" s="58">
        <v>0.65688615287115604</v>
      </c>
      <c r="P17" s="29">
        <v>4.4731367656986799E-2</v>
      </c>
      <c r="Q17" s="51">
        <v>0.29838247947185598</v>
      </c>
      <c r="R17" s="9">
        <v>1</v>
      </c>
      <c r="S17" s="9">
        <v>0</v>
      </c>
      <c r="T17" s="9">
        <v>0.106928768533782</v>
      </c>
      <c r="U17" s="9">
        <v>0.89307123146621703</v>
      </c>
      <c r="V17" s="28">
        <f t="shared" si="2"/>
        <v>67670</v>
      </c>
      <c r="W17" s="28">
        <f t="shared" si="3"/>
        <v>1420</v>
      </c>
      <c r="X17" s="28">
        <f t="shared" si="4"/>
        <v>7090</v>
      </c>
      <c r="Y17" s="30">
        <f t="shared" si="5"/>
        <v>47350</v>
      </c>
      <c r="Z17" s="13">
        <v>458.69824973503398</v>
      </c>
      <c r="AA17" s="13">
        <v>67208.581508415999</v>
      </c>
      <c r="AB17" s="13">
        <v>1421.7129244750099</v>
      </c>
      <c r="AC17" s="13">
        <v>7091</v>
      </c>
      <c r="AD17" s="13">
        <v>47350</v>
      </c>
      <c r="AE17" s="27">
        <f t="shared" si="6"/>
        <v>69090</v>
      </c>
      <c r="AF17" s="28">
        <f t="shared" si="7"/>
        <v>53020</v>
      </c>
      <c r="AG17" s="44">
        <f t="shared" si="8"/>
        <v>122110</v>
      </c>
      <c r="AH17" s="69">
        <f t="shared" si="9"/>
        <v>0.76740483427413519</v>
      </c>
    </row>
    <row r="18" spans="3:34" x14ac:dyDescent="0.25">
      <c r="C18" s="42" t="s">
        <v>31</v>
      </c>
      <c r="D18" s="5">
        <v>8833.0817052063994</v>
      </c>
      <c r="E18" s="49">
        <f t="shared" si="0"/>
        <v>2.8850091071291623E-2</v>
      </c>
      <c r="F18" s="10">
        <v>4200</v>
      </c>
      <c r="G18" s="10">
        <v>3800</v>
      </c>
      <c r="H18" s="10">
        <v>-400</v>
      </c>
      <c r="I18" s="10">
        <v>37800</v>
      </c>
      <c r="J18" s="10">
        <v>45900</v>
      </c>
      <c r="K18" s="10">
        <v>8100</v>
      </c>
      <c r="L18" s="10">
        <v>5</v>
      </c>
      <c r="M18" s="10">
        <v>6</v>
      </c>
      <c r="N18" s="10">
        <v>1</v>
      </c>
      <c r="O18" s="56">
        <v>0.82607823210984999</v>
      </c>
      <c r="P18" s="16">
        <v>6.1381539072598502E-2</v>
      </c>
      <c r="Q18" s="49">
        <v>0.11254022881755101</v>
      </c>
      <c r="R18" s="10">
        <v>1</v>
      </c>
      <c r="S18" s="10">
        <v>0</v>
      </c>
      <c r="T18" s="10">
        <v>0.27289108139395901</v>
      </c>
      <c r="U18" s="10">
        <v>0.72710891860603999</v>
      </c>
      <c r="V18" s="12">
        <f t="shared" si="2"/>
        <v>36820</v>
      </c>
      <c r="W18" s="12">
        <f t="shared" si="3"/>
        <v>1000</v>
      </c>
      <c r="X18" s="12">
        <f t="shared" si="4"/>
        <v>3220</v>
      </c>
      <c r="Y18" s="6">
        <f t="shared" si="5"/>
        <v>5900</v>
      </c>
      <c r="Z18" s="12">
        <v>294.10359777452101</v>
      </c>
      <c r="AA18" s="12">
        <v>36533.416138098502</v>
      </c>
      <c r="AB18" s="12">
        <v>1003.54642454833</v>
      </c>
      <c r="AC18" s="12">
        <v>3219</v>
      </c>
      <c r="AD18" s="12">
        <v>5903</v>
      </c>
      <c r="AE18" s="5">
        <f t="shared" si="6"/>
        <v>37820</v>
      </c>
      <c r="AF18" s="12">
        <f t="shared" si="7"/>
        <v>8120</v>
      </c>
      <c r="AG18" s="42">
        <f t="shared" si="8"/>
        <v>45940</v>
      </c>
      <c r="AH18" s="65">
        <f t="shared" si="9"/>
        <v>0.21470121628767846</v>
      </c>
    </row>
    <row r="19" spans="3:34" x14ac:dyDescent="0.25">
      <c r="C19" s="41" t="s">
        <v>32</v>
      </c>
      <c r="D19" s="7">
        <v>4449.4244361348001</v>
      </c>
      <c r="E19" s="48">
        <f t="shared" si="0"/>
        <v>1.453244795886555E-2</v>
      </c>
      <c r="F19" s="10">
        <v>2000</v>
      </c>
      <c r="G19" s="10">
        <v>1900</v>
      </c>
      <c r="H19" s="10">
        <v>-100</v>
      </c>
      <c r="I19" s="10">
        <v>21200</v>
      </c>
      <c r="J19" s="10">
        <v>23000</v>
      </c>
      <c r="K19" s="10">
        <v>1800</v>
      </c>
      <c r="L19" s="10">
        <v>5</v>
      </c>
      <c r="M19" s="10">
        <v>6</v>
      </c>
      <c r="N19" s="10">
        <v>1</v>
      </c>
      <c r="O19" s="55">
        <v>0.90990185701890303</v>
      </c>
      <c r="P19" s="17">
        <v>4.4164455656907603E-2</v>
      </c>
      <c r="Q19" s="48">
        <v>4.5933687324189197E-2</v>
      </c>
      <c r="R19" s="10">
        <v>1</v>
      </c>
      <c r="S19" s="10">
        <v>0</v>
      </c>
      <c r="T19" s="10">
        <v>0.32815536071567902</v>
      </c>
      <c r="U19" s="10">
        <v>0.67184463928432003</v>
      </c>
      <c r="V19" s="13">
        <f t="shared" si="2"/>
        <v>20600</v>
      </c>
      <c r="W19" s="13">
        <f t="shared" si="3"/>
        <v>570</v>
      </c>
      <c r="X19" s="13">
        <f t="shared" si="4"/>
        <v>1160</v>
      </c>
      <c r="Y19" s="8">
        <f t="shared" si="5"/>
        <v>1210</v>
      </c>
      <c r="Z19" s="13">
        <v>23.695771153687499</v>
      </c>
      <c r="AA19" s="13">
        <v>20579.189165535699</v>
      </c>
      <c r="AB19" s="13">
        <v>572.94214066411803</v>
      </c>
      <c r="AC19" s="13">
        <v>1162</v>
      </c>
      <c r="AD19" s="13">
        <v>1206</v>
      </c>
      <c r="AE19" s="7">
        <f t="shared" si="6"/>
        <v>21170</v>
      </c>
      <c r="AF19" s="13">
        <f t="shared" si="7"/>
        <v>1800</v>
      </c>
      <c r="AG19" s="41">
        <f t="shared" si="8"/>
        <v>22970</v>
      </c>
      <c r="AH19" s="66">
        <f t="shared" si="9"/>
        <v>8.5025980160604628E-2</v>
      </c>
    </row>
    <row r="20" spans="3:34" x14ac:dyDescent="0.25">
      <c r="C20" s="42" t="s">
        <v>33</v>
      </c>
      <c r="D20" s="5">
        <v>4929.0524784782501</v>
      </c>
      <c r="E20" s="49">
        <f t="shared" si="0"/>
        <v>1.6098980813848408E-2</v>
      </c>
      <c r="F20" s="10">
        <v>2100</v>
      </c>
      <c r="G20" s="10">
        <v>1800</v>
      </c>
      <c r="H20" s="10">
        <v>-300</v>
      </c>
      <c r="I20" s="10">
        <v>23800</v>
      </c>
      <c r="J20" s="10">
        <v>25300</v>
      </c>
      <c r="K20" s="10">
        <v>1500</v>
      </c>
      <c r="L20" s="10">
        <v>5</v>
      </c>
      <c r="M20" s="10">
        <v>6</v>
      </c>
      <c r="N20" s="10">
        <v>1</v>
      </c>
      <c r="O20" s="56">
        <v>0.93167283315281901</v>
      </c>
      <c r="P20" s="16">
        <v>3.7293296707581303E-2</v>
      </c>
      <c r="Q20" s="49">
        <v>3.1033870139599299E-2</v>
      </c>
      <c r="R20" s="10">
        <v>1</v>
      </c>
      <c r="S20" s="10">
        <v>0</v>
      </c>
      <c r="T20" s="10">
        <v>0.42237468142423001</v>
      </c>
      <c r="U20" s="10">
        <v>0.57762531857576904</v>
      </c>
      <c r="V20" s="12">
        <f t="shared" si="2"/>
        <v>23350</v>
      </c>
      <c r="W20" s="12">
        <f t="shared" si="3"/>
        <v>430</v>
      </c>
      <c r="X20" s="12">
        <f t="shared" si="4"/>
        <v>1090</v>
      </c>
      <c r="Y20" s="6">
        <f t="shared" si="5"/>
        <v>910</v>
      </c>
      <c r="Z20" s="12">
        <v>70.3982929984126</v>
      </c>
      <c r="AA20" s="12">
        <v>23275.774051221601</v>
      </c>
      <c r="AB20" s="12">
        <v>425.50919659495997</v>
      </c>
      <c r="AC20" s="12">
        <v>1088</v>
      </c>
      <c r="AD20" s="12">
        <v>906</v>
      </c>
      <c r="AE20" s="5">
        <f t="shared" si="6"/>
        <v>23780</v>
      </c>
      <c r="AF20" s="12">
        <f t="shared" si="7"/>
        <v>1570</v>
      </c>
      <c r="AG20" s="42">
        <f t="shared" si="8"/>
        <v>25350</v>
      </c>
      <c r="AH20" s="65">
        <f t="shared" si="9"/>
        <v>6.6021867115222871E-2</v>
      </c>
    </row>
    <row r="21" spans="3:34" x14ac:dyDescent="0.25">
      <c r="C21" s="45" t="s">
        <v>34</v>
      </c>
      <c r="D21" s="31">
        <v>11574.779219809399</v>
      </c>
      <c r="E21" s="52">
        <f t="shared" si="0"/>
        <v>3.7804861968475593E-2</v>
      </c>
      <c r="F21" s="25">
        <v>3400</v>
      </c>
      <c r="G21" s="25">
        <v>2800</v>
      </c>
      <c r="H21" s="25">
        <v>-600</v>
      </c>
      <c r="I21" s="25">
        <v>48600</v>
      </c>
      <c r="J21" s="25">
        <v>55700</v>
      </c>
      <c r="K21" s="25">
        <v>7100</v>
      </c>
      <c r="L21" s="25">
        <v>4</v>
      </c>
      <c r="M21" s="25">
        <v>5</v>
      </c>
      <c r="N21" s="25">
        <v>1</v>
      </c>
      <c r="O21" s="59">
        <v>0.84276067964326995</v>
      </c>
      <c r="P21" s="33">
        <v>0.118892193854356</v>
      </c>
      <c r="Q21" s="52">
        <v>3.8347126502373603E-2</v>
      </c>
      <c r="R21" s="25">
        <v>1</v>
      </c>
      <c r="S21" s="25">
        <v>0</v>
      </c>
      <c r="T21" s="25">
        <v>0.62746494805303998</v>
      </c>
      <c r="U21" s="25">
        <v>0.37253505194695902</v>
      </c>
      <c r="V21" s="32">
        <f t="shared" si="2"/>
        <v>44840</v>
      </c>
      <c r="W21" s="32">
        <f t="shared" si="3"/>
        <v>3750</v>
      </c>
      <c r="X21" s="32">
        <f t="shared" si="4"/>
        <v>8190</v>
      </c>
      <c r="Y21" s="34">
        <f t="shared" si="5"/>
        <v>2640</v>
      </c>
      <c r="Z21" s="13">
        <v>128.601746824521</v>
      </c>
      <c r="AA21" s="13">
        <v>44713.537420496803</v>
      </c>
      <c r="AB21" s="13">
        <v>3745.1557640720898</v>
      </c>
      <c r="AC21" s="13">
        <v>8185</v>
      </c>
      <c r="AD21" s="13">
        <v>2636</v>
      </c>
      <c r="AE21" s="31">
        <f t="shared" si="6"/>
        <v>48590</v>
      </c>
      <c r="AF21" s="32">
        <f t="shared" si="7"/>
        <v>7080</v>
      </c>
      <c r="AG21" s="45">
        <f t="shared" si="8"/>
        <v>55670</v>
      </c>
      <c r="AH21" s="70">
        <f t="shared" si="9"/>
        <v>0.14570899362008644</v>
      </c>
    </row>
    <row r="22" spans="3:34" x14ac:dyDescent="0.25">
      <c r="C22" s="40" t="s">
        <v>35</v>
      </c>
      <c r="D22" s="18">
        <v>3119.03960350234</v>
      </c>
      <c r="E22" s="47">
        <f t="shared" si="0"/>
        <v>1.0187223397126403E-2</v>
      </c>
      <c r="F22" s="9">
        <v>2000</v>
      </c>
      <c r="G22" s="9">
        <v>2000</v>
      </c>
      <c r="H22" s="9">
        <v>0</v>
      </c>
      <c r="I22" s="9">
        <v>13300</v>
      </c>
      <c r="J22" s="9">
        <v>20600</v>
      </c>
      <c r="K22" s="9">
        <v>7300</v>
      </c>
      <c r="L22" s="9">
        <v>5</v>
      </c>
      <c r="M22" s="9">
        <v>7</v>
      </c>
      <c r="N22" s="9">
        <v>2</v>
      </c>
      <c r="O22" s="54">
        <v>0.68305529543793597</v>
      </c>
      <c r="P22" s="20">
        <v>9.0715751763391E-2</v>
      </c>
      <c r="Q22" s="47">
        <v>0.226228952798673</v>
      </c>
      <c r="R22" s="9">
        <v>1</v>
      </c>
      <c r="S22" s="9">
        <v>0</v>
      </c>
      <c r="T22" s="9">
        <v>0.181594030304459</v>
      </c>
      <c r="U22" s="9">
        <v>0.81840596969554003</v>
      </c>
      <c r="V22" s="19">
        <f t="shared" si="2"/>
        <v>12200</v>
      </c>
      <c r="W22" s="19">
        <f t="shared" si="3"/>
        <v>1070</v>
      </c>
      <c r="X22" s="19">
        <f t="shared" si="4"/>
        <v>2400</v>
      </c>
      <c r="Y22" s="21">
        <f t="shared" si="5"/>
        <v>5990</v>
      </c>
      <c r="Z22" s="12">
        <v>147.46912674661999</v>
      </c>
      <c r="AA22" s="12">
        <v>12048.214643606299</v>
      </c>
      <c r="AB22" s="12">
        <v>1071.0065029463699</v>
      </c>
      <c r="AC22" s="12">
        <v>2401</v>
      </c>
      <c r="AD22" s="12">
        <v>5994</v>
      </c>
      <c r="AE22" s="18">
        <f t="shared" si="6"/>
        <v>13270</v>
      </c>
      <c r="AF22" s="19">
        <f t="shared" si="7"/>
        <v>7320</v>
      </c>
      <c r="AG22" s="40">
        <f t="shared" si="8"/>
        <v>20590</v>
      </c>
      <c r="AH22" s="67">
        <f t="shared" si="9"/>
        <v>0.55162019593067069</v>
      </c>
    </row>
    <row r="23" spans="3:34" x14ac:dyDescent="0.25">
      <c r="C23" s="41" t="s">
        <v>36</v>
      </c>
      <c r="D23" s="7">
        <v>2934.4358163417201</v>
      </c>
      <c r="E23" s="48">
        <f t="shared" si="0"/>
        <v>9.5842813832933312E-3</v>
      </c>
      <c r="F23" s="10">
        <v>1200</v>
      </c>
      <c r="G23" s="10">
        <v>900</v>
      </c>
      <c r="H23" s="10">
        <v>-300</v>
      </c>
      <c r="I23" s="10">
        <v>14100</v>
      </c>
      <c r="J23" s="10">
        <v>18300</v>
      </c>
      <c r="K23" s="10">
        <v>4200</v>
      </c>
      <c r="L23" s="10">
        <v>5</v>
      </c>
      <c r="M23" s="10">
        <v>7</v>
      </c>
      <c r="N23" s="10">
        <v>2</v>
      </c>
      <c r="O23" s="55">
        <v>0.78879119460374103</v>
      </c>
      <c r="P23" s="17">
        <v>0.126626164035535</v>
      </c>
      <c r="Q23" s="48">
        <v>8.4582641360722299E-2</v>
      </c>
      <c r="R23" s="10">
        <v>1</v>
      </c>
      <c r="S23" s="10">
        <v>0</v>
      </c>
      <c r="T23" s="10">
        <v>0.49985174245103903</v>
      </c>
      <c r="U23" s="10">
        <v>0.50014825754895997</v>
      </c>
      <c r="V23" s="13">
        <f t="shared" si="2"/>
        <v>13030</v>
      </c>
      <c r="W23" s="13">
        <f t="shared" si="3"/>
        <v>1050</v>
      </c>
      <c r="X23" s="13">
        <f t="shared" si="4"/>
        <v>3160</v>
      </c>
      <c r="Y23" s="8">
        <f t="shared" si="5"/>
        <v>2110</v>
      </c>
      <c r="Z23" s="13">
        <v>22.091064926262199</v>
      </c>
      <c r="AA23" s="13">
        <v>13010.2933346256</v>
      </c>
      <c r="AB23" s="13">
        <v>1050.2485513781101</v>
      </c>
      <c r="AC23" s="13">
        <v>3155</v>
      </c>
      <c r="AD23" s="13">
        <v>2106</v>
      </c>
      <c r="AE23" s="7">
        <f t="shared" si="6"/>
        <v>14080</v>
      </c>
      <c r="AF23" s="13">
        <f t="shared" si="7"/>
        <v>4220</v>
      </c>
      <c r="AG23" s="41">
        <f t="shared" si="8"/>
        <v>18300</v>
      </c>
      <c r="AH23" s="66">
        <f t="shared" si="9"/>
        <v>0.29971590909090912</v>
      </c>
    </row>
    <row r="24" spans="3:34" x14ac:dyDescent="0.25">
      <c r="C24" s="42" t="s">
        <v>37</v>
      </c>
      <c r="D24" s="5">
        <v>1502.1242329438001</v>
      </c>
      <c r="E24" s="49">
        <f t="shared" si="0"/>
        <v>4.906149673140613E-3</v>
      </c>
      <c r="F24" s="10">
        <v>1300</v>
      </c>
      <c r="G24" s="10">
        <v>1200</v>
      </c>
      <c r="H24" s="10">
        <v>-100</v>
      </c>
      <c r="I24" s="10">
        <v>9300</v>
      </c>
      <c r="J24" s="10">
        <v>11000</v>
      </c>
      <c r="K24" s="10">
        <v>1700</v>
      </c>
      <c r="L24" s="10">
        <v>7</v>
      </c>
      <c r="M24" s="10">
        <v>8</v>
      </c>
      <c r="N24" s="10">
        <v>1</v>
      </c>
      <c r="O24" s="56">
        <v>0.80013316099221399</v>
      </c>
      <c r="P24" s="16">
        <v>0.15363724811974799</v>
      </c>
      <c r="Q24" s="49">
        <v>4.6229590888036798E-2</v>
      </c>
      <c r="R24" s="10">
        <v>1</v>
      </c>
      <c r="S24" s="10">
        <v>0</v>
      </c>
      <c r="T24" s="10">
        <v>0.66713647128870501</v>
      </c>
      <c r="U24" s="10">
        <v>0.33286352871129399</v>
      </c>
      <c r="V24" s="12">
        <f t="shared" si="2"/>
        <v>8500</v>
      </c>
      <c r="W24" s="12">
        <f t="shared" si="3"/>
        <v>780</v>
      </c>
      <c r="X24" s="12">
        <f t="shared" si="4"/>
        <v>1960</v>
      </c>
      <c r="Y24" s="6">
        <f t="shared" si="5"/>
        <v>590</v>
      </c>
      <c r="Z24" s="12">
        <v>15.9980773813386</v>
      </c>
      <c r="AA24" s="12">
        <v>8483.7284223454099</v>
      </c>
      <c r="AB24" s="12">
        <v>783.51875331989197</v>
      </c>
      <c r="AC24" s="12">
        <v>1958</v>
      </c>
      <c r="AD24" s="12">
        <v>586</v>
      </c>
      <c r="AE24" s="5">
        <f t="shared" si="6"/>
        <v>9280</v>
      </c>
      <c r="AF24" s="12">
        <f t="shared" si="7"/>
        <v>1770</v>
      </c>
      <c r="AG24" s="42">
        <f t="shared" si="8"/>
        <v>11050</v>
      </c>
      <c r="AH24" s="65">
        <f t="shared" si="9"/>
        <v>0.19073275862068967</v>
      </c>
    </row>
    <row r="25" spans="3:34" x14ac:dyDescent="0.25">
      <c r="C25" s="41" t="s">
        <v>38</v>
      </c>
      <c r="D25" s="7">
        <v>1518.83185363846</v>
      </c>
      <c r="E25" s="48">
        <f t="shared" si="0"/>
        <v>4.9607191195368151E-3</v>
      </c>
      <c r="F25" s="10">
        <v>1600</v>
      </c>
      <c r="G25" s="10">
        <v>1400</v>
      </c>
      <c r="H25" s="10">
        <v>-200</v>
      </c>
      <c r="I25" s="10">
        <v>9600</v>
      </c>
      <c r="J25" s="10">
        <v>11200</v>
      </c>
      <c r="K25" s="10">
        <v>1600</v>
      </c>
      <c r="L25" s="10">
        <v>7</v>
      </c>
      <c r="M25" s="10">
        <v>8</v>
      </c>
      <c r="N25" s="10">
        <v>1</v>
      </c>
      <c r="O25" s="55">
        <v>0.78927883348432504</v>
      </c>
      <c r="P25" s="17">
        <v>0.185138513535585</v>
      </c>
      <c r="Q25" s="48">
        <v>2.5582652980088501E-2</v>
      </c>
      <c r="R25" s="10">
        <v>1</v>
      </c>
      <c r="S25" s="10">
        <v>0</v>
      </c>
      <c r="T25" s="10">
        <v>0.79380147198011397</v>
      </c>
      <c r="U25" s="10">
        <v>0.206198528019885</v>
      </c>
      <c r="V25" s="13">
        <f t="shared" si="2"/>
        <v>8500</v>
      </c>
      <c r="W25" s="13">
        <f t="shared" si="3"/>
        <v>1130</v>
      </c>
      <c r="X25" s="13">
        <f t="shared" si="4"/>
        <v>2390</v>
      </c>
      <c r="Y25" s="8">
        <f t="shared" si="5"/>
        <v>330</v>
      </c>
      <c r="Z25" s="13">
        <v>308.891270086237</v>
      </c>
      <c r="AA25" s="13">
        <v>8185.04666533619</v>
      </c>
      <c r="AB25" s="13">
        <v>1126.29999282842</v>
      </c>
      <c r="AC25" s="13">
        <v>2389</v>
      </c>
      <c r="AD25" s="13">
        <v>328</v>
      </c>
      <c r="AE25" s="7">
        <f t="shared" si="6"/>
        <v>9630</v>
      </c>
      <c r="AF25" s="13">
        <f t="shared" si="7"/>
        <v>1590</v>
      </c>
      <c r="AG25" s="41">
        <f t="shared" si="8"/>
        <v>11220</v>
      </c>
      <c r="AH25" s="66">
        <f t="shared" si="9"/>
        <v>0.16510903426791276</v>
      </c>
    </row>
    <row r="26" spans="3:34" x14ac:dyDescent="0.25">
      <c r="C26" s="43" t="s">
        <v>39</v>
      </c>
      <c r="D26" s="22">
        <v>1155.0017158762901</v>
      </c>
      <c r="E26" s="50">
        <f t="shared" si="0"/>
        <v>3.7723985583523411E-3</v>
      </c>
      <c r="F26" s="25">
        <v>600</v>
      </c>
      <c r="G26" s="25">
        <v>600</v>
      </c>
      <c r="H26" s="25">
        <v>0</v>
      </c>
      <c r="I26" s="25">
        <v>9600</v>
      </c>
      <c r="J26" s="25">
        <v>10000</v>
      </c>
      <c r="K26" s="25">
        <v>400</v>
      </c>
      <c r="L26" s="25">
        <v>9</v>
      </c>
      <c r="M26" s="25">
        <v>9</v>
      </c>
      <c r="N26" s="25">
        <v>0</v>
      </c>
      <c r="O26" s="57">
        <v>0.91258121552755</v>
      </c>
      <c r="P26" s="24">
        <v>7.1805263952686493E-2</v>
      </c>
      <c r="Q26" s="50">
        <v>1.56135205197629E-2</v>
      </c>
      <c r="R26" s="25">
        <v>1</v>
      </c>
      <c r="S26" s="25">
        <v>0</v>
      </c>
      <c r="T26" s="25">
        <v>0.65921251245027801</v>
      </c>
      <c r="U26" s="25">
        <v>0.34078748754972099</v>
      </c>
      <c r="V26" s="23">
        <f t="shared" si="2"/>
        <v>9160</v>
      </c>
      <c r="W26" s="23">
        <f t="shared" si="3"/>
        <v>410</v>
      </c>
      <c r="X26" s="23">
        <f t="shared" si="4"/>
        <v>700</v>
      </c>
      <c r="Y26" s="26">
        <f t="shared" si="5"/>
        <v>150</v>
      </c>
      <c r="Z26" s="12">
        <v>24.301158832378</v>
      </c>
      <c r="AA26" s="12">
        <v>9135.4204209229192</v>
      </c>
      <c r="AB26" s="12">
        <v>410.90861455713298</v>
      </c>
      <c r="AC26" s="12">
        <v>703</v>
      </c>
      <c r="AD26" s="12">
        <v>151</v>
      </c>
      <c r="AE26" s="22">
        <f t="shared" si="6"/>
        <v>9570</v>
      </c>
      <c r="AF26" s="23">
        <f t="shared" si="7"/>
        <v>440</v>
      </c>
      <c r="AG26" s="43">
        <f t="shared" si="8"/>
        <v>10010</v>
      </c>
      <c r="AH26" s="68">
        <f t="shared" si="9"/>
        <v>4.5977011494252873E-2</v>
      </c>
    </row>
    <row r="27" spans="3:34" x14ac:dyDescent="0.25">
      <c r="C27" s="44" t="s">
        <v>40</v>
      </c>
      <c r="D27" s="27">
        <v>3956.49641837431</v>
      </c>
      <c r="E27" s="51">
        <f t="shared" si="0"/>
        <v>1.2922475507733433E-2</v>
      </c>
      <c r="F27" s="9">
        <v>2500</v>
      </c>
      <c r="G27" s="9">
        <v>9200</v>
      </c>
      <c r="H27" s="9">
        <v>6700</v>
      </c>
      <c r="I27" s="9">
        <v>30400</v>
      </c>
      <c r="J27" s="9">
        <v>35700</v>
      </c>
      <c r="K27" s="9">
        <v>5300</v>
      </c>
      <c r="L27" s="9">
        <v>8</v>
      </c>
      <c r="M27" s="9">
        <v>11</v>
      </c>
      <c r="N27" s="9">
        <v>3</v>
      </c>
      <c r="O27" s="58">
        <v>0.80888204363981397</v>
      </c>
      <c r="P27" s="29">
        <v>3.8470413274892701E-2</v>
      </c>
      <c r="Q27" s="51">
        <v>0.15264754308529299</v>
      </c>
      <c r="R27" s="9">
        <v>0.17655064814097901</v>
      </c>
      <c r="S27" s="9">
        <v>0.82344935185902002</v>
      </c>
      <c r="T27" s="9">
        <v>0.12437348859849399</v>
      </c>
      <c r="U27" s="9">
        <v>0.87562651140150505</v>
      </c>
      <c r="V27" s="28">
        <f t="shared" si="2"/>
        <v>29880</v>
      </c>
      <c r="W27" s="28">
        <f t="shared" si="3"/>
        <v>510</v>
      </c>
      <c r="X27" s="28">
        <f t="shared" si="4"/>
        <v>1170</v>
      </c>
      <c r="Y27" s="30">
        <f t="shared" si="5"/>
        <v>4670</v>
      </c>
      <c r="Z27" s="13">
        <v>1128.14803952028</v>
      </c>
      <c r="AA27" s="13">
        <v>28751.766399757598</v>
      </c>
      <c r="AB27" s="13">
        <v>510.817911855001</v>
      </c>
      <c r="AC27" s="13">
        <v>1174</v>
      </c>
      <c r="AD27" s="13">
        <v>4669</v>
      </c>
      <c r="AE27" s="27">
        <f t="shared" si="6"/>
        <v>30390</v>
      </c>
      <c r="AF27" s="28">
        <f t="shared" si="7"/>
        <v>5330</v>
      </c>
      <c r="AG27" s="44">
        <f t="shared" si="8"/>
        <v>35720</v>
      </c>
      <c r="AH27" s="69">
        <f t="shared" si="9"/>
        <v>0.17538664034221785</v>
      </c>
    </row>
    <row r="28" spans="3:34" x14ac:dyDescent="0.25">
      <c r="C28" s="42" t="s">
        <v>41</v>
      </c>
      <c r="D28" s="5">
        <v>4136.3485110943502</v>
      </c>
      <c r="E28" s="49">
        <f t="shared" si="0"/>
        <v>1.350989781712713E-2</v>
      </c>
      <c r="F28" s="10">
        <v>3600</v>
      </c>
      <c r="G28" s="10">
        <v>59500</v>
      </c>
      <c r="H28" s="10">
        <v>55900</v>
      </c>
      <c r="I28" s="10">
        <v>33900</v>
      </c>
      <c r="J28" s="10">
        <v>59200</v>
      </c>
      <c r="K28" s="10">
        <v>25300</v>
      </c>
      <c r="L28" s="10">
        <v>9</v>
      </c>
      <c r="M28" s="10">
        <v>29</v>
      </c>
      <c r="N28" s="10">
        <v>20</v>
      </c>
      <c r="O28" s="56">
        <v>0.65913312814616198</v>
      </c>
      <c r="P28" s="16">
        <v>4.8443232370155402E-2</v>
      </c>
      <c r="Q28" s="49">
        <v>0.292423639483681</v>
      </c>
      <c r="R28" s="10">
        <v>0.132327523502179</v>
      </c>
      <c r="S28" s="10">
        <v>0.86767247649781998</v>
      </c>
      <c r="T28" s="10">
        <v>0.10539536266624</v>
      </c>
      <c r="U28" s="10">
        <v>0.89460463733375895</v>
      </c>
      <c r="V28" s="12">
        <f t="shared" si="2"/>
        <v>32830</v>
      </c>
      <c r="W28" s="12">
        <f t="shared" si="3"/>
        <v>1080</v>
      </c>
      <c r="X28" s="12">
        <f t="shared" si="4"/>
        <v>3740</v>
      </c>
      <c r="Y28" s="6">
        <f t="shared" si="5"/>
        <v>22620</v>
      </c>
      <c r="Z28" s="12">
        <v>1376.3390813184101</v>
      </c>
      <c r="AA28" s="12">
        <v>31453.969616941002</v>
      </c>
      <c r="AB28" s="12">
        <v>1075.61622547857</v>
      </c>
      <c r="AC28" s="12">
        <v>3741</v>
      </c>
      <c r="AD28" s="12">
        <v>22624</v>
      </c>
      <c r="AE28" s="5">
        <f t="shared" si="6"/>
        <v>33910</v>
      </c>
      <c r="AF28" s="12">
        <f t="shared" si="7"/>
        <v>25280</v>
      </c>
      <c r="AG28" s="42">
        <f t="shared" si="8"/>
        <v>59190</v>
      </c>
      <c r="AH28" s="65">
        <f t="shared" si="9"/>
        <v>0.74550280153347093</v>
      </c>
    </row>
    <row r="29" spans="3:34" x14ac:dyDescent="0.25">
      <c r="C29" s="41" t="s">
        <v>42</v>
      </c>
      <c r="D29" s="7">
        <v>859.79434845747801</v>
      </c>
      <c r="E29" s="48">
        <f t="shared" si="0"/>
        <v>2.8082096468053075E-3</v>
      </c>
      <c r="F29" s="10">
        <v>3700</v>
      </c>
      <c r="G29" s="10">
        <v>52900</v>
      </c>
      <c r="H29" s="10">
        <v>49200</v>
      </c>
      <c r="I29" s="10">
        <v>16300</v>
      </c>
      <c r="J29" s="10">
        <v>23900</v>
      </c>
      <c r="K29" s="10">
        <v>7600</v>
      </c>
      <c r="L29" s="10">
        <v>23</v>
      </c>
      <c r="M29" s="10">
        <v>89</v>
      </c>
      <c r="N29" s="10">
        <v>66</v>
      </c>
      <c r="O29" s="55">
        <v>0.72622686251323398</v>
      </c>
      <c r="P29" s="17">
        <v>0.11632941451442</v>
      </c>
      <c r="Q29" s="48">
        <v>0.15744372297234499</v>
      </c>
      <c r="R29" s="10">
        <v>0.41310266439913101</v>
      </c>
      <c r="S29" s="10">
        <v>0.58689733560086799</v>
      </c>
      <c r="T29" s="10">
        <v>0.367513765967029</v>
      </c>
      <c r="U29" s="10">
        <v>0.63248623403297</v>
      </c>
      <c r="V29" s="13">
        <f t="shared" si="2"/>
        <v>15520</v>
      </c>
      <c r="W29" s="13">
        <f t="shared" si="3"/>
        <v>760</v>
      </c>
      <c r="X29" s="13">
        <f t="shared" si="4"/>
        <v>3560</v>
      </c>
      <c r="Y29" s="8">
        <f t="shared" si="5"/>
        <v>4820</v>
      </c>
      <c r="Z29" s="13">
        <v>562.33287746798703</v>
      </c>
      <c r="AA29" s="13">
        <v>14958.1879362563</v>
      </c>
      <c r="AB29" s="13">
        <v>759.44290428486102</v>
      </c>
      <c r="AC29" s="13">
        <v>3559</v>
      </c>
      <c r="AD29" s="13">
        <v>4818</v>
      </c>
      <c r="AE29" s="7">
        <f t="shared" si="6"/>
        <v>16280</v>
      </c>
      <c r="AF29" s="13">
        <f t="shared" si="7"/>
        <v>7620</v>
      </c>
      <c r="AG29" s="41">
        <f t="shared" si="8"/>
        <v>23900</v>
      </c>
      <c r="AH29" s="66">
        <f t="shared" si="9"/>
        <v>0.46805896805896807</v>
      </c>
    </row>
    <row r="30" spans="3:34" x14ac:dyDescent="0.25">
      <c r="C30" s="43" t="s">
        <v>43</v>
      </c>
      <c r="D30" s="22">
        <v>100.50594950122699</v>
      </c>
      <c r="E30" s="50">
        <f t="shared" si="0"/>
        <v>3.2826661102975519E-4</v>
      </c>
      <c r="F30" s="25">
        <v>100</v>
      </c>
      <c r="G30" s="25">
        <v>16100</v>
      </c>
      <c r="H30" s="25">
        <v>16000</v>
      </c>
      <c r="I30" s="25">
        <v>4300</v>
      </c>
      <c r="J30" s="25">
        <v>5600</v>
      </c>
      <c r="K30" s="25">
        <v>1300</v>
      </c>
      <c r="L30" s="25">
        <v>44</v>
      </c>
      <c r="M30" s="25">
        <v>216</v>
      </c>
      <c r="N30" s="25">
        <v>172</v>
      </c>
      <c r="O30" s="57">
        <v>0.79068842408645001</v>
      </c>
      <c r="P30" s="24">
        <v>0.106419675601611</v>
      </c>
      <c r="Q30" s="50">
        <v>0.102891900311937</v>
      </c>
      <c r="R30" s="25">
        <v>0.50720657380798495</v>
      </c>
      <c r="S30" s="25">
        <v>0.49279342619201399</v>
      </c>
      <c r="T30" s="25">
        <v>0.38712327161425603</v>
      </c>
      <c r="U30" s="25">
        <v>0.61287672838574403</v>
      </c>
      <c r="V30" s="23">
        <f t="shared" si="2"/>
        <v>3980</v>
      </c>
      <c r="W30" s="23">
        <f t="shared" si="3"/>
        <v>320</v>
      </c>
      <c r="X30" s="23">
        <f t="shared" si="4"/>
        <v>820</v>
      </c>
      <c r="Y30" s="26">
        <f t="shared" si="5"/>
        <v>790</v>
      </c>
      <c r="Z30" s="12">
        <v>489.12996614229297</v>
      </c>
      <c r="AA30" s="12">
        <v>3486.69941467339</v>
      </c>
      <c r="AB30" s="12">
        <v>318.26020355591999</v>
      </c>
      <c r="AC30" s="12">
        <v>816</v>
      </c>
      <c r="AD30" s="12">
        <v>788</v>
      </c>
      <c r="AE30" s="22">
        <f t="shared" si="6"/>
        <v>4300</v>
      </c>
      <c r="AF30" s="23">
        <f t="shared" si="7"/>
        <v>1290</v>
      </c>
      <c r="AG30" s="43">
        <f t="shared" si="8"/>
        <v>5590</v>
      </c>
      <c r="AH30" s="68">
        <f t="shared" si="9"/>
        <v>0.3</v>
      </c>
    </row>
    <row r="31" spans="3:34" x14ac:dyDescent="0.25">
      <c r="C31" s="44" t="s">
        <v>44</v>
      </c>
      <c r="D31" s="27">
        <v>5130.2105780441298</v>
      </c>
      <c r="E31" s="51">
        <f t="shared" si="0"/>
        <v>1.6755991547574886E-2</v>
      </c>
      <c r="F31" s="9">
        <v>15600</v>
      </c>
      <c r="G31" s="9">
        <v>48400</v>
      </c>
      <c r="H31" s="9">
        <v>32800</v>
      </c>
      <c r="I31" s="9">
        <v>3600</v>
      </c>
      <c r="J31" s="9">
        <v>33000</v>
      </c>
      <c r="K31" s="9">
        <v>29400</v>
      </c>
      <c r="L31" s="9">
        <v>4</v>
      </c>
      <c r="M31" s="9">
        <v>16</v>
      </c>
      <c r="N31" s="9">
        <v>12</v>
      </c>
      <c r="O31" s="58">
        <v>0.247445957839387</v>
      </c>
      <c r="P31" s="29">
        <v>4.9711324235416597E-2</v>
      </c>
      <c r="Q31" s="51">
        <v>0.70284271792519504</v>
      </c>
      <c r="R31" s="9">
        <v>-1.6980678958847301E-3</v>
      </c>
      <c r="S31" s="9">
        <v>1.00169806789588</v>
      </c>
      <c r="T31" s="9">
        <v>4.8969254547226899E-2</v>
      </c>
      <c r="U31" s="9">
        <v>0.951030745452773</v>
      </c>
      <c r="V31" s="28">
        <f t="shared" si="2"/>
        <v>3120</v>
      </c>
      <c r="W31" s="28">
        <f t="shared" si="3"/>
        <v>530</v>
      </c>
      <c r="X31" s="28">
        <f t="shared" si="4"/>
        <v>1970</v>
      </c>
      <c r="Y31" s="30">
        <f t="shared" si="5"/>
        <v>27920</v>
      </c>
      <c r="Z31" s="13">
        <v>55.105625136860702</v>
      </c>
      <c r="AA31" s="13">
        <v>3056.5189187691499</v>
      </c>
      <c r="AB31" s="13">
        <v>529.58515670850795</v>
      </c>
      <c r="AC31" s="13">
        <v>1967</v>
      </c>
      <c r="AD31" s="13">
        <v>27916</v>
      </c>
      <c r="AE31" s="27">
        <f t="shared" si="6"/>
        <v>3650</v>
      </c>
      <c r="AF31" s="28">
        <f t="shared" si="7"/>
        <v>29360</v>
      </c>
      <c r="AG31" s="44">
        <f t="shared" si="8"/>
        <v>33010</v>
      </c>
      <c r="AH31" s="69">
        <f t="shared" si="9"/>
        <v>8.043835616438356</v>
      </c>
    </row>
    <row r="32" spans="3:34" x14ac:dyDescent="0.25">
      <c r="C32" s="42" t="s">
        <v>45</v>
      </c>
      <c r="D32" s="5">
        <v>9147.1118184567495</v>
      </c>
      <c r="E32" s="49">
        <f t="shared" si="0"/>
        <v>2.9875757726345951E-2</v>
      </c>
      <c r="F32" s="10">
        <v>70300</v>
      </c>
      <c r="G32" s="10">
        <v>264500</v>
      </c>
      <c r="H32" s="10">
        <v>194200</v>
      </c>
      <c r="I32" s="10">
        <v>10900</v>
      </c>
      <c r="J32" s="10">
        <v>112600</v>
      </c>
      <c r="K32" s="10">
        <v>101700</v>
      </c>
      <c r="L32" s="10">
        <v>9</v>
      </c>
      <c r="M32" s="10">
        <v>41</v>
      </c>
      <c r="N32" s="10">
        <v>32</v>
      </c>
      <c r="O32" s="56">
        <v>0.401265843349638</v>
      </c>
      <c r="P32" s="16">
        <v>0.17552016994029301</v>
      </c>
      <c r="Q32" s="49">
        <v>0.42321398671006799</v>
      </c>
      <c r="R32" s="10">
        <v>0.20048787347254499</v>
      </c>
      <c r="S32" s="10">
        <v>0.79951212652745396</v>
      </c>
      <c r="T32" s="10">
        <v>0.28719893933639701</v>
      </c>
      <c r="U32" s="10">
        <v>0.71280106066360205</v>
      </c>
      <c r="V32" s="12">
        <f t="shared" si="2"/>
        <v>10100</v>
      </c>
      <c r="W32" s="12">
        <f t="shared" si="3"/>
        <v>850</v>
      </c>
      <c r="X32" s="12">
        <f t="shared" si="4"/>
        <v>30040</v>
      </c>
      <c r="Y32" s="6">
        <f t="shared" si="5"/>
        <v>72430</v>
      </c>
      <c r="Z32" s="12">
        <v>302.22632512431602</v>
      </c>
      <c r="AA32" s="12">
        <v>9799.5772514861401</v>
      </c>
      <c r="AB32" s="12">
        <v>850.98959091430299</v>
      </c>
      <c r="AC32" s="12">
        <v>30035</v>
      </c>
      <c r="AD32" s="12">
        <v>72432</v>
      </c>
      <c r="AE32" s="5">
        <f t="shared" si="6"/>
        <v>10950</v>
      </c>
      <c r="AF32" s="12">
        <f t="shared" si="7"/>
        <v>101620</v>
      </c>
      <c r="AG32" s="42">
        <f t="shared" si="8"/>
        <v>112570</v>
      </c>
      <c r="AH32" s="65">
        <f t="shared" si="9"/>
        <v>9.2803652968036534</v>
      </c>
    </row>
    <row r="33" spans="2:34" x14ac:dyDescent="0.25">
      <c r="C33" s="41" t="s">
        <v>46</v>
      </c>
      <c r="D33" s="7">
        <v>4615.1032070761103</v>
      </c>
      <c r="E33" s="48">
        <f t="shared" si="0"/>
        <v>1.5073578199675971E-2</v>
      </c>
      <c r="F33" s="10">
        <v>60200</v>
      </c>
      <c r="G33" s="10">
        <v>619400</v>
      </c>
      <c r="H33" s="10">
        <v>559200</v>
      </c>
      <c r="I33" s="10">
        <v>14500</v>
      </c>
      <c r="J33" s="10">
        <v>110200</v>
      </c>
      <c r="K33" s="10">
        <v>95700</v>
      </c>
      <c r="L33" s="10">
        <v>16</v>
      </c>
      <c r="M33" s="10">
        <v>158</v>
      </c>
      <c r="N33" s="10">
        <v>142</v>
      </c>
      <c r="O33" s="55">
        <v>0.410712328455828</v>
      </c>
      <c r="P33" s="17">
        <v>0.164316005659595</v>
      </c>
      <c r="Q33" s="48">
        <v>0.42497166588457602</v>
      </c>
      <c r="R33" s="10">
        <v>0.25061850895489302</v>
      </c>
      <c r="S33" s="10">
        <v>0.74938149104510599</v>
      </c>
      <c r="T33" s="10">
        <v>0.270177946399</v>
      </c>
      <c r="U33" s="10">
        <v>0.72982205360099905</v>
      </c>
      <c r="V33" s="13">
        <f t="shared" si="2"/>
        <v>13360</v>
      </c>
      <c r="W33" s="13">
        <f t="shared" si="3"/>
        <v>1150</v>
      </c>
      <c r="X33" s="13">
        <f t="shared" si="4"/>
        <v>27000</v>
      </c>
      <c r="Y33" s="8">
        <f t="shared" si="5"/>
        <v>69830</v>
      </c>
      <c r="Z33" s="13">
        <v>270.949255752407</v>
      </c>
      <c r="AA33" s="13">
        <v>13087.407683751</v>
      </c>
      <c r="AB33" s="13">
        <v>1146.40198395842</v>
      </c>
      <c r="AC33" s="13">
        <v>26998</v>
      </c>
      <c r="AD33" s="13">
        <v>69832</v>
      </c>
      <c r="AE33" s="7">
        <f t="shared" si="6"/>
        <v>14510</v>
      </c>
      <c r="AF33" s="13">
        <f t="shared" si="7"/>
        <v>95680</v>
      </c>
      <c r="AG33" s="41">
        <f t="shared" si="8"/>
        <v>110190</v>
      </c>
      <c r="AH33" s="66">
        <f t="shared" si="9"/>
        <v>6.5940730530668503</v>
      </c>
    </row>
    <row r="34" spans="2:34" x14ac:dyDescent="0.25">
      <c r="C34" s="43" t="s">
        <v>47</v>
      </c>
      <c r="D34" s="22">
        <v>2047.33984004218</v>
      </c>
      <c r="E34" s="50">
        <f t="shared" si="0"/>
        <v>6.6869007680848058E-3</v>
      </c>
      <c r="F34" s="25">
        <v>106800</v>
      </c>
      <c r="G34" s="25">
        <v>667400</v>
      </c>
      <c r="H34" s="25">
        <v>560600</v>
      </c>
      <c r="I34" s="25">
        <v>8400</v>
      </c>
      <c r="J34" s="25">
        <v>65300</v>
      </c>
      <c r="K34" s="25">
        <v>56900</v>
      </c>
      <c r="L34" s="25">
        <v>56</v>
      </c>
      <c r="M34" s="25">
        <v>358</v>
      </c>
      <c r="N34" s="25">
        <v>302</v>
      </c>
      <c r="O34" s="57">
        <v>0.63113292154647505</v>
      </c>
      <c r="P34" s="24">
        <v>0.17998952803293</v>
      </c>
      <c r="Q34" s="50">
        <v>0.18887755042059401</v>
      </c>
      <c r="R34" s="25">
        <v>0.47289707112199397</v>
      </c>
      <c r="S34" s="25">
        <v>0.52710292887800503</v>
      </c>
      <c r="T34" s="25">
        <v>0.48068973961907102</v>
      </c>
      <c r="U34" s="25">
        <v>0.51931026038092798</v>
      </c>
      <c r="V34" s="23">
        <f t="shared" si="2"/>
        <v>7640</v>
      </c>
      <c r="W34" s="23">
        <f t="shared" si="3"/>
        <v>810</v>
      </c>
      <c r="X34" s="23">
        <f t="shared" si="4"/>
        <v>28160</v>
      </c>
      <c r="Y34" s="26">
        <f t="shared" si="5"/>
        <v>29550</v>
      </c>
      <c r="Z34" s="12">
        <v>88.593386467334994</v>
      </c>
      <c r="AA34" s="12">
        <v>7547.0965473532497</v>
      </c>
      <c r="AB34" s="12">
        <v>809.37720204783295</v>
      </c>
      <c r="AC34" s="12">
        <v>28159</v>
      </c>
      <c r="AD34" s="12">
        <v>29547</v>
      </c>
      <c r="AE34" s="22">
        <f t="shared" si="6"/>
        <v>8450</v>
      </c>
      <c r="AF34" s="23">
        <f t="shared" si="7"/>
        <v>56900</v>
      </c>
      <c r="AG34" s="43">
        <f t="shared" si="8"/>
        <v>65350</v>
      </c>
      <c r="AH34" s="68">
        <f t="shared" si="9"/>
        <v>6.7337278106508878</v>
      </c>
    </row>
    <row r="35" spans="2:34" x14ac:dyDescent="0.25">
      <c r="C35" s="44" t="s">
        <v>48</v>
      </c>
      <c r="D35" s="27">
        <v>10873.9926108729</v>
      </c>
      <c r="E35" s="51">
        <f t="shared" si="0"/>
        <v>3.5515994032674338E-2</v>
      </c>
      <c r="F35" s="9">
        <v>3600</v>
      </c>
      <c r="G35" s="9">
        <v>30100</v>
      </c>
      <c r="H35" s="9">
        <v>26500</v>
      </c>
      <c r="I35" s="9">
        <v>39100</v>
      </c>
      <c r="J35" s="9">
        <v>61100</v>
      </c>
      <c r="K35" s="9">
        <v>22000</v>
      </c>
      <c r="L35" s="9">
        <v>4</v>
      </c>
      <c r="M35" s="9">
        <v>8</v>
      </c>
      <c r="N35" s="9">
        <v>4</v>
      </c>
      <c r="O35" s="58">
        <v>0.72794812870788805</v>
      </c>
      <c r="P35" s="29">
        <v>3.2490486795019903E-2</v>
      </c>
      <c r="Q35" s="51">
        <v>0.239561384497091</v>
      </c>
      <c r="R35" s="9">
        <v>0.10475718670074401</v>
      </c>
      <c r="S35" s="9">
        <v>0.89524281329925504</v>
      </c>
      <c r="T35" s="9">
        <v>8.4029926311896694E-2</v>
      </c>
      <c r="U35" s="9">
        <v>0.91597007368810301</v>
      </c>
      <c r="V35" s="28">
        <f t="shared" si="2"/>
        <v>38250</v>
      </c>
      <c r="W35" s="28">
        <f t="shared" si="3"/>
        <v>880</v>
      </c>
      <c r="X35" s="28">
        <f t="shared" si="4"/>
        <v>2730</v>
      </c>
      <c r="Y35" s="30">
        <f t="shared" si="5"/>
        <v>20170</v>
      </c>
      <c r="Z35" s="13">
        <v>368.37139601019499</v>
      </c>
      <c r="AA35" s="13">
        <v>37880.884999072099</v>
      </c>
      <c r="AB35" s="13">
        <v>877.81340270795704</v>
      </c>
      <c r="AC35" s="13">
        <v>2728</v>
      </c>
      <c r="AD35" s="13">
        <v>20168</v>
      </c>
      <c r="AE35" s="27">
        <f t="shared" si="6"/>
        <v>39130</v>
      </c>
      <c r="AF35" s="28">
        <f t="shared" si="7"/>
        <v>22020</v>
      </c>
      <c r="AG35" s="44">
        <f t="shared" si="8"/>
        <v>61150</v>
      </c>
      <c r="AH35" s="69">
        <f t="shared" si="9"/>
        <v>0.56273958599539997</v>
      </c>
    </row>
    <row r="36" spans="2:34" x14ac:dyDescent="0.25">
      <c r="C36" s="42" t="s">
        <v>49</v>
      </c>
      <c r="D36" s="5">
        <v>4312.35508925045</v>
      </c>
      <c r="E36" s="49">
        <f t="shared" si="0"/>
        <v>1.4084760133407632E-2</v>
      </c>
      <c r="F36" s="10">
        <v>5900</v>
      </c>
      <c r="G36" s="10">
        <v>43100</v>
      </c>
      <c r="H36" s="10">
        <v>37200</v>
      </c>
      <c r="I36" s="10">
        <v>30900</v>
      </c>
      <c r="J36" s="10">
        <v>45600</v>
      </c>
      <c r="K36" s="10">
        <v>14700</v>
      </c>
      <c r="L36" s="10">
        <v>9</v>
      </c>
      <c r="M36" s="10">
        <v>21</v>
      </c>
      <c r="N36" s="10">
        <v>12</v>
      </c>
      <c r="O36" s="56">
        <v>0.78178010523605401</v>
      </c>
      <c r="P36" s="16">
        <v>0.117280895832646</v>
      </c>
      <c r="Q36" s="49">
        <v>0.100938998931298</v>
      </c>
      <c r="R36" s="10">
        <v>0.53068351075798004</v>
      </c>
      <c r="S36" s="10">
        <v>0.46931648924201802</v>
      </c>
      <c r="T36" s="10">
        <v>0.44440889902228797</v>
      </c>
      <c r="U36" s="10">
        <v>0.55559110097771103</v>
      </c>
      <c r="V36" s="12">
        <f t="shared" si="2"/>
        <v>27970</v>
      </c>
      <c r="W36" s="12">
        <f t="shared" si="3"/>
        <v>2950</v>
      </c>
      <c r="X36" s="12">
        <f t="shared" si="4"/>
        <v>9460</v>
      </c>
      <c r="Y36" s="6">
        <f t="shared" si="5"/>
        <v>8140</v>
      </c>
      <c r="Z36" s="12">
        <v>583.15077602420695</v>
      </c>
      <c r="AA36" s="12">
        <v>27391.339042206699</v>
      </c>
      <c r="AB36" s="12">
        <v>2948.33705528982</v>
      </c>
      <c r="AC36" s="12">
        <v>9457</v>
      </c>
      <c r="AD36" s="12">
        <v>8137</v>
      </c>
      <c r="AE36" s="5">
        <f t="shared" si="6"/>
        <v>30920</v>
      </c>
      <c r="AF36" s="12">
        <f t="shared" si="7"/>
        <v>14650</v>
      </c>
      <c r="AG36" s="42">
        <f t="shared" si="8"/>
        <v>45570</v>
      </c>
      <c r="AH36" s="65">
        <f t="shared" si="9"/>
        <v>0.47380336351875807</v>
      </c>
    </row>
    <row r="37" spans="2:34" x14ac:dyDescent="0.25">
      <c r="C37" s="45" t="s">
        <v>50</v>
      </c>
      <c r="D37" s="31">
        <v>457.94967817125502</v>
      </c>
      <c r="E37" s="52">
        <f t="shared" si="0"/>
        <v>1.4957282590878831E-3</v>
      </c>
      <c r="F37" s="25">
        <v>1700</v>
      </c>
      <c r="G37" s="25">
        <v>38300</v>
      </c>
      <c r="H37" s="25">
        <v>36600</v>
      </c>
      <c r="I37" s="25">
        <v>9500</v>
      </c>
      <c r="J37" s="25">
        <v>13900</v>
      </c>
      <c r="K37" s="25">
        <v>4400</v>
      </c>
      <c r="L37" s="25">
        <v>25</v>
      </c>
      <c r="M37" s="25">
        <v>114</v>
      </c>
      <c r="N37" s="25">
        <v>89</v>
      </c>
      <c r="O37" s="59">
        <v>0.61888058623314501</v>
      </c>
      <c r="P37" s="33">
        <v>0.32074231037922202</v>
      </c>
      <c r="Q37" s="52">
        <v>6.0377103387631997E-2</v>
      </c>
      <c r="R37" s="25">
        <v>0.83844164523424602</v>
      </c>
      <c r="S37" s="25">
        <v>0.161558354765753</v>
      </c>
      <c r="T37" s="25">
        <v>0.77647312687969205</v>
      </c>
      <c r="U37" s="25">
        <v>0.223526873120307</v>
      </c>
      <c r="V37" s="32">
        <f t="shared" si="2"/>
        <v>7720</v>
      </c>
      <c r="W37" s="32">
        <f t="shared" si="3"/>
        <v>1810</v>
      </c>
      <c r="X37" s="32">
        <f t="shared" si="4"/>
        <v>5230</v>
      </c>
      <c r="Y37" s="34">
        <f t="shared" si="5"/>
        <v>980</v>
      </c>
      <c r="Z37" s="13">
        <v>78.842255351755895</v>
      </c>
      <c r="AA37" s="13">
        <v>7635.8918770127902</v>
      </c>
      <c r="AB37" s="13">
        <v>1811.84474115384</v>
      </c>
      <c r="AC37" s="13">
        <v>5230</v>
      </c>
      <c r="AD37" s="13">
        <v>984</v>
      </c>
      <c r="AE37" s="31">
        <f t="shared" si="6"/>
        <v>9530</v>
      </c>
      <c r="AF37" s="32">
        <f t="shared" si="7"/>
        <v>4400</v>
      </c>
      <c r="AG37" s="45">
        <f t="shared" si="8"/>
        <v>13930</v>
      </c>
      <c r="AH37" s="70">
        <f t="shared" si="9"/>
        <v>0.46169989506820569</v>
      </c>
    </row>
    <row r="38" spans="2:34" x14ac:dyDescent="0.25">
      <c r="C38" s="46" t="s">
        <v>51</v>
      </c>
      <c r="D38" s="35">
        <v>306171.70959283703</v>
      </c>
      <c r="E38" s="53">
        <f t="shared" si="0"/>
        <v>1</v>
      </c>
      <c r="F38" s="38">
        <v>335600</v>
      </c>
      <c r="G38" s="38">
        <v>1906500</v>
      </c>
      <c r="H38" s="38">
        <v>1570900</v>
      </c>
      <c r="I38" s="38">
        <v>669800</v>
      </c>
      <c r="J38" s="38">
        <v>1285200</v>
      </c>
      <c r="K38" s="38">
        <v>615400</v>
      </c>
      <c r="L38" s="38">
        <v>3</v>
      </c>
      <c r="M38" s="38">
        <v>10</v>
      </c>
      <c r="N38" s="38">
        <v>7</v>
      </c>
      <c r="O38" s="60">
        <v>0.65840810415419504</v>
      </c>
      <c r="P38" s="37">
        <v>4.8593869185220302E-2</v>
      </c>
      <c r="Q38" s="53">
        <v>0.292998026660584</v>
      </c>
      <c r="R38" s="38">
        <v>0.33764350138342503</v>
      </c>
      <c r="S38" s="38">
        <v>0.66235649861657397</v>
      </c>
      <c r="T38" s="38">
        <v>0.216008810551654</v>
      </c>
      <c r="U38" s="38">
        <v>0.783991189448345</v>
      </c>
      <c r="V38" s="36">
        <f t="shared" si="2"/>
        <v>644020</v>
      </c>
      <c r="W38" s="36">
        <f t="shared" si="3"/>
        <v>26100</v>
      </c>
      <c r="X38" s="36">
        <f t="shared" si="4"/>
        <v>159040</v>
      </c>
      <c r="Y38" s="39">
        <f t="shared" si="5"/>
        <v>482510</v>
      </c>
      <c r="Z38" s="12">
        <v>9720.9353773931598</v>
      </c>
      <c r="AA38" s="12">
        <v>634296.00596657302</v>
      </c>
      <c r="AB38" s="12">
        <v>26095.930520090798</v>
      </c>
      <c r="AC38" s="12">
        <v>159039</v>
      </c>
      <c r="AD38" s="12">
        <v>482509</v>
      </c>
      <c r="AE38" s="35">
        <f t="shared" si="6"/>
        <v>670120</v>
      </c>
      <c r="AF38" s="36">
        <f t="shared" si="7"/>
        <v>615450</v>
      </c>
      <c r="AG38" s="46">
        <f t="shared" si="8"/>
        <v>1285570</v>
      </c>
      <c r="AH38" s="71">
        <f t="shared" si="9"/>
        <v>0.91841759684832569</v>
      </c>
    </row>
    <row r="42" spans="2:34" x14ac:dyDescent="0.25">
      <c r="B42" s="10" t="str">
        <f t="shared" ref="B42:B66" si="10">MID(C2,15,1)</f>
        <v>A</v>
      </c>
      <c r="D42" s="11">
        <f>D2</f>
        <v>18557.653523749301</v>
      </c>
      <c r="O42" s="10">
        <f>O2*$D2</f>
        <v>8372.0955788157808</v>
      </c>
      <c r="P42" s="10">
        <f t="shared" ref="P42:Q42" si="11">P2*$D2</f>
        <v>641.88295445357869</v>
      </c>
      <c r="Q42" s="10">
        <f t="shared" si="11"/>
        <v>9543.6749904799271</v>
      </c>
      <c r="V42" s="11">
        <f>V2</f>
        <v>1430</v>
      </c>
      <c r="W42" s="11">
        <f t="shared" ref="W42:AH42" si="12">W2</f>
        <v>60</v>
      </c>
      <c r="X42" s="11">
        <f t="shared" si="12"/>
        <v>810</v>
      </c>
      <c r="Y42" s="11">
        <f t="shared" si="12"/>
        <v>12160</v>
      </c>
      <c r="Z42" s="11">
        <f t="shared" si="12"/>
        <v>99.528422528290093</v>
      </c>
      <c r="AA42" s="11">
        <f t="shared" si="12"/>
        <v>1327.7726017489399</v>
      </c>
      <c r="AB42" s="11">
        <f t="shared" si="12"/>
        <v>64.664195150436598</v>
      </c>
      <c r="AC42" s="11">
        <f t="shared" si="12"/>
        <v>812</v>
      </c>
      <c r="AD42" s="11">
        <f t="shared" si="12"/>
        <v>12158</v>
      </c>
      <c r="AE42" s="11">
        <f t="shared" si="12"/>
        <v>1490</v>
      </c>
      <c r="AF42" s="11">
        <f t="shared" si="12"/>
        <v>12910</v>
      </c>
      <c r="AG42" s="11">
        <f t="shared" si="12"/>
        <v>14400</v>
      </c>
      <c r="AH42" s="11">
        <f t="shared" si="12"/>
        <v>8.6644295302013425</v>
      </c>
    </row>
    <row r="43" spans="2:34" x14ac:dyDescent="0.25">
      <c r="B43" s="10" t="str">
        <f t="shared" si="10"/>
        <v>A</v>
      </c>
      <c r="D43" s="11">
        <f t="shared" ref="D43:D77" si="13">D3</f>
        <v>16378.3598341861</v>
      </c>
      <c r="O43" s="10">
        <f t="shared" ref="O43:Q43" si="14">O3*$D3</f>
        <v>11628.347016119069</v>
      </c>
      <c r="P43" s="10">
        <f t="shared" si="14"/>
        <v>285.9343369540041</v>
      </c>
      <c r="Q43" s="10">
        <f t="shared" si="14"/>
        <v>4464.0784811130034</v>
      </c>
      <c r="V43" s="11">
        <f t="shared" ref="V43:AH43" si="15">V3</f>
        <v>3220</v>
      </c>
      <c r="W43" s="11">
        <f t="shared" si="15"/>
        <v>70</v>
      </c>
      <c r="X43" s="11">
        <f t="shared" si="15"/>
        <v>360</v>
      </c>
      <c r="Y43" s="11">
        <f t="shared" si="15"/>
        <v>5680</v>
      </c>
      <c r="Z43" s="11">
        <f t="shared" si="15"/>
        <v>1198.5408870957399</v>
      </c>
      <c r="AA43" s="11">
        <f t="shared" si="15"/>
        <v>2017.4343110164</v>
      </c>
      <c r="AB43" s="11">
        <f t="shared" si="15"/>
        <v>69.821554225539998</v>
      </c>
      <c r="AC43" s="11">
        <f t="shared" si="15"/>
        <v>358</v>
      </c>
      <c r="AD43" s="11">
        <f t="shared" si="15"/>
        <v>5680</v>
      </c>
      <c r="AE43" s="11">
        <f t="shared" si="15"/>
        <v>3290</v>
      </c>
      <c r="AF43" s="11">
        <f t="shared" si="15"/>
        <v>5970</v>
      </c>
      <c r="AG43" s="11">
        <f t="shared" si="15"/>
        <v>9260</v>
      </c>
      <c r="AH43" s="11">
        <f t="shared" si="15"/>
        <v>1.8145896656534954</v>
      </c>
    </row>
    <row r="44" spans="2:34" x14ac:dyDescent="0.25">
      <c r="B44" s="10" t="str">
        <f t="shared" si="10"/>
        <v>A</v>
      </c>
      <c r="D44" s="11">
        <f t="shared" si="13"/>
        <v>18497.5216153332</v>
      </c>
      <c r="O44" s="10">
        <f t="shared" ref="O44:Q44" si="16">O4*$D4</f>
        <v>15668.231093037755</v>
      </c>
      <c r="P44" s="10">
        <f t="shared" si="16"/>
        <v>340.37800691182201</v>
      </c>
      <c r="Q44" s="10">
        <f t="shared" si="16"/>
        <v>2488.9125153836098</v>
      </c>
      <c r="V44" s="11">
        <f t="shared" ref="V44:AH44" si="17">V4</f>
        <v>5610</v>
      </c>
      <c r="W44" s="11">
        <f t="shared" si="17"/>
        <v>60</v>
      </c>
      <c r="X44" s="11">
        <f t="shared" si="17"/>
        <v>430</v>
      </c>
      <c r="Y44" s="11">
        <f t="shared" si="17"/>
        <v>3160</v>
      </c>
      <c r="Z44" s="11">
        <f t="shared" si="17"/>
        <v>473.42959819625298</v>
      </c>
      <c r="AA44" s="11">
        <f t="shared" si="17"/>
        <v>5144.2118523474001</v>
      </c>
      <c r="AB44" s="11">
        <f t="shared" si="17"/>
        <v>55.670315949978999</v>
      </c>
      <c r="AC44" s="11">
        <f t="shared" si="17"/>
        <v>427</v>
      </c>
      <c r="AD44" s="11">
        <f t="shared" si="17"/>
        <v>3161</v>
      </c>
      <c r="AE44" s="11">
        <f t="shared" si="17"/>
        <v>5670</v>
      </c>
      <c r="AF44" s="11">
        <f t="shared" si="17"/>
        <v>3530</v>
      </c>
      <c r="AG44" s="11">
        <f t="shared" si="17"/>
        <v>9200</v>
      </c>
      <c r="AH44" s="11">
        <f t="shared" si="17"/>
        <v>0.62257495590828926</v>
      </c>
    </row>
    <row r="45" spans="2:34" x14ac:dyDescent="0.25">
      <c r="B45" s="10" t="str">
        <f t="shared" si="10"/>
        <v>A</v>
      </c>
      <c r="D45" s="11">
        <f t="shared" si="13"/>
        <v>7297.4700750103402</v>
      </c>
      <c r="O45" s="10">
        <f t="shared" ref="O45:Q45" si="18">O5*$D5</f>
        <v>4631.4687756841004</v>
      </c>
      <c r="P45" s="10">
        <f t="shared" si="18"/>
        <v>150.04394557677782</v>
      </c>
      <c r="Q45" s="10">
        <f t="shared" si="18"/>
        <v>2515.9573537494543</v>
      </c>
      <c r="V45" s="11">
        <f t="shared" ref="V45:AH45" si="19">V5</f>
        <v>3690</v>
      </c>
      <c r="W45" s="11">
        <f t="shared" si="19"/>
        <v>30</v>
      </c>
      <c r="X45" s="11">
        <f t="shared" si="19"/>
        <v>190</v>
      </c>
      <c r="Y45" s="11">
        <f t="shared" si="19"/>
        <v>3200</v>
      </c>
      <c r="Z45" s="11">
        <f t="shared" si="19"/>
        <v>31.515483818419</v>
      </c>
      <c r="AA45" s="11">
        <f t="shared" si="19"/>
        <v>3655.1516826155798</v>
      </c>
      <c r="AB45" s="11">
        <f t="shared" si="19"/>
        <v>26.736139300409199</v>
      </c>
      <c r="AC45" s="11">
        <f t="shared" si="19"/>
        <v>186</v>
      </c>
      <c r="AD45" s="11">
        <f t="shared" si="19"/>
        <v>3199</v>
      </c>
      <c r="AE45" s="11">
        <f t="shared" si="19"/>
        <v>3720</v>
      </c>
      <c r="AF45" s="11">
        <f t="shared" si="19"/>
        <v>3360</v>
      </c>
      <c r="AG45" s="11">
        <f t="shared" si="19"/>
        <v>7080</v>
      </c>
      <c r="AH45" s="11">
        <f t="shared" si="19"/>
        <v>0.90322580645161288</v>
      </c>
    </row>
    <row r="46" spans="2:34" x14ac:dyDescent="0.25">
      <c r="B46" s="10" t="str">
        <f t="shared" si="10"/>
        <v>A</v>
      </c>
      <c r="D46" s="11">
        <f t="shared" si="13"/>
        <v>6544.0046149191703</v>
      </c>
      <c r="O46" s="10">
        <f t="shared" ref="O46:Q46" si="20">O6*$D6</f>
        <v>4514.7106876475791</v>
      </c>
      <c r="P46" s="10">
        <f t="shared" si="20"/>
        <v>173.42469839175419</v>
      </c>
      <c r="Q46" s="10">
        <f t="shared" si="20"/>
        <v>1855.8692288798286</v>
      </c>
      <c r="V46" s="11">
        <f t="shared" ref="V46:AH46" si="21">V6</f>
        <v>2010</v>
      </c>
      <c r="W46" s="11">
        <f t="shared" si="21"/>
        <v>70</v>
      </c>
      <c r="X46" s="11">
        <f t="shared" si="21"/>
        <v>220</v>
      </c>
      <c r="Y46" s="11">
        <f t="shared" si="21"/>
        <v>2360</v>
      </c>
      <c r="Z46" s="11">
        <f t="shared" si="21"/>
        <v>97.630330136322101</v>
      </c>
      <c r="AA46" s="11">
        <f t="shared" si="21"/>
        <v>1913.2815880829301</v>
      </c>
      <c r="AB46" s="11">
        <f t="shared" si="21"/>
        <v>69.709065382808106</v>
      </c>
      <c r="AC46" s="11">
        <f t="shared" si="21"/>
        <v>218</v>
      </c>
      <c r="AD46" s="11">
        <f t="shared" si="21"/>
        <v>2360</v>
      </c>
      <c r="AE46" s="11">
        <f t="shared" si="21"/>
        <v>2080</v>
      </c>
      <c r="AF46" s="11">
        <f t="shared" si="21"/>
        <v>2510</v>
      </c>
      <c r="AG46" s="11">
        <f t="shared" si="21"/>
        <v>4590</v>
      </c>
      <c r="AH46" s="11">
        <f t="shared" si="21"/>
        <v>1.2067307692307692</v>
      </c>
    </row>
    <row r="47" spans="2:34" x14ac:dyDescent="0.25">
      <c r="B47" s="10" t="str">
        <f t="shared" si="10"/>
        <v>B</v>
      </c>
      <c r="D47" s="11">
        <f t="shared" si="13"/>
        <v>10020.504059851801</v>
      </c>
      <c r="O47" s="10">
        <f t="shared" ref="O47:Q47" si="22">O7*$D7</f>
        <v>4233.2160027027066</v>
      </c>
      <c r="P47" s="10">
        <f t="shared" si="22"/>
        <v>261.70609341549675</v>
      </c>
      <c r="Q47" s="10">
        <f t="shared" si="22"/>
        <v>5525.5819637335944</v>
      </c>
      <c r="V47" s="11">
        <f t="shared" ref="V47:AH47" si="23">V7</f>
        <v>2830</v>
      </c>
      <c r="W47" s="11">
        <f t="shared" si="23"/>
        <v>40</v>
      </c>
      <c r="X47" s="11">
        <f t="shared" si="23"/>
        <v>550</v>
      </c>
      <c r="Y47" s="11">
        <f t="shared" si="23"/>
        <v>11730</v>
      </c>
      <c r="Z47" s="11">
        <f t="shared" si="23"/>
        <v>74.113581307935206</v>
      </c>
      <c r="AA47" s="11">
        <f t="shared" si="23"/>
        <v>2756.4020228560798</v>
      </c>
      <c r="AB47" s="11">
        <f t="shared" si="23"/>
        <v>43.183657800538299</v>
      </c>
      <c r="AC47" s="11">
        <f t="shared" si="23"/>
        <v>550</v>
      </c>
      <c r="AD47" s="11">
        <f t="shared" si="23"/>
        <v>11734</v>
      </c>
      <c r="AE47" s="11">
        <f t="shared" si="23"/>
        <v>2870</v>
      </c>
      <c r="AF47" s="11">
        <f t="shared" si="23"/>
        <v>12240</v>
      </c>
      <c r="AG47" s="11">
        <f t="shared" si="23"/>
        <v>15110</v>
      </c>
      <c r="AH47" s="11">
        <f t="shared" si="23"/>
        <v>4.2648083623693376</v>
      </c>
    </row>
    <row r="48" spans="2:34" x14ac:dyDescent="0.25">
      <c r="B48" s="10" t="str">
        <f t="shared" si="10"/>
        <v>B</v>
      </c>
      <c r="D48" s="11">
        <f t="shared" si="13"/>
        <v>12842.008936254801</v>
      </c>
      <c r="O48" s="10">
        <f t="shared" ref="O48:Q48" si="24">O8*$D8</f>
        <v>7591.9816923354929</v>
      </c>
      <c r="P48" s="10">
        <f t="shared" si="24"/>
        <v>495.06742699839072</v>
      </c>
      <c r="Q48" s="10">
        <f t="shared" si="24"/>
        <v>4754.9598169209094</v>
      </c>
      <c r="V48" s="11">
        <f t="shared" ref="V48:AH48" si="25">V8</f>
        <v>11990</v>
      </c>
      <c r="W48" s="11">
        <f t="shared" si="25"/>
        <v>120</v>
      </c>
      <c r="X48" s="11">
        <f t="shared" si="25"/>
        <v>1040</v>
      </c>
      <c r="Y48" s="11">
        <f t="shared" si="25"/>
        <v>10100</v>
      </c>
      <c r="Z48" s="11">
        <f t="shared" si="25"/>
        <v>56.645850422732302</v>
      </c>
      <c r="AA48" s="11">
        <f t="shared" si="25"/>
        <v>11926.538988832101</v>
      </c>
      <c r="AB48" s="11">
        <f t="shared" si="25"/>
        <v>117.36636319372199</v>
      </c>
      <c r="AC48" s="11">
        <f t="shared" si="25"/>
        <v>1043</v>
      </c>
      <c r="AD48" s="11">
        <f t="shared" si="25"/>
        <v>10096</v>
      </c>
      <c r="AE48" s="11">
        <f t="shared" si="25"/>
        <v>12110</v>
      </c>
      <c r="AF48" s="11">
        <f t="shared" si="25"/>
        <v>11020</v>
      </c>
      <c r="AG48" s="11">
        <f t="shared" si="25"/>
        <v>23130</v>
      </c>
      <c r="AH48" s="11">
        <f t="shared" si="25"/>
        <v>0.90999174236168456</v>
      </c>
    </row>
    <row r="49" spans="2:34" x14ac:dyDescent="0.25">
      <c r="B49" s="10" t="str">
        <f t="shared" si="10"/>
        <v>B</v>
      </c>
      <c r="D49" s="11">
        <f t="shared" si="13"/>
        <v>8649.1662968064193</v>
      </c>
      <c r="O49" s="10">
        <f t="shared" ref="O49:Q49" si="26">O9*$D9</f>
        <v>6063.9753842541013</v>
      </c>
      <c r="P49" s="10">
        <f t="shared" si="26"/>
        <v>256.42409289815606</v>
      </c>
      <c r="Q49" s="10">
        <f t="shared" si="26"/>
        <v>2328.7668196541517</v>
      </c>
      <c r="V49" s="11">
        <f t="shared" ref="V49:AH49" si="27">V9</f>
        <v>10840</v>
      </c>
      <c r="W49" s="11">
        <f t="shared" si="27"/>
        <v>150</v>
      </c>
      <c r="X49" s="11">
        <f t="shared" si="27"/>
        <v>540</v>
      </c>
      <c r="Y49" s="11">
        <f t="shared" si="27"/>
        <v>4940</v>
      </c>
      <c r="Z49" s="11">
        <f t="shared" si="27"/>
        <v>42.2204974497864</v>
      </c>
      <c r="AA49" s="11">
        <f t="shared" si="27"/>
        <v>10800.790316209301</v>
      </c>
      <c r="AB49" s="11">
        <f t="shared" si="27"/>
        <v>146.194177864387</v>
      </c>
      <c r="AC49" s="11">
        <f t="shared" si="27"/>
        <v>537</v>
      </c>
      <c r="AD49" s="11">
        <f t="shared" si="27"/>
        <v>4935</v>
      </c>
      <c r="AE49" s="11">
        <f t="shared" si="27"/>
        <v>10990</v>
      </c>
      <c r="AF49" s="11">
        <f t="shared" si="27"/>
        <v>5330</v>
      </c>
      <c r="AG49" s="11">
        <f t="shared" si="27"/>
        <v>16320</v>
      </c>
      <c r="AH49" s="11">
        <f t="shared" si="27"/>
        <v>0.48498635122838946</v>
      </c>
    </row>
    <row r="50" spans="2:34" x14ac:dyDescent="0.25">
      <c r="B50" s="10" t="str">
        <f t="shared" si="10"/>
        <v>B</v>
      </c>
      <c r="D50" s="11">
        <f t="shared" si="13"/>
        <v>9344.2079323243197</v>
      </c>
      <c r="O50" s="10">
        <f t="shared" ref="O50:Q50" si="28">O10*$D10</f>
        <v>6683.4041359451858</v>
      </c>
      <c r="P50" s="10">
        <f t="shared" si="28"/>
        <v>293.8601108186075</v>
      </c>
      <c r="Q50" s="10">
        <f t="shared" si="28"/>
        <v>2366.9436855605168</v>
      </c>
      <c r="V50" s="11">
        <f t="shared" ref="V50:AH50" si="29">V10</f>
        <v>10130</v>
      </c>
      <c r="W50" s="11">
        <f t="shared" si="29"/>
        <v>190</v>
      </c>
      <c r="X50" s="11">
        <f t="shared" si="29"/>
        <v>620</v>
      </c>
      <c r="Y50" s="11">
        <f t="shared" si="29"/>
        <v>5020</v>
      </c>
      <c r="Z50" s="11">
        <f t="shared" si="29"/>
        <v>119.844217077407</v>
      </c>
      <c r="AA50" s="11">
        <f t="shared" si="29"/>
        <v>10014.2086281476</v>
      </c>
      <c r="AB50" s="11">
        <f t="shared" si="29"/>
        <v>194.36349080797299</v>
      </c>
      <c r="AC50" s="11">
        <f t="shared" si="29"/>
        <v>618</v>
      </c>
      <c r="AD50" s="11">
        <f t="shared" si="29"/>
        <v>5016</v>
      </c>
      <c r="AE50" s="11">
        <f t="shared" si="29"/>
        <v>10320</v>
      </c>
      <c r="AF50" s="11">
        <f t="shared" si="29"/>
        <v>5450</v>
      </c>
      <c r="AG50" s="11">
        <f t="shared" si="29"/>
        <v>15770</v>
      </c>
      <c r="AH50" s="11">
        <f t="shared" si="29"/>
        <v>0.5281007751937985</v>
      </c>
    </row>
    <row r="51" spans="2:34" x14ac:dyDescent="0.25">
      <c r="B51" s="10" t="str">
        <f t="shared" si="10"/>
        <v>B</v>
      </c>
      <c r="D51" s="11">
        <f t="shared" si="13"/>
        <v>4113.2049818833102</v>
      </c>
      <c r="O51" s="10">
        <f t="shared" ref="O51:Q51" si="30">O11*$D11</f>
        <v>3348.0219125250032</v>
      </c>
      <c r="P51" s="10">
        <f t="shared" si="30"/>
        <v>264.92619133143785</v>
      </c>
      <c r="Q51" s="10">
        <f t="shared" si="30"/>
        <v>500.25687802686667</v>
      </c>
      <c r="V51" s="11">
        <f t="shared" ref="V51:AH51" si="31">V11</f>
        <v>6140</v>
      </c>
      <c r="W51" s="11">
        <f t="shared" si="31"/>
        <v>240</v>
      </c>
      <c r="X51" s="11">
        <f t="shared" si="31"/>
        <v>560</v>
      </c>
      <c r="Y51" s="11">
        <f t="shared" si="31"/>
        <v>1060</v>
      </c>
      <c r="Z51" s="11">
        <f t="shared" si="31"/>
        <v>41.976281595842998</v>
      </c>
      <c r="AA51" s="11">
        <f t="shared" si="31"/>
        <v>6101.0912840586998</v>
      </c>
      <c r="AB51" s="11">
        <f t="shared" si="31"/>
        <v>237.17667788999901</v>
      </c>
      <c r="AC51" s="11">
        <f t="shared" si="31"/>
        <v>560</v>
      </c>
      <c r="AD51" s="11">
        <f t="shared" si="31"/>
        <v>1060</v>
      </c>
      <c r="AE51" s="11">
        <f t="shared" si="31"/>
        <v>6380</v>
      </c>
      <c r="AF51" s="11">
        <f t="shared" si="31"/>
        <v>1380</v>
      </c>
      <c r="AG51" s="11">
        <f t="shared" si="31"/>
        <v>7760</v>
      </c>
      <c r="AH51" s="11">
        <f t="shared" si="31"/>
        <v>0.21630094043887146</v>
      </c>
    </row>
    <row r="52" spans="2:34" x14ac:dyDescent="0.25">
      <c r="B52" s="10" t="str">
        <f t="shared" si="10"/>
        <v>C</v>
      </c>
      <c r="D52" s="11">
        <f t="shared" si="13"/>
        <v>29693.599916152401</v>
      </c>
      <c r="O52" s="10">
        <f t="shared" ref="O52:Q52" si="32">O12*$D12</f>
        <v>10798.919514088402</v>
      </c>
      <c r="P52" s="10">
        <f t="shared" si="32"/>
        <v>908.9607951536932</v>
      </c>
      <c r="Q52" s="10">
        <f t="shared" si="32"/>
        <v>17985.719606910268</v>
      </c>
      <c r="V52" s="11">
        <f t="shared" ref="V52:AH52" si="33">V12</f>
        <v>16870</v>
      </c>
      <c r="W52" s="11">
        <f t="shared" si="33"/>
        <v>240</v>
      </c>
      <c r="X52" s="11">
        <f t="shared" si="33"/>
        <v>3080</v>
      </c>
      <c r="Y52" s="11">
        <f t="shared" si="33"/>
        <v>61130</v>
      </c>
      <c r="Z52" s="11">
        <f t="shared" si="33"/>
        <v>155.122294337277</v>
      </c>
      <c r="AA52" s="11">
        <f t="shared" si="33"/>
        <v>16706.918186367599</v>
      </c>
      <c r="AB52" s="11">
        <f t="shared" si="33"/>
        <v>238.905879345025</v>
      </c>
      <c r="AC52" s="11">
        <f t="shared" si="33"/>
        <v>3080</v>
      </c>
      <c r="AD52" s="11">
        <f t="shared" si="33"/>
        <v>61133</v>
      </c>
      <c r="AE52" s="11">
        <f t="shared" si="33"/>
        <v>17110</v>
      </c>
      <c r="AF52" s="11">
        <f t="shared" si="33"/>
        <v>63970</v>
      </c>
      <c r="AG52" s="11">
        <f t="shared" si="33"/>
        <v>81080</v>
      </c>
      <c r="AH52" s="11">
        <f t="shared" si="33"/>
        <v>3.7387492694330802</v>
      </c>
    </row>
    <row r="53" spans="2:34" x14ac:dyDescent="0.25">
      <c r="B53" s="10" t="str">
        <f t="shared" si="10"/>
        <v>C</v>
      </c>
      <c r="D53" s="11">
        <f t="shared" si="13"/>
        <v>15228.765932267999</v>
      </c>
      <c r="O53" s="10">
        <f t="shared" ref="O53:Q53" si="34">O13*$D13</f>
        <v>10879.258218312923</v>
      </c>
      <c r="P53" s="10">
        <f t="shared" si="34"/>
        <v>442.38593213563553</v>
      </c>
      <c r="Q53" s="10">
        <f t="shared" si="34"/>
        <v>3907.1217818194218</v>
      </c>
      <c r="V53" s="11">
        <f t="shared" ref="V53:AH53" si="35">V13</f>
        <v>28380</v>
      </c>
      <c r="W53" s="11">
        <f t="shared" si="35"/>
        <v>280</v>
      </c>
      <c r="X53" s="11">
        <f t="shared" si="35"/>
        <v>1500</v>
      </c>
      <c r="Y53" s="11">
        <f t="shared" si="35"/>
        <v>13270</v>
      </c>
      <c r="Z53" s="11">
        <f t="shared" si="35"/>
        <v>221.69628860142601</v>
      </c>
      <c r="AA53" s="11">
        <f t="shared" si="35"/>
        <v>28160.3541566516</v>
      </c>
      <c r="AB53" s="11">
        <f t="shared" si="35"/>
        <v>284.931173036968</v>
      </c>
      <c r="AC53" s="11">
        <f t="shared" si="35"/>
        <v>1495</v>
      </c>
      <c r="AD53" s="11">
        <f t="shared" si="35"/>
        <v>13271</v>
      </c>
      <c r="AE53" s="11">
        <f t="shared" si="35"/>
        <v>28660</v>
      </c>
      <c r="AF53" s="11">
        <f t="shared" si="35"/>
        <v>14490</v>
      </c>
      <c r="AG53" s="11">
        <f t="shared" si="35"/>
        <v>43150</v>
      </c>
      <c r="AH53" s="11">
        <f t="shared" si="35"/>
        <v>0.505582693649686</v>
      </c>
    </row>
    <row r="54" spans="2:34" x14ac:dyDescent="0.25">
      <c r="B54" s="10" t="str">
        <f t="shared" si="10"/>
        <v>C</v>
      </c>
      <c r="D54" s="11">
        <f t="shared" si="13"/>
        <v>12518.2310133434</v>
      </c>
      <c r="O54" s="10">
        <f t="shared" ref="O54:Q54" si="36">O14*$D14</f>
        <v>10033.564211752153</v>
      </c>
      <c r="P54" s="10">
        <f t="shared" si="36"/>
        <v>372.75084149046012</v>
      </c>
      <c r="Q54" s="10">
        <f t="shared" si="36"/>
        <v>2111.9159601007836</v>
      </c>
      <c r="V54" s="11">
        <f t="shared" ref="V54:AH54" si="37">V14</f>
        <v>34370</v>
      </c>
      <c r="W54" s="11">
        <f t="shared" si="37"/>
        <v>330</v>
      </c>
      <c r="X54" s="11">
        <f t="shared" si="37"/>
        <v>1260</v>
      </c>
      <c r="Y54" s="11">
        <f t="shared" si="37"/>
        <v>7160</v>
      </c>
      <c r="Z54" s="11">
        <f t="shared" si="37"/>
        <v>127.11844709815099</v>
      </c>
      <c r="AA54" s="11">
        <f t="shared" si="37"/>
        <v>34241.916168367199</v>
      </c>
      <c r="AB54" s="11">
        <f t="shared" si="37"/>
        <v>334.52736139815801</v>
      </c>
      <c r="AC54" s="11">
        <f t="shared" si="37"/>
        <v>1260</v>
      </c>
      <c r="AD54" s="11">
        <f t="shared" si="37"/>
        <v>7163</v>
      </c>
      <c r="AE54" s="11">
        <f t="shared" si="37"/>
        <v>34700</v>
      </c>
      <c r="AF54" s="11">
        <f t="shared" si="37"/>
        <v>8090</v>
      </c>
      <c r="AG54" s="11">
        <f t="shared" si="37"/>
        <v>42790</v>
      </c>
      <c r="AH54" s="11">
        <f t="shared" si="37"/>
        <v>0.23314121037463978</v>
      </c>
    </row>
    <row r="55" spans="2:34" x14ac:dyDescent="0.25">
      <c r="B55" s="10" t="str">
        <f t="shared" si="10"/>
        <v>C</v>
      </c>
      <c r="D55" s="11">
        <f t="shared" si="13"/>
        <v>17523.314864211901</v>
      </c>
      <c r="O55" s="10">
        <f t="shared" ref="O55:Q55" si="38">O15*$D15</f>
        <v>13919.834647634365</v>
      </c>
      <c r="P55" s="10">
        <f t="shared" si="38"/>
        <v>639.93271209389752</v>
      </c>
      <c r="Q55" s="10">
        <f t="shared" si="38"/>
        <v>2963.5475044836303</v>
      </c>
      <c r="V55" s="11">
        <f t="shared" ref="V55:AH55" si="39">V15</f>
        <v>50050</v>
      </c>
      <c r="W55" s="11">
        <f t="shared" si="39"/>
        <v>820</v>
      </c>
      <c r="X55" s="11">
        <f t="shared" si="39"/>
        <v>2170</v>
      </c>
      <c r="Y55" s="11">
        <f t="shared" si="39"/>
        <v>10060</v>
      </c>
      <c r="Z55" s="11">
        <f t="shared" si="39"/>
        <v>139.538197951104</v>
      </c>
      <c r="AA55" s="11">
        <f t="shared" si="39"/>
        <v>49913.885273293097</v>
      </c>
      <c r="AB55" s="11">
        <f t="shared" si="39"/>
        <v>815.50040952623306</v>
      </c>
      <c r="AC55" s="11">
        <f t="shared" si="39"/>
        <v>2168</v>
      </c>
      <c r="AD55" s="11">
        <f t="shared" si="39"/>
        <v>10063</v>
      </c>
      <c r="AE55" s="11">
        <f t="shared" si="39"/>
        <v>50870</v>
      </c>
      <c r="AF55" s="11">
        <f t="shared" si="39"/>
        <v>11410</v>
      </c>
      <c r="AG55" s="11">
        <f t="shared" si="39"/>
        <v>62280</v>
      </c>
      <c r="AH55" s="11">
        <f t="shared" si="39"/>
        <v>0.22429722822881856</v>
      </c>
    </row>
    <row r="56" spans="2:34" x14ac:dyDescent="0.25">
      <c r="B56" s="10" t="str">
        <f t="shared" si="10"/>
        <v>C</v>
      </c>
      <c r="D56" s="11">
        <f t="shared" si="13"/>
        <v>6635.1060910768201</v>
      </c>
      <c r="O56" s="10">
        <f t="shared" ref="O56:Q56" si="40">O16*$D16</f>
        <v>5775.2829015215393</v>
      </c>
      <c r="P56" s="10">
        <f t="shared" si="40"/>
        <v>152.44257473279464</v>
      </c>
      <c r="Q56" s="10">
        <f t="shared" si="40"/>
        <v>707.38061482247576</v>
      </c>
      <c r="V56" s="11">
        <f t="shared" ref="V56:AH56" si="41">V16</f>
        <v>21430</v>
      </c>
      <c r="W56" s="11">
        <f t="shared" si="41"/>
        <v>150</v>
      </c>
      <c r="X56" s="11">
        <f t="shared" si="41"/>
        <v>510</v>
      </c>
      <c r="Y56" s="11">
        <f t="shared" si="41"/>
        <v>2400</v>
      </c>
      <c r="Z56" s="11">
        <f t="shared" si="41"/>
        <v>44.577659001397897</v>
      </c>
      <c r="AA56" s="11">
        <f t="shared" si="41"/>
        <v>21393.507448093598</v>
      </c>
      <c r="AB56" s="11">
        <f t="shared" si="41"/>
        <v>147.844815879131</v>
      </c>
      <c r="AC56" s="11">
        <f t="shared" si="41"/>
        <v>512</v>
      </c>
      <c r="AD56" s="11">
        <f t="shared" si="41"/>
        <v>2399</v>
      </c>
      <c r="AE56" s="11">
        <f t="shared" si="41"/>
        <v>21580</v>
      </c>
      <c r="AF56" s="11">
        <f t="shared" si="41"/>
        <v>2760</v>
      </c>
      <c r="AG56" s="11">
        <f t="shared" si="41"/>
        <v>24340</v>
      </c>
      <c r="AH56" s="11">
        <f t="shared" si="41"/>
        <v>0.1278962001853568</v>
      </c>
    </row>
    <row r="57" spans="2:34" x14ac:dyDescent="0.25">
      <c r="B57" s="10" t="str">
        <f t="shared" si="10"/>
        <v>D</v>
      </c>
      <c r="D57" s="11">
        <f t="shared" si="13"/>
        <v>26675.610794193199</v>
      </c>
      <c r="O57" s="10">
        <f t="shared" ref="O57:Q57" si="42">O17*$D17</f>
        <v>17522.839350085855</v>
      </c>
      <c r="P57" s="10">
        <f t="shared" si="42"/>
        <v>1193.2365539097416</v>
      </c>
      <c r="Q57" s="10">
        <f t="shared" si="42"/>
        <v>7959.5348901975722</v>
      </c>
      <c r="V57" s="11">
        <f t="shared" ref="V57:AH57" si="43">V17</f>
        <v>67670</v>
      </c>
      <c r="W57" s="11">
        <f t="shared" si="43"/>
        <v>1420</v>
      </c>
      <c r="X57" s="11">
        <f t="shared" si="43"/>
        <v>7090</v>
      </c>
      <c r="Y57" s="11">
        <f t="shared" si="43"/>
        <v>47350</v>
      </c>
      <c r="Z57" s="11">
        <f t="shared" si="43"/>
        <v>458.69824973503398</v>
      </c>
      <c r="AA57" s="11">
        <f t="shared" si="43"/>
        <v>67208.581508415999</v>
      </c>
      <c r="AB57" s="11">
        <f t="shared" si="43"/>
        <v>1421.7129244750099</v>
      </c>
      <c r="AC57" s="11">
        <f t="shared" si="43"/>
        <v>7091</v>
      </c>
      <c r="AD57" s="11">
        <f t="shared" si="43"/>
        <v>47350</v>
      </c>
      <c r="AE57" s="11">
        <f t="shared" si="43"/>
        <v>69090</v>
      </c>
      <c r="AF57" s="11">
        <f t="shared" si="43"/>
        <v>53020</v>
      </c>
      <c r="AG57" s="11">
        <f t="shared" si="43"/>
        <v>122110</v>
      </c>
      <c r="AH57" s="11">
        <f t="shared" si="43"/>
        <v>0.76740483427413519</v>
      </c>
    </row>
    <row r="58" spans="2:34" x14ac:dyDescent="0.25">
      <c r="B58" s="10" t="str">
        <f t="shared" si="10"/>
        <v>D</v>
      </c>
      <c r="D58" s="11">
        <f t="shared" si="13"/>
        <v>8833.0817052063994</v>
      </c>
      <c r="O58" s="10">
        <f t="shared" ref="O58:Q58" si="44">O18*$D18</f>
        <v>7296.8165191187618</v>
      </c>
      <c r="P58" s="10">
        <f t="shared" si="44"/>
        <v>542.18814981958167</v>
      </c>
      <c r="Q58" s="10">
        <f t="shared" si="44"/>
        <v>994.07703626805176</v>
      </c>
      <c r="V58" s="11">
        <f t="shared" ref="V58:AH58" si="45">V18</f>
        <v>36820</v>
      </c>
      <c r="W58" s="11">
        <f t="shared" si="45"/>
        <v>1000</v>
      </c>
      <c r="X58" s="11">
        <f t="shared" si="45"/>
        <v>3220</v>
      </c>
      <c r="Y58" s="11">
        <f t="shared" si="45"/>
        <v>5900</v>
      </c>
      <c r="Z58" s="11">
        <f t="shared" si="45"/>
        <v>294.10359777452101</v>
      </c>
      <c r="AA58" s="11">
        <f t="shared" si="45"/>
        <v>36533.416138098502</v>
      </c>
      <c r="AB58" s="11">
        <f t="shared" si="45"/>
        <v>1003.54642454833</v>
      </c>
      <c r="AC58" s="11">
        <f t="shared" si="45"/>
        <v>3219</v>
      </c>
      <c r="AD58" s="11">
        <f t="shared" si="45"/>
        <v>5903</v>
      </c>
      <c r="AE58" s="11">
        <f t="shared" si="45"/>
        <v>37820</v>
      </c>
      <c r="AF58" s="11">
        <f t="shared" si="45"/>
        <v>8120</v>
      </c>
      <c r="AG58" s="11">
        <f t="shared" si="45"/>
        <v>45940</v>
      </c>
      <c r="AH58" s="11">
        <f t="shared" si="45"/>
        <v>0.21470121628767846</v>
      </c>
    </row>
    <row r="59" spans="2:34" x14ac:dyDescent="0.25">
      <c r="B59" s="10" t="str">
        <f t="shared" si="10"/>
        <v>D</v>
      </c>
      <c r="D59" s="11">
        <f t="shared" si="13"/>
        <v>4449.4244361348001</v>
      </c>
      <c r="O59" s="10">
        <f t="shared" ref="O59:Q59" si="46">O19*$D19</f>
        <v>4048.53955710434</v>
      </c>
      <c r="P59" s="10">
        <f t="shared" si="46"/>
        <v>196.50640820843648</v>
      </c>
      <c r="Q59" s="10">
        <f t="shared" si="46"/>
        <v>204.37847082202273</v>
      </c>
      <c r="V59" s="11">
        <f t="shared" ref="V59:AH59" si="47">V19</f>
        <v>20600</v>
      </c>
      <c r="W59" s="11">
        <f t="shared" si="47"/>
        <v>570</v>
      </c>
      <c r="X59" s="11">
        <f t="shared" si="47"/>
        <v>1160</v>
      </c>
      <c r="Y59" s="11">
        <f t="shared" si="47"/>
        <v>1210</v>
      </c>
      <c r="Z59" s="11">
        <f t="shared" si="47"/>
        <v>23.695771153687499</v>
      </c>
      <c r="AA59" s="11">
        <f t="shared" si="47"/>
        <v>20579.189165535699</v>
      </c>
      <c r="AB59" s="11">
        <f t="shared" si="47"/>
        <v>572.94214066411803</v>
      </c>
      <c r="AC59" s="11">
        <f t="shared" si="47"/>
        <v>1162</v>
      </c>
      <c r="AD59" s="11">
        <f t="shared" si="47"/>
        <v>1206</v>
      </c>
      <c r="AE59" s="11">
        <f t="shared" si="47"/>
        <v>21170</v>
      </c>
      <c r="AF59" s="11">
        <f t="shared" si="47"/>
        <v>1800</v>
      </c>
      <c r="AG59" s="11">
        <f t="shared" si="47"/>
        <v>22970</v>
      </c>
      <c r="AH59" s="11">
        <f t="shared" si="47"/>
        <v>8.5025980160604628E-2</v>
      </c>
    </row>
    <row r="60" spans="2:34" x14ac:dyDescent="0.25">
      <c r="B60" s="10" t="str">
        <f t="shared" si="10"/>
        <v>D</v>
      </c>
      <c r="D60" s="11">
        <f t="shared" si="13"/>
        <v>4929.0524784782501</v>
      </c>
      <c r="O60" s="10">
        <f t="shared" ref="O60:Q60" si="48">O20*$D20</f>
        <v>4592.2642873827554</v>
      </c>
      <c r="P60" s="10">
        <f t="shared" si="48"/>
        <v>183.82061656712838</v>
      </c>
      <c r="Q60" s="10">
        <f t="shared" si="48"/>
        <v>152.96757452836408</v>
      </c>
      <c r="V60" s="11">
        <f t="shared" ref="V60:AH60" si="49">V20</f>
        <v>23350</v>
      </c>
      <c r="W60" s="11">
        <f t="shared" si="49"/>
        <v>430</v>
      </c>
      <c r="X60" s="11">
        <f t="shared" si="49"/>
        <v>1090</v>
      </c>
      <c r="Y60" s="11">
        <f t="shared" si="49"/>
        <v>910</v>
      </c>
      <c r="Z60" s="11">
        <f t="shared" si="49"/>
        <v>70.3982929984126</v>
      </c>
      <c r="AA60" s="11">
        <f t="shared" si="49"/>
        <v>23275.774051221601</v>
      </c>
      <c r="AB60" s="11">
        <f t="shared" si="49"/>
        <v>425.50919659495997</v>
      </c>
      <c r="AC60" s="11">
        <f t="shared" si="49"/>
        <v>1088</v>
      </c>
      <c r="AD60" s="11">
        <f t="shared" si="49"/>
        <v>906</v>
      </c>
      <c r="AE60" s="11">
        <f t="shared" si="49"/>
        <v>23780</v>
      </c>
      <c r="AF60" s="11">
        <f t="shared" si="49"/>
        <v>1570</v>
      </c>
      <c r="AG60" s="11">
        <f t="shared" si="49"/>
        <v>25350</v>
      </c>
      <c r="AH60" s="11">
        <f t="shared" si="49"/>
        <v>6.6021867115222871E-2</v>
      </c>
    </row>
    <row r="61" spans="2:34" x14ac:dyDescent="0.25">
      <c r="B61" s="10" t="str">
        <f t="shared" si="10"/>
        <v>D</v>
      </c>
      <c r="D61" s="11">
        <f t="shared" si="13"/>
        <v>11574.779219809399</v>
      </c>
      <c r="O61" s="10">
        <f t="shared" ref="O61:Q61" si="50">O21*$D21</f>
        <v>9754.7688020073674</v>
      </c>
      <c r="P61" s="10">
        <f t="shared" si="50"/>
        <v>1376.1508948229505</v>
      </c>
      <c r="Q61" s="10">
        <f t="shared" si="50"/>
        <v>443.8595229790763</v>
      </c>
      <c r="V61" s="11">
        <f t="shared" ref="V61:AH61" si="51">V21</f>
        <v>44840</v>
      </c>
      <c r="W61" s="11">
        <f t="shared" si="51"/>
        <v>3750</v>
      </c>
      <c r="X61" s="11">
        <f t="shared" si="51"/>
        <v>8190</v>
      </c>
      <c r="Y61" s="11">
        <f t="shared" si="51"/>
        <v>2640</v>
      </c>
      <c r="Z61" s="11">
        <f t="shared" si="51"/>
        <v>128.601746824521</v>
      </c>
      <c r="AA61" s="11">
        <f t="shared" si="51"/>
        <v>44713.537420496803</v>
      </c>
      <c r="AB61" s="11">
        <f t="shared" si="51"/>
        <v>3745.1557640720898</v>
      </c>
      <c r="AC61" s="11">
        <f t="shared" si="51"/>
        <v>8185</v>
      </c>
      <c r="AD61" s="11">
        <f t="shared" si="51"/>
        <v>2636</v>
      </c>
      <c r="AE61" s="11">
        <f t="shared" si="51"/>
        <v>48590</v>
      </c>
      <c r="AF61" s="11">
        <f t="shared" si="51"/>
        <v>7080</v>
      </c>
      <c r="AG61" s="11">
        <f t="shared" si="51"/>
        <v>55670</v>
      </c>
      <c r="AH61" s="11">
        <f t="shared" si="51"/>
        <v>0.14570899362008644</v>
      </c>
    </row>
    <row r="62" spans="2:34" x14ac:dyDescent="0.25">
      <c r="B62" s="10" t="str">
        <f t="shared" si="10"/>
        <v>E</v>
      </c>
      <c r="D62" s="11">
        <f t="shared" si="13"/>
        <v>3119.03960350234</v>
      </c>
      <c r="O62" s="10">
        <f t="shared" ref="O62:Q62" si="52">O22*$D22</f>
        <v>2130.4765178529137</v>
      </c>
      <c r="P62" s="10">
        <f t="shared" si="52"/>
        <v>282.94602241150375</v>
      </c>
      <c r="Q62" s="10">
        <f t="shared" si="52"/>
        <v>705.61706323792259</v>
      </c>
      <c r="V62" s="11">
        <f t="shared" ref="V62:AH62" si="53">V22</f>
        <v>12200</v>
      </c>
      <c r="W62" s="11">
        <f t="shared" si="53"/>
        <v>1070</v>
      </c>
      <c r="X62" s="11">
        <f t="shared" si="53"/>
        <v>2400</v>
      </c>
      <c r="Y62" s="11">
        <f t="shared" si="53"/>
        <v>5990</v>
      </c>
      <c r="Z62" s="11">
        <f t="shared" si="53"/>
        <v>147.46912674661999</v>
      </c>
      <c r="AA62" s="11">
        <f t="shared" si="53"/>
        <v>12048.214643606299</v>
      </c>
      <c r="AB62" s="11">
        <f t="shared" si="53"/>
        <v>1071.0065029463699</v>
      </c>
      <c r="AC62" s="11">
        <f t="shared" si="53"/>
        <v>2401</v>
      </c>
      <c r="AD62" s="11">
        <f t="shared" si="53"/>
        <v>5994</v>
      </c>
      <c r="AE62" s="11">
        <f t="shared" si="53"/>
        <v>13270</v>
      </c>
      <c r="AF62" s="11">
        <f t="shared" si="53"/>
        <v>7320</v>
      </c>
      <c r="AG62" s="11">
        <f t="shared" si="53"/>
        <v>20590</v>
      </c>
      <c r="AH62" s="11">
        <f t="shared" si="53"/>
        <v>0.55162019593067069</v>
      </c>
    </row>
    <row r="63" spans="2:34" x14ac:dyDescent="0.25">
      <c r="B63" s="10" t="str">
        <f t="shared" si="10"/>
        <v>E</v>
      </c>
      <c r="D63" s="11">
        <f t="shared" si="13"/>
        <v>2934.4358163417201</v>
      </c>
      <c r="O63" s="10">
        <f t="shared" ref="O63:Q63" si="54">O23*$D23</f>
        <v>2314.6571330601892</v>
      </c>
      <c r="P63" s="10">
        <f t="shared" si="54"/>
        <v>371.57635103183571</v>
      </c>
      <c r="Q63" s="10">
        <f t="shared" si="54"/>
        <v>248.20233224969007</v>
      </c>
      <c r="V63" s="11">
        <f t="shared" ref="V63:AH63" si="55">V23</f>
        <v>13030</v>
      </c>
      <c r="W63" s="11">
        <f t="shared" si="55"/>
        <v>1050</v>
      </c>
      <c r="X63" s="11">
        <f t="shared" si="55"/>
        <v>3160</v>
      </c>
      <c r="Y63" s="11">
        <f t="shared" si="55"/>
        <v>2110</v>
      </c>
      <c r="Z63" s="11">
        <f t="shared" si="55"/>
        <v>22.091064926262199</v>
      </c>
      <c r="AA63" s="11">
        <f t="shared" si="55"/>
        <v>13010.2933346256</v>
      </c>
      <c r="AB63" s="11">
        <f t="shared" si="55"/>
        <v>1050.2485513781101</v>
      </c>
      <c r="AC63" s="11">
        <f t="shared" si="55"/>
        <v>3155</v>
      </c>
      <c r="AD63" s="11">
        <f t="shared" si="55"/>
        <v>2106</v>
      </c>
      <c r="AE63" s="11">
        <f t="shared" si="55"/>
        <v>14080</v>
      </c>
      <c r="AF63" s="11">
        <f t="shared" si="55"/>
        <v>4220</v>
      </c>
      <c r="AG63" s="11">
        <f t="shared" si="55"/>
        <v>18300</v>
      </c>
      <c r="AH63" s="11">
        <f t="shared" si="55"/>
        <v>0.29971590909090912</v>
      </c>
    </row>
    <row r="64" spans="2:34" x14ac:dyDescent="0.25">
      <c r="B64" s="10" t="str">
        <f t="shared" si="10"/>
        <v>E</v>
      </c>
      <c r="D64" s="11">
        <f t="shared" si="13"/>
        <v>1502.1242329438001</v>
      </c>
      <c r="O64" s="10">
        <f t="shared" ref="O64:Q64" si="56">O24*$D24</f>
        <v>1201.8994107083274</v>
      </c>
      <c r="P64" s="10">
        <f t="shared" si="56"/>
        <v>230.78223348347274</v>
      </c>
      <c r="Q64" s="10">
        <f t="shared" si="56"/>
        <v>69.44258875199796</v>
      </c>
      <c r="V64" s="11">
        <f t="shared" ref="V64:AH64" si="57">V24</f>
        <v>8500</v>
      </c>
      <c r="W64" s="11">
        <f t="shared" si="57"/>
        <v>780</v>
      </c>
      <c r="X64" s="11">
        <f t="shared" si="57"/>
        <v>1960</v>
      </c>
      <c r="Y64" s="11">
        <f t="shared" si="57"/>
        <v>590</v>
      </c>
      <c r="Z64" s="11">
        <f t="shared" si="57"/>
        <v>15.9980773813386</v>
      </c>
      <c r="AA64" s="11">
        <f t="shared" si="57"/>
        <v>8483.7284223454099</v>
      </c>
      <c r="AB64" s="11">
        <f t="shared" si="57"/>
        <v>783.51875331989197</v>
      </c>
      <c r="AC64" s="11">
        <f t="shared" si="57"/>
        <v>1958</v>
      </c>
      <c r="AD64" s="11">
        <f t="shared" si="57"/>
        <v>586</v>
      </c>
      <c r="AE64" s="11">
        <f t="shared" si="57"/>
        <v>9280</v>
      </c>
      <c r="AF64" s="11">
        <f t="shared" si="57"/>
        <v>1770</v>
      </c>
      <c r="AG64" s="11">
        <f t="shared" si="57"/>
        <v>11050</v>
      </c>
      <c r="AH64" s="11">
        <f t="shared" si="57"/>
        <v>0.19073275862068967</v>
      </c>
    </row>
    <row r="65" spans="2:34" x14ac:dyDescent="0.25">
      <c r="B65" s="10" t="str">
        <f t="shared" si="10"/>
        <v>E</v>
      </c>
      <c r="D65" s="11">
        <f t="shared" si="13"/>
        <v>1518.83185363846</v>
      </c>
      <c r="O65" s="10">
        <f t="shared" ref="O65:Q65" si="58">O25*$D25</f>
        <v>1198.7818336985988</v>
      </c>
      <c r="P65" s="10">
        <f t="shared" si="58"/>
        <v>281.19427169312166</v>
      </c>
      <c r="Q65" s="10">
        <f t="shared" si="58"/>
        <v>38.855748246737292</v>
      </c>
      <c r="V65" s="11">
        <f t="shared" ref="V65:AH65" si="59">V25</f>
        <v>8500</v>
      </c>
      <c r="W65" s="11">
        <f t="shared" si="59"/>
        <v>1130</v>
      </c>
      <c r="X65" s="11">
        <f t="shared" si="59"/>
        <v>2390</v>
      </c>
      <c r="Y65" s="11">
        <f t="shared" si="59"/>
        <v>330</v>
      </c>
      <c r="Z65" s="11">
        <f t="shared" si="59"/>
        <v>308.891270086237</v>
      </c>
      <c r="AA65" s="11">
        <f t="shared" si="59"/>
        <v>8185.04666533619</v>
      </c>
      <c r="AB65" s="11">
        <f t="shared" si="59"/>
        <v>1126.29999282842</v>
      </c>
      <c r="AC65" s="11">
        <f t="shared" si="59"/>
        <v>2389</v>
      </c>
      <c r="AD65" s="11">
        <f t="shared" si="59"/>
        <v>328</v>
      </c>
      <c r="AE65" s="11">
        <f t="shared" si="59"/>
        <v>9630</v>
      </c>
      <c r="AF65" s="11">
        <f t="shared" si="59"/>
        <v>1590</v>
      </c>
      <c r="AG65" s="11">
        <f t="shared" si="59"/>
        <v>11220</v>
      </c>
      <c r="AH65" s="11">
        <f t="shared" si="59"/>
        <v>0.16510903426791276</v>
      </c>
    </row>
    <row r="66" spans="2:34" x14ac:dyDescent="0.25">
      <c r="B66" s="10" t="str">
        <f t="shared" si="10"/>
        <v>E</v>
      </c>
      <c r="D66" s="11">
        <f t="shared" si="13"/>
        <v>1155.0017158762901</v>
      </c>
      <c r="O66" s="10">
        <f t="shared" ref="O66:Q66" si="60">O26*$D26</f>
        <v>1054.0328698107908</v>
      </c>
      <c r="P66" s="10">
        <f t="shared" si="60"/>
        <v>82.935203074302819</v>
      </c>
      <c r="Q66" s="10">
        <f t="shared" si="60"/>
        <v>18.033642991195812</v>
      </c>
      <c r="V66" s="11">
        <f t="shared" ref="V66:AH66" si="61">V26</f>
        <v>9160</v>
      </c>
      <c r="W66" s="11">
        <f t="shared" si="61"/>
        <v>410</v>
      </c>
      <c r="X66" s="11">
        <f t="shared" si="61"/>
        <v>700</v>
      </c>
      <c r="Y66" s="11">
        <f t="shared" si="61"/>
        <v>150</v>
      </c>
      <c r="Z66" s="11">
        <f t="shared" si="61"/>
        <v>24.301158832378</v>
      </c>
      <c r="AA66" s="11">
        <f t="shared" si="61"/>
        <v>9135.4204209229192</v>
      </c>
      <c r="AB66" s="11">
        <f t="shared" si="61"/>
        <v>410.90861455713298</v>
      </c>
      <c r="AC66" s="11">
        <f t="shared" si="61"/>
        <v>703</v>
      </c>
      <c r="AD66" s="11">
        <f t="shared" si="61"/>
        <v>151</v>
      </c>
      <c r="AE66" s="11">
        <f t="shared" si="61"/>
        <v>9570</v>
      </c>
      <c r="AF66" s="11">
        <f t="shared" si="61"/>
        <v>440</v>
      </c>
      <c r="AG66" s="11">
        <f t="shared" si="61"/>
        <v>10010</v>
      </c>
      <c r="AH66" s="11">
        <f t="shared" si="61"/>
        <v>4.5977011494252873E-2</v>
      </c>
    </row>
    <row r="67" spans="2:34" x14ac:dyDescent="0.25">
      <c r="B67" s="10" t="s">
        <v>70</v>
      </c>
      <c r="D67" s="11">
        <f t="shared" si="13"/>
        <v>3956.49641837431</v>
      </c>
      <c r="O67" s="10">
        <f t="shared" ref="O67:Q67" si="62">O27*$D27</f>
        <v>3200.3389085482163</v>
      </c>
      <c r="P67" s="10">
        <f t="shared" si="62"/>
        <v>152.20805233549248</v>
      </c>
      <c r="Q67" s="10">
        <f t="shared" si="62"/>
        <v>603.94945749059991</v>
      </c>
      <c r="V67" s="11">
        <f t="shared" ref="V67:AH67" si="63">V27</f>
        <v>29880</v>
      </c>
      <c r="W67" s="11">
        <f t="shared" si="63"/>
        <v>510</v>
      </c>
      <c r="X67" s="11">
        <f t="shared" si="63"/>
        <v>1170</v>
      </c>
      <c r="Y67" s="11">
        <f t="shared" si="63"/>
        <v>4670</v>
      </c>
      <c r="Z67" s="11">
        <f t="shared" si="63"/>
        <v>1128.14803952028</v>
      </c>
      <c r="AA67" s="11">
        <f t="shared" si="63"/>
        <v>28751.766399757598</v>
      </c>
      <c r="AB67" s="11">
        <f t="shared" si="63"/>
        <v>510.817911855001</v>
      </c>
      <c r="AC67" s="11">
        <f t="shared" si="63"/>
        <v>1174</v>
      </c>
      <c r="AD67" s="11">
        <f t="shared" si="63"/>
        <v>4669</v>
      </c>
      <c r="AE67" s="11">
        <f t="shared" si="63"/>
        <v>30390</v>
      </c>
      <c r="AF67" s="11">
        <f t="shared" si="63"/>
        <v>5330</v>
      </c>
      <c r="AG67" s="11">
        <f t="shared" si="63"/>
        <v>35720</v>
      </c>
      <c r="AH67" s="11">
        <f t="shared" si="63"/>
        <v>0.17538664034221785</v>
      </c>
    </row>
    <row r="68" spans="2:34" x14ac:dyDescent="0.25">
      <c r="B68" s="10" t="s">
        <v>70</v>
      </c>
      <c r="D68" s="11">
        <f t="shared" si="13"/>
        <v>4136.3485110943502</v>
      </c>
      <c r="O68" s="10">
        <f t="shared" ref="O68:Q68" si="64">O28*$D28</f>
        <v>2726.4043332203387</v>
      </c>
      <c r="P68" s="10">
        <f t="shared" si="64"/>
        <v>200.37809208688992</v>
      </c>
      <c r="Q68" s="10">
        <f t="shared" si="64"/>
        <v>1209.5660857871148</v>
      </c>
      <c r="V68" s="11">
        <f t="shared" ref="V68:AH68" si="65">V28</f>
        <v>32830</v>
      </c>
      <c r="W68" s="11">
        <f t="shared" si="65"/>
        <v>1080</v>
      </c>
      <c r="X68" s="11">
        <f t="shared" si="65"/>
        <v>3740</v>
      </c>
      <c r="Y68" s="11">
        <f t="shared" si="65"/>
        <v>22620</v>
      </c>
      <c r="Z68" s="11">
        <f t="shared" si="65"/>
        <v>1376.3390813184101</v>
      </c>
      <c r="AA68" s="11">
        <f t="shared" si="65"/>
        <v>31453.969616941002</v>
      </c>
      <c r="AB68" s="11">
        <f t="shared" si="65"/>
        <v>1075.61622547857</v>
      </c>
      <c r="AC68" s="11">
        <f t="shared" si="65"/>
        <v>3741</v>
      </c>
      <c r="AD68" s="11">
        <f t="shared" si="65"/>
        <v>22624</v>
      </c>
      <c r="AE68" s="11">
        <f t="shared" si="65"/>
        <v>33910</v>
      </c>
      <c r="AF68" s="11">
        <f t="shared" si="65"/>
        <v>25280</v>
      </c>
      <c r="AG68" s="11">
        <f t="shared" si="65"/>
        <v>59190</v>
      </c>
      <c r="AH68" s="11">
        <f t="shared" si="65"/>
        <v>0.74550280153347093</v>
      </c>
    </row>
    <row r="69" spans="2:34" x14ac:dyDescent="0.25">
      <c r="B69" s="10" t="s">
        <v>70</v>
      </c>
      <c r="D69" s="11">
        <f t="shared" si="13"/>
        <v>859.79434845747801</v>
      </c>
      <c r="O69" s="10">
        <f t="shared" ref="O69:Q69" si="66">O29*$D29</f>
        <v>624.40575208688449</v>
      </c>
      <c r="P69" s="10">
        <f t="shared" si="66"/>
        <v>100.01937315886563</v>
      </c>
      <c r="Q69" s="10">
        <f t="shared" si="66"/>
        <v>135.36922321172702</v>
      </c>
      <c r="V69" s="11">
        <f t="shared" ref="V69:AH69" si="67">V29</f>
        <v>15520</v>
      </c>
      <c r="W69" s="11">
        <f t="shared" si="67"/>
        <v>760</v>
      </c>
      <c r="X69" s="11">
        <f t="shared" si="67"/>
        <v>3560</v>
      </c>
      <c r="Y69" s="11">
        <f t="shared" si="67"/>
        <v>4820</v>
      </c>
      <c r="Z69" s="11">
        <f t="shared" si="67"/>
        <v>562.33287746798703</v>
      </c>
      <c r="AA69" s="11">
        <f t="shared" si="67"/>
        <v>14958.1879362563</v>
      </c>
      <c r="AB69" s="11">
        <f t="shared" si="67"/>
        <v>759.44290428486102</v>
      </c>
      <c r="AC69" s="11">
        <f t="shared" si="67"/>
        <v>3559</v>
      </c>
      <c r="AD69" s="11">
        <f t="shared" si="67"/>
        <v>4818</v>
      </c>
      <c r="AE69" s="11">
        <f t="shared" si="67"/>
        <v>16280</v>
      </c>
      <c r="AF69" s="11">
        <f t="shared" si="67"/>
        <v>7620</v>
      </c>
      <c r="AG69" s="11">
        <f t="shared" si="67"/>
        <v>23900</v>
      </c>
      <c r="AH69" s="11">
        <f t="shared" si="67"/>
        <v>0.46805896805896807</v>
      </c>
    </row>
    <row r="70" spans="2:34" x14ac:dyDescent="0.25">
      <c r="B70" s="72" t="s">
        <v>70</v>
      </c>
      <c r="D70" s="11">
        <f t="shared" si="13"/>
        <v>100.50594950122699</v>
      </c>
      <c r="O70" s="10">
        <f t="shared" ref="O70:Q70" si="68">O30*$D30</f>
        <v>79.468890822437501</v>
      </c>
      <c r="P70" s="10">
        <f t="shared" si="68"/>
        <v>10.695810541952474</v>
      </c>
      <c r="Q70" s="10">
        <f t="shared" si="68"/>
        <v>10.341248136836821</v>
      </c>
      <c r="V70" s="11">
        <f t="shared" ref="V70:AH70" si="69">V30</f>
        <v>3980</v>
      </c>
      <c r="W70" s="11">
        <f t="shared" si="69"/>
        <v>320</v>
      </c>
      <c r="X70" s="11">
        <f t="shared" si="69"/>
        <v>820</v>
      </c>
      <c r="Y70" s="11">
        <f t="shared" si="69"/>
        <v>790</v>
      </c>
      <c r="Z70" s="11">
        <f t="shared" si="69"/>
        <v>489.12996614229297</v>
      </c>
      <c r="AA70" s="11">
        <f t="shared" si="69"/>
        <v>3486.69941467339</v>
      </c>
      <c r="AB70" s="11">
        <f t="shared" si="69"/>
        <v>318.26020355591999</v>
      </c>
      <c r="AC70" s="11">
        <f t="shared" si="69"/>
        <v>816</v>
      </c>
      <c r="AD70" s="11">
        <f t="shared" si="69"/>
        <v>788</v>
      </c>
      <c r="AE70" s="11">
        <f t="shared" si="69"/>
        <v>4300</v>
      </c>
      <c r="AF70" s="11">
        <f t="shared" si="69"/>
        <v>1290</v>
      </c>
      <c r="AG70" s="11">
        <f t="shared" si="69"/>
        <v>5590</v>
      </c>
      <c r="AH70" s="11">
        <f t="shared" si="69"/>
        <v>0.3</v>
      </c>
    </row>
    <row r="71" spans="2:34" x14ac:dyDescent="0.25">
      <c r="B71" s="72" t="s">
        <v>71</v>
      </c>
      <c r="D71" s="11">
        <f t="shared" si="13"/>
        <v>5130.2105780441298</v>
      </c>
      <c r="O71" s="10">
        <f t="shared" ref="O71:Q71" si="70">O31*$D31</f>
        <v>1269.4498704018849</v>
      </c>
      <c r="P71" s="10">
        <f t="shared" si="70"/>
        <v>255.02956144111573</v>
      </c>
      <c r="Q71" s="10">
        <f t="shared" si="70"/>
        <v>3605.7311462011221</v>
      </c>
      <c r="V71" s="11">
        <f t="shared" ref="V71:AH71" si="71">V31</f>
        <v>3120</v>
      </c>
      <c r="W71" s="11">
        <f t="shared" si="71"/>
        <v>530</v>
      </c>
      <c r="X71" s="11">
        <f t="shared" si="71"/>
        <v>1970</v>
      </c>
      <c r="Y71" s="11">
        <f t="shared" si="71"/>
        <v>27920</v>
      </c>
      <c r="Z71" s="11">
        <f t="shared" si="71"/>
        <v>55.105625136860702</v>
      </c>
      <c r="AA71" s="11">
        <f t="shared" si="71"/>
        <v>3056.5189187691499</v>
      </c>
      <c r="AB71" s="11">
        <f t="shared" si="71"/>
        <v>529.58515670850795</v>
      </c>
      <c r="AC71" s="11">
        <f t="shared" si="71"/>
        <v>1967</v>
      </c>
      <c r="AD71" s="11">
        <f t="shared" si="71"/>
        <v>27916</v>
      </c>
      <c r="AE71" s="11">
        <f t="shared" si="71"/>
        <v>3650</v>
      </c>
      <c r="AF71" s="11">
        <f t="shared" si="71"/>
        <v>29360</v>
      </c>
      <c r="AG71" s="11">
        <f t="shared" si="71"/>
        <v>33010</v>
      </c>
      <c r="AH71" s="11">
        <f t="shared" si="71"/>
        <v>8.043835616438356</v>
      </c>
    </row>
    <row r="72" spans="2:34" x14ac:dyDescent="0.25">
      <c r="B72" s="72" t="s">
        <v>71</v>
      </c>
      <c r="D72" s="11">
        <f t="shared" si="13"/>
        <v>9147.1118184567495</v>
      </c>
      <c r="O72" s="10">
        <f t="shared" ref="O72:Q72" si="72">O32*$D32</f>
        <v>3670.4235380464884</v>
      </c>
      <c r="P72" s="10">
        <f t="shared" si="72"/>
        <v>1605.5026208383913</v>
      </c>
      <c r="Q72" s="10">
        <f t="shared" si="72"/>
        <v>3871.1856595718605</v>
      </c>
      <c r="V72" s="11">
        <f t="shared" ref="V72:AH72" si="73">V32</f>
        <v>10100</v>
      </c>
      <c r="W72" s="11">
        <f t="shared" si="73"/>
        <v>850</v>
      </c>
      <c r="X72" s="11">
        <f t="shared" si="73"/>
        <v>30040</v>
      </c>
      <c r="Y72" s="11">
        <f t="shared" si="73"/>
        <v>72430</v>
      </c>
      <c r="Z72" s="11">
        <f t="shared" si="73"/>
        <v>302.22632512431602</v>
      </c>
      <c r="AA72" s="11">
        <f t="shared" si="73"/>
        <v>9799.5772514861401</v>
      </c>
      <c r="AB72" s="11">
        <f t="shared" si="73"/>
        <v>850.98959091430299</v>
      </c>
      <c r="AC72" s="11">
        <f t="shared" si="73"/>
        <v>30035</v>
      </c>
      <c r="AD72" s="11">
        <f t="shared" si="73"/>
        <v>72432</v>
      </c>
      <c r="AE72" s="11">
        <f t="shared" si="73"/>
        <v>10950</v>
      </c>
      <c r="AF72" s="11">
        <f t="shared" si="73"/>
        <v>101620</v>
      </c>
      <c r="AG72" s="11">
        <f t="shared" si="73"/>
        <v>112570</v>
      </c>
      <c r="AH72" s="11">
        <f t="shared" si="73"/>
        <v>9.2803652968036534</v>
      </c>
    </row>
    <row r="73" spans="2:34" x14ac:dyDescent="0.25">
      <c r="B73" s="72" t="s">
        <v>71</v>
      </c>
      <c r="D73" s="11">
        <f t="shared" si="13"/>
        <v>4615.1032070761103</v>
      </c>
      <c r="O73" s="10">
        <f t="shared" ref="O73:Q73" si="74">O33*$D33</f>
        <v>1895.4797842421885</v>
      </c>
      <c r="P73" s="10">
        <f t="shared" si="74"/>
        <v>758.33532469353315</v>
      </c>
      <c r="Q73" s="10">
        <f t="shared" si="74"/>
        <v>1961.2880981403839</v>
      </c>
      <c r="V73" s="11">
        <f t="shared" ref="V73:AH73" si="75">V33</f>
        <v>13360</v>
      </c>
      <c r="W73" s="11">
        <f t="shared" si="75"/>
        <v>1150</v>
      </c>
      <c r="X73" s="11">
        <f t="shared" si="75"/>
        <v>27000</v>
      </c>
      <c r="Y73" s="11">
        <f t="shared" si="75"/>
        <v>69830</v>
      </c>
      <c r="Z73" s="11">
        <f t="shared" si="75"/>
        <v>270.949255752407</v>
      </c>
      <c r="AA73" s="11">
        <f t="shared" si="75"/>
        <v>13087.407683751</v>
      </c>
      <c r="AB73" s="11">
        <f t="shared" si="75"/>
        <v>1146.40198395842</v>
      </c>
      <c r="AC73" s="11">
        <f t="shared" si="75"/>
        <v>26998</v>
      </c>
      <c r="AD73" s="11">
        <f t="shared" si="75"/>
        <v>69832</v>
      </c>
      <c r="AE73" s="11">
        <f t="shared" si="75"/>
        <v>14510</v>
      </c>
      <c r="AF73" s="11">
        <f t="shared" si="75"/>
        <v>95680</v>
      </c>
      <c r="AG73" s="11">
        <f t="shared" si="75"/>
        <v>110190</v>
      </c>
      <c r="AH73" s="11">
        <f t="shared" si="75"/>
        <v>6.5940730530668503</v>
      </c>
    </row>
    <row r="74" spans="2:34" x14ac:dyDescent="0.25">
      <c r="B74" s="72" t="s">
        <v>71</v>
      </c>
      <c r="D74" s="11">
        <f t="shared" si="13"/>
        <v>2047.33984004218</v>
      </c>
      <c r="O74" s="10">
        <f t="shared" ref="O74:Q74" si="76">O34*$D34</f>
        <v>1292.143574644314</v>
      </c>
      <c r="P74" s="10">
        <f t="shared" si="76"/>
        <v>368.4997315322064</v>
      </c>
      <c r="Q74" s="10">
        <f t="shared" si="76"/>
        <v>386.69653386565773</v>
      </c>
      <c r="V74" s="11">
        <f t="shared" ref="V74:AH74" si="77">V34</f>
        <v>7640</v>
      </c>
      <c r="W74" s="11">
        <f t="shared" si="77"/>
        <v>810</v>
      </c>
      <c r="X74" s="11">
        <f t="shared" si="77"/>
        <v>28160</v>
      </c>
      <c r="Y74" s="11">
        <f t="shared" si="77"/>
        <v>29550</v>
      </c>
      <c r="Z74" s="11">
        <f t="shared" si="77"/>
        <v>88.593386467334994</v>
      </c>
      <c r="AA74" s="11">
        <f t="shared" si="77"/>
        <v>7547.0965473532497</v>
      </c>
      <c r="AB74" s="11">
        <f t="shared" si="77"/>
        <v>809.37720204783295</v>
      </c>
      <c r="AC74" s="11">
        <f t="shared" si="77"/>
        <v>28159</v>
      </c>
      <c r="AD74" s="11">
        <f t="shared" si="77"/>
        <v>29547</v>
      </c>
      <c r="AE74" s="11">
        <f t="shared" si="77"/>
        <v>8450</v>
      </c>
      <c r="AF74" s="11">
        <f t="shared" si="77"/>
        <v>56900</v>
      </c>
      <c r="AG74" s="11">
        <f t="shared" si="77"/>
        <v>65350</v>
      </c>
      <c r="AH74" s="11">
        <f t="shared" si="77"/>
        <v>6.7337278106508878</v>
      </c>
    </row>
    <row r="75" spans="2:34" x14ac:dyDescent="0.25">
      <c r="B75" s="72" t="s">
        <v>72</v>
      </c>
      <c r="D75" s="11">
        <f t="shared" si="13"/>
        <v>10873.9926108729</v>
      </c>
      <c r="O75" s="10">
        <f t="shared" ref="O75:Q75" si="78">O35*$D35</f>
        <v>7915.7025726683296</v>
      </c>
      <c r="P75" s="10">
        <f t="shared" si="78"/>
        <v>353.30131333270992</v>
      </c>
      <c r="Q75" s="10">
        <f t="shared" si="78"/>
        <v>2604.9887248718492</v>
      </c>
      <c r="V75" s="11">
        <f t="shared" ref="V75:AH75" si="79">V35</f>
        <v>38250</v>
      </c>
      <c r="W75" s="11">
        <f t="shared" si="79"/>
        <v>880</v>
      </c>
      <c r="X75" s="11">
        <f t="shared" si="79"/>
        <v>2730</v>
      </c>
      <c r="Y75" s="11">
        <f t="shared" si="79"/>
        <v>20170</v>
      </c>
      <c r="Z75" s="11">
        <f t="shared" si="79"/>
        <v>368.37139601019499</v>
      </c>
      <c r="AA75" s="11">
        <f t="shared" si="79"/>
        <v>37880.884999072099</v>
      </c>
      <c r="AB75" s="11">
        <f t="shared" si="79"/>
        <v>877.81340270795704</v>
      </c>
      <c r="AC75" s="11">
        <f t="shared" si="79"/>
        <v>2728</v>
      </c>
      <c r="AD75" s="11">
        <f t="shared" si="79"/>
        <v>20168</v>
      </c>
      <c r="AE75" s="11">
        <f t="shared" si="79"/>
        <v>39130</v>
      </c>
      <c r="AF75" s="11">
        <f t="shared" si="79"/>
        <v>22020</v>
      </c>
      <c r="AG75" s="11">
        <f t="shared" si="79"/>
        <v>61150</v>
      </c>
      <c r="AH75" s="11">
        <f t="shared" si="79"/>
        <v>0.56273958599539997</v>
      </c>
    </row>
    <row r="76" spans="2:34" x14ac:dyDescent="0.25">
      <c r="B76" s="72" t="s">
        <v>72</v>
      </c>
      <c r="D76" s="11">
        <f t="shared" si="13"/>
        <v>4312.35508925045</v>
      </c>
      <c r="O76" s="10">
        <f t="shared" ref="O76:Q76" si="80">O36*$D36</f>
        <v>3371.3134154894497</v>
      </c>
      <c r="P76" s="10">
        <f t="shared" si="80"/>
        <v>505.7568680157629</v>
      </c>
      <c r="Q76" s="10">
        <f t="shared" si="80"/>
        <v>435.28480574522865</v>
      </c>
      <c r="V76" s="11">
        <f t="shared" ref="V76:AH76" si="81">V36</f>
        <v>27970</v>
      </c>
      <c r="W76" s="11">
        <f t="shared" si="81"/>
        <v>2950</v>
      </c>
      <c r="X76" s="11">
        <f t="shared" si="81"/>
        <v>9460</v>
      </c>
      <c r="Y76" s="11">
        <f t="shared" si="81"/>
        <v>8140</v>
      </c>
      <c r="Z76" s="11">
        <f t="shared" si="81"/>
        <v>583.15077602420695</v>
      </c>
      <c r="AA76" s="11">
        <f t="shared" si="81"/>
        <v>27391.339042206699</v>
      </c>
      <c r="AB76" s="11">
        <f t="shared" si="81"/>
        <v>2948.33705528982</v>
      </c>
      <c r="AC76" s="11">
        <f t="shared" si="81"/>
        <v>9457</v>
      </c>
      <c r="AD76" s="11">
        <f t="shared" si="81"/>
        <v>8137</v>
      </c>
      <c r="AE76" s="11">
        <f t="shared" si="81"/>
        <v>30920</v>
      </c>
      <c r="AF76" s="11">
        <f t="shared" si="81"/>
        <v>14650</v>
      </c>
      <c r="AG76" s="11">
        <f t="shared" si="81"/>
        <v>45570</v>
      </c>
      <c r="AH76" s="11">
        <f t="shared" si="81"/>
        <v>0.47380336351875807</v>
      </c>
    </row>
    <row r="77" spans="2:34" x14ac:dyDescent="0.25">
      <c r="B77" s="72" t="s">
        <v>72</v>
      </c>
      <c r="D77" s="11">
        <f t="shared" si="13"/>
        <v>457.94967817125502</v>
      </c>
      <c r="O77" s="10">
        <f t="shared" ref="O77:Q77" si="82">O37*$D37</f>
        <v>283.4161652919064</v>
      </c>
      <c r="P77" s="10">
        <f t="shared" si="82"/>
        <v>146.88383781406952</v>
      </c>
      <c r="Q77" s="10">
        <f t="shared" si="82"/>
        <v>27.649675065278664</v>
      </c>
      <c r="V77" s="11">
        <f t="shared" ref="V77:AH77" si="83">V37</f>
        <v>7720</v>
      </c>
      <c r="W77" s="11">
        <f t="shared" si="83"/>
        <v>1810</v>
      </c>
      <c r="X77" s="11">
        <f t="shared" si="83"/>
        <v>5230</v>
      </c>
      <c r="Y77" s="11">
        <f t="shared" si="83"/>
        <v>980</v>
      </c>
      <c r="Z77" s="11">
        <f t="shared" si="83"/>
        <v>78.842255351755895</v>
      </c>
      <c r="AA77" s="11">
        <f t="shared" si="83"/>
        <v>7635.8918770127902</v>
      </c>
      <c r="AB77" s="11">
        <f t="shared" si="83"/>
        <v>1811.84474115384</v>
      </c>
      <c r="AC77" s="11">
        <f t="shared" si="83"/>
        <v>5230</v>
      </c>
      <c r="AD77" s="11">
        <f t="shared" si="83"/>
        <v>984</v>
      </c>
      <c r="AE77" s="11">
        <f t="shared" si="83"/>
        <v>9530</v>
      </c>
      <c r="AF77" s="11">
        <f t="shared" si="83"/>
        <v>4400</v>
      </c>
      <c r="AG77" s="11">
        <f t="shared" si="83"/>
        <v>13930</v>
      </c>
      <c r="AH77" s="11">
        <f t="shared" si="83"/>
        <v>0.46169989506820569</v>
      </c>
    </row>
    <row r="87" spans="1:35" x14ac:dyDescent="0.25">
      <c r="B87" s="10" t="s">
        <v>65</v>
      </c>
      <c r="D87" s="73">
        <f>SUMIFS(D$42:D$77,$B$42:$B$77,$B87)</f>
        <v>67275.009663198114</v>
      </c>
      <c r="O87" s="73">
        <f t="shared" ref="O87:Q94" si="84">SUMIFS(O$42:O$77,$B$42:$B$77,$B87)</f>
        <v>44814.853151304291</v>
      </c>
      <c r="P87" s="73">
        <f t="shared" si="84"/>
        <v>1591.6639422879368</v>
      </c>
      <c r="Q87" s="73">
        <f t="shared" si="84"/>
        <v>20868.492569605824</v>
      </c>
      <c r="V87" s="73">
        <f t="shared" ref="V87:AI94" si="85">SUMIFS(V$42:V$77,$B$42:$B$77,$B87)</f>
        <v>15960</v>
      </c>
      <c r="W87" s="73">
        <f t="shared" si="85"/>
        <v>290</v>
      </c>
      <c r="X87" s="73">
        <f t="shared" si="85"/>
        <v>2010</v>
      </c>
      <c r="Y87" s="73">
        <f t="shared" si="85"/>
        <v>26560</v>
      </c>
      <c r="Z87" s="73">
        <f t="shared" si="85"/>
        <v>1900.644721775024</v>
      </c>
      <c r="AA87" s="73">
        <f t="shared" si="85"/>
        <v>14057.852035811249</v>
      </c>
      <c r="AB87" s="73">
        <f t="shared" si="85"/>
        <v>286.60127000917288</v>
      </c>
      <c r="AC87" s="73">
        <f t="shared" si="85"/>
        <v>2001</v>
      </c>
      <c r="AD87" s="73">
        <f t="shared" si="85"/>
        <v>26558</v>
      </c>
      <c r="AE87" s="73">
        <f t="shared" si="85"/>
        <v>16250</v>
      </c>
      <c r="AF87" s="73">
        <f t="shared" si="85"/>
        <v>28280</v>
      </c>
      <c r="AG87" s="73">
        <f t="shared" si="85"/>
        <v>44530</v>
      </c>
      <c r="AH87" s="73"/>
      <c r="AI87" s="73"/>
    </row>
    <row r="88" spans="1:35" x14ac:dyDescent="0.25">
      <c r="B88" s="10" t="s">
        <v>66</v>
      </c>
      <c r="D88" s="73">
        <f>SUMIFS(D$42:D$77,$B$42:$B$77,$B88)</f>
        <v>44969.092207120651</v>
      </c>
      <c r="O88" s="73">
        <f t="shared" si="84"/>
        <v>27920.599127762489</v>
      </c>
      <c r="P88" s="73">
        <f t="shared" si="84"/>
        <v>1571.9839154620888</v>
      </c>
      <c r="Q88" s="73">
        <f t="shared" si="84"/>
        <v>15476.50916389604</v>
      </c>
      <c r="V88" s="73">
        <f t="shared" si="85"/>
        <v>41930</v>
      </c>
      <c r="W88" s="73">
        <f t="shared" si="85"/>
        <v>740</v>
      </c>
      <c r="X88" s="73">
        <f t="shared" si="85"/>
        <v>3310</v>
      </c>
      <c r="Y88" s="73">
        <f t="shared" si="85"/>
        <v>32850</v>
      </c>
      <c r="Z88" s="73">
        <f t="shared" si="85"/>
        <v>334.80042785370387</v>
      </c>
      <c r="AA88" s="73">
        <f t="shared" si="85"/>
        <v>41599.031240103781</v>
      </c>
      <c r="AB88" s="73">
        <f t="shared" si="85"/>
        <v>738.28436755661937</v>
      </c>
      <c r="AC88" s="73">
        <f t="shared" si="85"/>
        <v>3308</v>
      </c>
      <c r="AD88" s="73">
        <f t="shared" si="85"/>
        <v>32841</v>
      </c>
      <c r="AE88" s="73">
        <f t="shared" si="85"/>
        <v>42670</v>
      </c>
      <c r="AF88" s="73">
        <f t="shared" si="85"/>
        <v>35420</v>
      </c>
      <c r="AG88" s="73">
        <f t="shared" si="85"/>
        <v>78090</v>
      </c>
      <c r="AH88" s="73"/>
      <c r="AI88" s="73"/>
    </row>
    <row r="89" spans="1:35" x14ac:dyDescent="0.25">
      <c r="B89" s="10" t="s">
        <v>67</v>
      </c>
      <c r="D89" s="73">
        <f t="shared" ref="D89:D94" si="86">SUMIFS(D$42:D$77,$B$42:$B$77,$B89)</f>
        <v>81599.017817052518</v>
      </c>
      <c r="O89" s="73">
        <f t="shared" si="84"/>
        <v>51406.859493309385</v>
      </c>
      <c r="P89" s="73">
        <f t="shared" si="84"/>
        <v>2516.4728556064811</v>
      </c>
      <c r="Q89" s="73">
        <f t="shared" si="84"/>
        <v>27675.685468136584</v>
      </c>
      <c r="V89" s="73">
        <f t="shared" si="85"/>
        <v>151100</v>
      </c>
      <c r="W89" s="73">
        <f t="shared" si="85"/>
        <v>1820</v>
      </c>
      <c r="X89" s="73">
        <f t="shared" si="85"/>
        <v>8520</v>
      </c>
      <c r="Y89" s="73">
        <f t="shared" si="85"/>
        <v>94020</v>
      </c>
      <c r="Z89" s="73">
        <f t="shared" si="85"/>
        <v>688.05288698935601</v>
      </c>
      <c r="AA89" s="73">
        <f t="shared" si="85"/>
        <v>150416.58123277308</v>
      </c>
      <c r="AB89" s="73">
        <f t="shared" si="85"/>
        <v>1821.709639185515</v>
      </c>
      <c r="AC89" s="73">
        <f t="shared" si="85"/>
        <v>8515</v>
      </c>
      <c r="AD89" s="73">
        <f t="shared" si="85"/>
        <v>94029</v>
      </c>
      <c r="AE89" s="73">
        <f t="shared" si="85"/>
        <v>152920</v>
      </c>
      <c r="AF89" s="73">
        <f t="shared" si="85"/>
        <v>100720</v>
      </c>
      <c r="AG89" s="73">
        <f t="shared" si="85"/>
        <v>253640</v>
      </c>
      <c r="AH89" s="73"/>
      <c r="AI89" s="73"/>
    </row>
    <row r="90" spans="1:35" x14ac:dyDescent="0.25">
      <c r="B90" s="72" t="s">
        <v>68</v>
      </c>
      <c r="D90" s="73">
        <f t="shared" si="86"/>
        <v>56461.948633822045</v>
      </c>
      <c r="O90" s="73">
        <f t="shared" si="84"/>
        <v>43215.228515699084</v>
      </c>
      <c r="P90" s="73">
        <f t="shared" si="84"/>
        <v>3491.9026233278391</v>
      </c>
      <c r="Q90" s="73">
        <f t="shared" si="84"/>
        <v>9754.8174947950884</v>
      </c>
      <c r="V90" s="73">
        <f t="shared" si="85"/>
        <v>193280</v>
      </c>
      <c r="W90" s="73">
        <f t="shared" si="85"/>
        <v>7170</v>
      </c>
      <c r="X90" s="73">
        <f t="shared" si="85"/>
        <v>20750</v>
      </c>
      <c r="Y90" s="73">
        <f t="shared" si="85"/>
        <v>58010</v>
      </c>
      <c r="Z90" s="73">
        <f t="shared" si="85"/>
        <v>975.49765848617608</v>
      </c>
      <c r="AA90" s="73">
        <f t="shared" si="85"/>
        <v>192310.49828376863</v>
      </c>
      <c r="AB90" s="73">
        <f t="shared" si="85"/>
        <v>7168.8664503545078</v>
      </c>
      <c r="AC90" s="73">
        <f t="shared" si="85"/>
        <v>20745</v>
      </c>
      <c r="AD90" s="73">
        <f t="shared" si="85"/>
        <v>58001</v>
      </c>
      <c r="AE90" s="73">
        <f t="shared" si="85"/>
        <v>200450</v>
      </c>
      <c r="AF90" s="73">
        <f t="shared" si="85"/>
        <v>71590</v>
      </c>
      <c r="AG90" s="73">
        <f t="shared" si="85"/>
        <v>272040</v>
      </c>
      <c r="AH90" s="73"/>
      <c r="AI90" s="73"/>
    </row>
    <row r="91" spans="1:35" x14ac:dyDescent="0.25">
      <c r="B91" s="72" t="s">
        <v>69</v>
      </c>
      <c r="D91" s="73">
        <f t="shared" si="86"/>
        <v>10229.43322230261</v>
      </c>
      <c r="O91" s="73">
        <f t="shared" si="84"/>
        <v>7899.8477651308194</v>
      </c>
      <c r="P91" s="73">
        <f t="shared" si="84"/>
        <v>1249.4340816942365</v>
      </c>
      <c r="Q91" s="73">
        <f t="shared" si="84"/>
        <v>1080.1513754775438</v>
      </c>
      <c r="V91" s="73">
        <f t="shared" si="85"/>
        <v>51390</v>
      </c>
      <c r="W91" s="73">
        <f t="shared" si="85"/>
        <v>4440</v>
      </c>
      <c r="X91" s="73">
        <f t="shared" si="85"/>
        <v>10610</v>
      </c>
      <c r="Y91" s="73">
        <f t="shared" si="85"/>
        <v>9170</v>
      </c>
      <c r="Z91" s="73">
        <f t="shared" si="85"/>
        <v>518.75069797283572</v>
      </c>
      <c r="AA91" s="73">
        <f t="shared" si="85"/>
        <v>50862.703486836421</v>
      </c>
      <c r="AB91" s="73">
        <f t="shared" si="85"/>
        <v>4441.9824150299246</v>
      </c>
      <c r="AC91" s="73">
        <f t="shared" si="85"/>
        <v>10606</v>
      </c>
      <c r="AD91" s="73">
        <f t="shared" si="85"/>
        <v>9165</v>
      </c>
      <c r="AE91" s="73">
        <f t="shared" si="85"/>
        <v>55830</v>
      </c>
      <c r="AF91" s="73">
        <f t="shared" si="85"/>
        <v>15340</v>
      </c>
      <c r="AG91" s="73">
        <f t="shared" si="85"/>
        <v>71170</v>
      </c>
      <c r="AH91" s="73"/>
      <c r="AI91" s="73"/>
    </row>
    <row r="92" spans="1:35" x14ac:dyDescent="0.25">
      <c r="B92" s="72" t="s">
        <v>70</v>
      </c>
      <c r="D92" s="73">
        <f t="shared" si="86"/>
        <v>9053.1452274273634</v>
      </c>
      <c r="O92" s="73">
        <f t="shared" si="84"/>
        <v>6630.6178846778766</v>
      </c>
      <c r="P92" s="73">
        <f t="shared" si="84"/>
        <v>463.30132812320051</v>
      </c>
      <c r="Q92" s="73">
        <f t="shared" si="84"/>
        <v>1959.2260146262786</v>
      </c>
      <c r="V92" s="73">
        <f t="shared" si="85"/>
        <v>82210</v>
      </c>
      <c r="W92" s="73">
        <f t="shared" si="85"/>
        <v>2670</v>
      </c>
      <c r="X92" s="73">
        <f t="shared" si="85"/>
        <v>9290</v>
      </c>
      <c r="Y92" s="73">
        <f t="shared" si="85"/>
        <v>32900</v>
      </c>
      <c r="Z92" s="73">
        <f t="shared" si="85"/>
        <v>3555.9499644489706</v>
      </c>
      <c r="AA92" s="73">
        <f t="shared" si="85"/>
        <v>78650.623367628301</v>
      </c>
      <c r="AB92" s="73">
        <f t="shared" si="85"/>
        <v>2664.1372451743518</v>
      </c>
      <c r="AC92" s="73">
        <f t="shared" si="85"/>
        <v>9290</v>
      </c>
      <c r="AD92" s="73">
        <f t="shared" si="85"/>
        <v>32899</v>
      </c>
      <c r="AE92" s="73">
        <f t="shared" si="85"/>
        <v>84880</v>
      </c>
      <c r="AF92" s="73">
        <f t="shared" si="85"/>
        <v>39520</v>
      </c>
      <c r="AG92" s="73">
        <f t="shared" si="85"/>
        <v>124400</v>
      </c>
      <c r="AH92" s="73"/>
      <c r="AI92" s="73"/>
    </row>
    <row r="93" spans="1:35" x14ac:dyDescent="0.25">
      <c r="B93" s="72" t="s">
        <v>71</v>
      </c>
      <c r="D93" s="73">
        <f t="shared" si="86"/>
        <v>20939.76544361917</v>
      </c>
      <c r="O93" s="73">
        <f t="shared" si="84"/>
        <v>8127.4967673348756</v>
      </c>
      <c r="P93" s="73">
        <f t="shared" si="84"/>
        <v>2987.3672385052469</v>
      </c>
      <c r="Q93" s="73">
        <f t="shared" si="84"/>
        <v>9824.9014377790227</v>
      </c>
      <c r="V93" s="73">
        <f t="shared" si="85"/>
        <v>34220</v>
      </c>
      <c r="W93" s="73">
        <f t="shared" si="85"/>
        <v>3340</v>
      </c>
      <c r="X93" s="73">
        <f t="shared" si="85"/>
        <v>87170</v>
      </c>
      <c r="Y93" s="73">
        <f t="shared" si="85"/>
        <v>199730</v>
      </c>
      <c r="Z93" s="73">
        <f t="shared" si="85"/>
        <v>716.87459248091864</v>
      </c>
      <c r="AA93" s="73">
        <f t="shared" si="85"/>
        <v>33490.600401359537</v>
      </c>
      <c r="AB93" s="73">
        <f t="shared" si="85"/>
        <v>3336.3539336290642</v>
      </c>
      <c r="AC93" s="73">
        <f t="shared" si="85"/>
        <v>87159</v>
      </c>
      <c r="AD93" s="73">
        <f t="shared" si="85"/>
        <v>199727</v>
      </c>
      <c r="AE93" s="73">
        <f t="shared" si="85"/>
        <v>37560</v>
      </c>
      <c r="AF93" s="73">
        <f t="shared" si="85"/>
        <v>283560</v>
      </c>
      <c r="AG93" s="73">
        <f t="shared" si="85"/>
        <v>321120</v>
      </c>
      <c r="AH93" s="73"/>
      <c r="AI93" s="73"/>
    </row>
    <row r="94" spans="1:35" x14ac:dyDescent="0.25">
      <c r="B94" s="72" t="s">
        <v>72</v>
      </c>
      <c r="D94" s="73">
        <f t="shared" si="86"/>
        <v>15644.297378294605</v>
      </c>
      <c r="O94" s="73">
        <f t="shared" si="84"/>
        <v>11570.432153449685</v>
      </c>
      <c r="P94" s="73">
        <f t="shared" si="84"/>
        <v>1005.9420191625422</v>
      </c>
      <c r="Q94" s="73">
        <f t="shared" si="84"/>
        <v>3067.9232056823566</v>
      </c>
      <c r="V94" s="73">
        <f t="shared" si="85"/>
        <v>73940</v>
      </c>
      <c r="W94" s="73">
        <f t="shared" si="85"/>
        <v>5640</v>
      </c>
      <c r="X94" s="73">
        <f t="shared" si="85"/>
        <v>17420</v>
      </c>
      <c r="Y94" s="73">
        <f t="shared" si="85"/>
        <v>29290</v>
      </c>
      <c r="Z94" s="73">
        <f t="shared" si="85"/>
        <v>1030.3644273861578</v>
      </c>
      <c r="AA94" s="73">
        <f t="shared" si="85"/>
        <v>72908.115918291587</v>
      </c>
      <c r="AB94" s="73">
        <f t="shared" si="85"/>
        <v>5637.9951991516173</v>
      </c>
      <c r="AC94" s="73">
        <f t="shared" si="85"/>
        <v>17415</v>
      </c>
      <c r="AD94" s="73">
        <f t="shared" si="85"/>
        <v>29289</v>
      </c>
      <c r="AE94" s="73">
        <f t="shared" si="85"/>
        <v>79580</v>
      </c>
      <c r="AF94" s="73">
        <f t="shared" si="85"/>
        <v>41070</v>
      </c>
      <c r="AG94" s="73">
        <f t="shared" si="85"/>
        <v>120650</v>
      </c>
      <c r="AH94" s="73"/>
      <c r="AI94" s="73"/>
    </row>
    <row r="96" spans="1:35" x14ac:dyDescent="0.25">
      <c r="A96" s="84"/>
      <c r="B96" s="84"/>
      <c r="C96" s="84"/>
      <c r="D96" s="84"/>
      <c r="E96" s="84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  <c r="Z96" s="84"/>
      <c r="AA96" s="84"/>
      <c r="AB96" s="84"/>
      <c r="AC96" s="84"/>
      <c r="AD96" s="84"/>
      <c r="AE96" s="84"/>
      <c r="AF96" s="84"/>
      <c r="AG96" s="84"/>
      <c r="AH96" s="84"/>
      <c r="AI96" s="84"/>
    </row>
    <row r="97" spans="1:35" x14ac:dyDescent="0.25">
      <c r="A97" s="84"/>
      <c r="B97" s="106" t="s">
        <v>76</v>
      </c>
      <c r="C97" s="110"/>
      <c r="D97" s="122" t="s">
        <v>93</v>
      </c>
      <c r="E97" s="107" t="s">
        <v>77</v>
      </c>
      <c r="F97" s="84"/>
      <c r="G97" s="84"/>
      <c r="H97" s="84"/>
      <c r="I97" s="84"/>
      <c r="J97" s="84"/>
      <c r="K97" s="84"/>
      <c r="L97" s="84"/>
      <c r="M97" s="84"/>
      <c r="N97" s="84"/>
      <c r="O97" s="112" t="s">
        <v>80</v>
      </c>
      <c r="P97" s="113"/>
      <c r="Q97" s="114"/>
      <c r="R97" s="84"/>
      <c r="S97" s="84"/>
      <c r="T97" s="84"/>
      <c r="U97" s="84"/>
      <c r="V97" s="112" t="s">
        <v>82</v>
      </c>
      <c r="W97" s="113"/>
      <c r="X97" s="113"/>
      <c r="Y97" s="113"/>
      <c r="Z97" s="113"/>
      <c r="AA97" s="113"/>
      <c r="AB97" s="113"/>
      <c r="AC97" s="113"/>
      <c r="AD97" s="113"/>
      <c r="AE97" s="119"/>
      <c r="AF97" s="119"/>
      <c r="AG97" s="119"/>
      <c r="AH97" s="114"/>
      <c r="AI97" s="84"/>
    </row>
    <row r="98" spans="1:35" ht="60" x14ac:dyDescent="0.25">
      <c r="A98" s="84"/>
      <c r="B98" s="108"/>
      <c r="C98" s="111"/>
      <c r="D98" s="123"/>
      <c r="E98" s="109"/>
      <c r="F98" s="62"/>
      <c r="G98" s="62"/>
      <c r="H98" s="62"/>
      <c r="I98" s="62"/>
      <c r="J98" s="62"/>
      <c r="K98" s="62"/>
      <c r="L98" s="62"/>
      <c r="M98" s="62"/>
      <c r="N98" s="62"/>
      <c r="O98" s="83" t="s">
        <v>52</v>
      </c>
      <c r="P98" s="3" t="s">
        <v>81</v>
      </c>
      <c r="Q98" s="4" t="s">
        <v>79</v>
      </c>
      <c r="V98" s="14" t="s">
        <v>52</v>
      </c>
      <c r="W98" s="15" t="s">
        <v>88</v>
      </c>
      <c r="X98" s="15" t="s">
        <v>89</v>
      </c>
      <c r="Y98" s="115" t="s">
        <v>79</v>
      </c>
      <c r="Z98" s="14" t="s">
        <v>53</v>
      </c>
      <c r="AA98" s="14" t="s">
        <v>54</v>
      </c>
      <c r="AB98" s="15" t="s">
        <v>55</v>
      </c>
      <c r="AC98" s="15" t="s">
        <v>56</v>
      </c>
      <c r="AD98" s="15" t="s">
        <v>57</v>
      </c>
      <c r="AE98" s="83" t="s">
        <v>90</v>
      </c>
      <c r="AF98" s="3" t="s">
        <v>91</v>
      </c>
      <c r="AG98" s="4" t="s">
        <v>92</v>
      </c>
      <c r="AH98" s="115" t="s">
        <v>78</v>
      </c>
      <c r="AI98" s="84"/>
    </row>
    <row r="99" spans="1:35" x14ac:dyDescent="0.25">
      <c r="A99" s="84"/>
      <c r="B99" s="86" t="s">
        <v>65</v>
      </c>
      <c r="C99" s="87" t="s">
        <v>83</v>
      </c>
      <c r="D99" s="88">
        <f>ROUND(D87,-2)</f>
        <v>67300</v>
      </c>
      <c r="E99" s="85">
        <f>D99/$D$107</f>
        <v>0.21979098628347485</v>
      </c>
      <c r="F99" s="89"/>
      <c r="G99" s="89"/>
      <c r="H99" s="89"/>
      <c r="I99" s="89"/>
      <c r="J99" s="89"/>
      <c r="K99" s="89"/>
      <c r="L99" s="89"/>
      <c r="M99" s="89"/>
      <c r="N99" s="89"/>
      <c r="O99" s="90">
        <f t="shared" ref="O99:Q106" si="87">O87/SUM($O87:$Q87)</f>
        <v>0.66614413547709517</v>
      </c>
      <c r="P99" s="91">
        <f t="shared" si="87"/>
        <v>2.3659066721154802E-2</v>
      </c>
      <c r="Q99" s="92">
        <f t="shared" si="87"/>
        <v>0.31019679780174997</v>
      </c>
      <c r="V99" s="18">
        <f>V87</f>
        <v>15960</v>
      </c>
      <c r="W99" s="19">
        <f t="shared" ref="W99:AG100" si="88">W87</f>
        <v>290</v>
      </c>
      <c r="X99" s="19">
        <f t="shared" si="88"/>
        <v>2010</v>
      </c>
      <c r="Y99" s="19">
        <f t="shared" si="88"/>
        <v>26560</v>
      </c>
      <c r="Z99" s="19">
        <f t="shared" si="88"/>
        <v>1900.644721775024</v>
      </c>
      <c r="AA99" s="19">
        <f t="shared" si="88"/>
        <v>14057.852035811249</v>
      </c>
      <c r="AB99" s="19">
        <f t="shared" si="88"/>
        <v>286.60127000917288</v>
      </c>
      <c r="AC99" s="19">
        <f t="shared" si="88"/>
        <v>2001</v>
      </c>
      <c r="AD99" s="19">
        <f t="shared" si="88"/>
        <v>26558</v>
      </c>
      <c r="AE99" s="5">
        <f t="shared" si="88"/>
        <v>16250</v>
      </c>
      <c r="AF99" s="12">
        <f t="shared" si="88"/>
        <v>28280</v>
      </c>
      <c r="AG99" s="6">
        <f t="shared" si="88"/>
        <v>44530</v>
      </c>
      <c r="AH99" s="101">
        <f>AF99/AE99</f>
        <v>1.7403076923076923</v>
      </c>
      <c r="AI99" s="84"/>
    </row>
    <row r="100" spans="1:35" x14ac:dyDescent="0.25">
      <c r="A100" s="84"/>
      <c r="B100" s="93" t="s">
        <v>66</v>
      </c>
      <c r="C100" s="94" t="s">
        <v>84</v>
      </c>
      <c r="D100" s="95">
        <f t="shared" ref="D100:D106" si="89">ROUND(D88,-2)</f>
        <v>45000</v>
      </c>
      <c r="E100" s="96">
        <f t="shared" ref="E100:E107" si="90">D100/$D$107</f>
        <v>0.14696276943174397</v>
      </c>
      <c r="F100" s="97"/>
      <c r="G100" s="97"/>
      <c r="H100" s="97"/>
      <c r="I100" s="97"/>
      <c r="J100" s="97"/>
      <c r="K100" s="97"/>
      <c r="L100" s="97"/>
      <c r="M100" s="97"/>
      <c r="N100" s="97"/>
      <c r="O100" s="98">
        <f t="shared" si="87"/>
        <v>0.62088420640480291</v>
      </c>
      <c r="P100" s="99">
        <f t="shared" si="87"/>
        <v>3.4956985749718415E-2</v>
      </c>
      <c r="Q100" s="100">
        <f t="shared" si="87"/>
        <v>0.34415880784547875</v>
      </c>
      <c r="V100" s="7">
        <f>V88</f>
        <v>41930</v>
      </c>
      <c r="W100" s="13">
        <f t="shared" si="88"/>
        <v>740</v>
      </c>
      <c r="X100" s="13">
        <f t="shared" si="88"/>
        <v>3310</v>
      </c>
      <c r="Y100" s="13">
        <f t="shared" si="88"/>
        <v>32850</v>
      </c>
      <c r="Z100" s="13">
        <f t="shared" si="88"/>
        <v>334.80042785370387</v>
      </c>
      <c r="AA100" s="13">
        <f t="shared" si="88"/>
        <v>41599.031240103781</v>
      </c>
      <c r="AB100" s="13">
        <f t="shared" si="88"/>
        <v>738.28436755661937</v>
      </c>
      <c r="AC100" s="13">
        <f t="shared" si="88"/>
        <v>3308</v>
      </c>
      <c r="AD100" s="13">
        <f t="shared" si="88"/>
        <v>32841</v>
      </c>
      <c r="AE100" s="7">
        <f t="shared" si="88"/>
        <v>42670</v>
      </c>
      <c r="AF100" s="13">
        <f t="shared" si="88"/>
        <v>35420</v>
      </c>
      <c r="AG100" s="8">
        <f t="shared" si="88"/>
        <v>78090</v>
      </c>
      <c r="AH100" s="102">
        <f t="shared" ref="AH100:AH107" si="91">AF100/AE100</f>
        <v>0.83009139910944463</v>
      </c>
      <c r="AI100" s="84"/>
    </row>
    <row r="101" spans="1:35" x14ac:dyDescent="0.25">
      <c r="A101" s="84"/>
      <c r="B101" s="86" t="s">
        <v>67</v>
      </c>
      <c r="C101" s="87" t="s">
        <v>85</v>
      </c>
      <c r="D101" s="88">
        <f t="shared" si="89"/>
        <v>81600</v>
      </c>
      <c r="E101" s="85">
        <f t="shared" si="90"/>
        <v>0.26649248856956237</v>
      </c>
      <c r="F101" s="89"/>
      <c r="G101" s="89"/>
      <c r="H101" s="89"/>
      <c r="I101" s="89"/>
      <c r="J101" s="89"/>
      <c r="K101" s="89"/>
      <c r="L101" s="89"/>
      <c r="M101" s="89"/>
      <c r="N101" s="89"/>
      <c r="O101" s="90">
        <f t="shared" si="87"/>
        <v>0.62999360615547084</v>
      </c>
      <c r="P101" s="91">
        <f t="shared" si="87"/>
        <v>3.0839499333784777E-2</v>
      </c>
      <c r="Q101" s="92">
        <f t="shared" si="87"/>
        <v>0.33916689451074444</v>
      </c>
      <c r="V101" s="5">
        <f>V89</f>
        <v>151100</v>
      </c>
      <c r="W101" s="12">
        <f t="shared" ref="W101:AG101" si="92">W89</f>
        <v>1820</v>
      </c>
      <c r="X101" s="12">
        <f t="shared" si="92"/>
        <v>8520</v>
      </c>
      <c r="Y101" s="12">
        <f t="shared" si="92"/>
        <v>94020</v>
      </c>
      <c r="Z101" s="12">
        <f t="shared" si="92"/>
        <v>688.05288698935601</v>
      </c>
      <c r="AA101" s="12">
        <f t="shared" si="92"/>
        <v>150416.58123277308</v>
      </c>
      <c r="AB101" s="12">
        <f t="shared" si="92"/>
        <v>1821.709639185515</v>
      </c>
      <c r="AC101" s="12">
        <f t="shared" si="92"/>
        <v>8515</v>
      </c>
      <c r="AD101" s="12">
        <f t="shared" si="92"/>
        <v>94029</v>
      </c>
      <c r="AE101" s="5">
        <f t="shared" si="92"/>
        <v>152920</v>
      </c>
      <c r="AF101" s="12">
        <f t="shared" si="92"/>
        <v>100720</v>
      </c>
      <c r="AG101" s="6">
        <f t="shared" si="92"/>
        <v>253640</v>
      </c>
      <c r="AH101" s="116">
        <f t="shared" si="91"/>
        <v>0.65864504315982209</v>
      </c>
      <c r="AI101" s="84"/>
    </row>
    <row r="102" spans="1:35" x14ac:dyDescent="0.25">
      <c r="A102" s="84"/>
      <c r="B102" s="93" t="s">
        <v>68</v>
      </c>
      <c r="C102" s="94" t="s">
        <v>86</v>
      </c>
      <c r="D102" s="95">
        <f t="shared" si="89"/>
        <v>56500</v>
      </c>
      <c r="E102" s="96">
        <f t="shared" si="90"/>
        <v>0.18451992161985631</v>
      </c>
      <c r="F102" s="97"/>
      <c r="G102" s="97"/>
      <c r="H102" s="97"/>
      <c r="I102" s="97"/>
      <c r="J102" s="97"/>
      <c r="K102" s="97"/>
      <c r="L102" s="97"/>
      <c r="M102" s="97"/>
      <c r="N102" s="97"/>
      <c r="O102" s="98">
        <f t="shared" si="87"/>
        <v>0.76538677040650627</v>
      </c>
      <c r="P102" s="99">
        <f t="shared" si="87"/>
        <v>6.1845237506310727E-2</v>
      </c>
      <c r="Q102" s="100">
        <f t="shared" si="87"/>
        <v>0.17276799208718288</v>
      </c>
      <c r="V102" s="7">
        <f>V90</f>
        <v>193280</v>
      </c>
      <c r="W102" s="13">
        <f t="shared" ref="W102:AG102" si="93">W90</f>
        <v>7170</v>
      </c>
      <c r="X102" s="13">
        <f t="shared" si="93"/>
        <v>20750</v>
      </c>
      <c r="Y102" s="13">
        <f t="shared" si="93"/>
        <v>58010</v>
      </c>
      <c r="Z102" s="13">
        <f t="shared" si="93"/>
        <v>975.49765848617608</v>
      </c>
      <c r="AA102" s="13">
        <f t="shared" si="93"/>
        <v>192310.49828376863</v>
      </c>
      <c r="AB102" s="13">
        <f t="shared" si="93"/>
        <v>7168.8664503545078</v>
      </c>
      <c r="AC102" s="13">
        <f t="shared" si="93"/>
        <v>20745</v>
      </c>
      <c r="AD102" s="13">
        <f t="shared" si="93"/>
        <v>58001</v>
      </c>
      <c r="AE102" s="7">
        <f t="shared" si="93"/>
        <v>200450</v>
      </c>
      <c r="AF102" s="13">
        <f t="shared" si="93"/>
        <v>71590</v>
      </c>
      <c r="AG102" s="8">
        <f t="shared" si="93"/>
        <v>272040</v>
      </c>
      <c r="AH102" s="102">
        <f t="shared" si="91"/>
        <v>0.35714642055375406</v>
      </c>
      <c r="AI102" s="84"/>
    </row>
    <row r="103" spans="1:35" x14ac:dyDescent="0.25">
      <c r="A103" s="84"/>
      <c r="B103" s="86" t="s">
        <v>69</v>
      </c>
      <c r="C103" s="87" t="s">
        <v>87</v>
      </c>
      <c r="D103" s="88">
        <f t="shared" si="89"/>
        <v>10200</v>
      </c>
      <c r="E103" s="85">
        <f t="shared" si="90"/>
        <v>3.3311561071195296E-2</v>
      </c>
      <c r="F103" s="89"/>
      <c r="G103" s="89"/>
      <c r="H103" s="89"/>
      <c r="I103" s="89"/>
      <c r="J103" s="89"/>
      <c r="K103" s="89"/>
      <c r="L103" s="89"/>
      <c r="M103" s="89"/>
      <c r="N103" s="89"/>
      <c r="O103" s="90">
        <f t="shared" si="87"/>
        <v>0.7722664192095483</v>
      </c>
      <c r="P103" s="91">
        <f t="shared" si="87"/>
        <v>0.12214108587855804</v>
      </c>
      <c r="Q103" s="92">
        <f t="shared" si="87"/>
        <v>0.10559249491189371</v>
      </c>
      <c r="V103" s="5">
        <f>V91</f>
        <v>51390</v>
      </c>
      <c r="W103" s="12">
        <f t="shared" ref="W103:AG103" si="94">W91</f>
        <v>4440</v>
      </c>
      <c r="X103" s="12">
        <f t="shared" si="94"/>
        <v>10610</v>
      </c>
      <c r="Y103" s="12">
        <f t="shared" si="94"/>
        <v>9170</v>
      </c>
      <c r="Z103" s="12">
        <f t="shared" si="94"/>
        <v>518.75069797283572</v>
      </c>
      <c r="AA103" s="12">
        <f t="shared" si="94"/>
        <v>50862.703486836421</v>
      </c>
      <c r="AB103" s="12">
        <f t="shared" si="94"/>
        <v>4441.9824150299246</v>
      </c>
      <c r="AC103" s="12">
        <f t="shared" si="94"/>
        <v>10606</v>
      </c>
      <c r="AD103" s="12">
        <f t="shared" si="94"/>
        <v>9165</v>
      </c>
      <c r="AE103" s="5">
        <f t="shared" si="94"/>
        <v>55830</v>
      </c>
      <c r="AF103" s="12">
        <f t="shared" si="94"/>
        <v>15340</v>
      </c>
      <c r="AG103" s="6">
        <f t="shared" si="94"/>
        <v>71170</v>
      </c>
      <c r="AH103" s="116">
        <f t="shared" si="91"/>
        <v>0.27476267239835211</v>
      </c>
      <c r="AI103" s="84"/>
    </row>
    <row r="104" spans="1:35" x14ac:dyDescent="0.25">
      <c r="A104" s="84"/>
      <c r="B104" s="93" t="s">
        <v>70</v>
      </c>
      <c r="C104" s="94" t="s">
        <v>73</v>
      </c>
      <c r="D104" s="95">
        <f t="shared" si="89"/>
        <v>9100</v>
      </c>
      <c r="E104" s="96">
        <f t="shared" si="90"/>
        <v>2.9719137818419335E-2</v>
      </c>
      <c r="F104" s="97"/>
      <c r="G104" s="97"/>
      <c r="H104" s="97"/>
      <c r="I104" s="97"/>
      <c r="J104" s="97"/>
      <c r="K104" s="97"/>
      <c r="L104" s="97"/>
      <c r="M104" s="97"/>
      <c r="N104" s="97"/>
      <c r="O104" s="98">
        <f t="shared" si="87"/>
        <v>0.73241041849077992</v>
      </c>
      <c r="P104" s="99">
        <f t="shared" si="87"/>
        <v>5.1175731360144923E-2</v>
      </c>
      <c r="Q104" s="100">
        <f t="shared" si="87"/>
        <v>0.21641385014907513</v>
      </c>
      <c r="V104" s="7">
        <f>V92</f>
        <v>82210</v>
      </c>
      <c r="W104" s="13">
        <f t="shared" ref="W104:AG104" si="95">W92</f>
        <v>2670</v>
      </c>
      <c r="X104" s="13">
        <f t="shared" si="95"/>
        <v>9290</v>
      </c>
      <c r="Y104" s="13">
        <f t="shared" si="95"/>
        <v>32900</v>
      </c>
      <c r="Z104" s="13">
        <f t="shared" si="95"/>
        <v>3555.9499644489706</v>
      </c>
      <c r="AA104" s="13">
        <f t="shared" si="95"/>
        <v>78650.623367628301</v>
      </c>
      <c r="AB104" s="13">
        <f t="shared" si="95"/>
        <v>2664.1372451743518</v>
      </c>
      <c r="AC104" s="13">
        <f t="shared" si="95"/>
        <v>9290</v>
      </c>
      <c r="AD104" s="13">
        <f t="shared" si="95"/>
        <v>32899</v>
      </c>
      <c r="AE104" s="7">
        <f t="shared" si="95"/>
        <v>84880</v>
      </c>
      <c r="AF104" s="13">
        <f t="shared" si="95"/>
        <v>39520</v>
      </c>
      <c r="AG104" s="8">
        <f t="shared" si="95"/>
        <v>124400</v>
      </c>
      <c r="AH104" s="102">
        <f t="shared" si="91"/>
        <v>0.46559849198868991</v>
      </c>
      <c r="AI104" s="84"/>
    </row>
    <row r="105" spans="1:35" x14ac:dyDescent="0.25">
      <c r="A105" s="84"/>
      <c r="B105" s="86" t="s">
        <v>71</v>
      </c>
      <c r="C105" s="87" t="s">
        <v>74</v>
      </c>
      <c r="D105" s="88">
        <f t="shared" si="89"/>
        <v>20900</v>
      </c>
      <c r="E105" s="85">
        <f t="shared" si="90"/>
        <v>6.8256041802743306E-2</v>
      </c>
      <c r="F105" s="89"/>
      <c r="G105" s="89"/>
      <c r="H105" s="89"/>
      <c r="I105" s="89"/>
      <c r="J105" s="89"/>
      <c r="K105" s="89"/>
      <c r="L105" s="89"/>
      <c r="M105" s="89"/>
      <c r="N105" s="89"/>
      <c r="O105" s="90">
        <f t="shared" si="87"/>
        <v>0.38813695354985561</v>
      </c>
      <c r="P105" s="91">
        <f t="shared" si="87"/>
        <v>0.14266478994470161</v>
      </c>
      <c r="Q105" s="92">
        <f t="shared" si="87"/>
        <v>0.46919825650544283</v>
      </c>
      <c r="V105" s="5">
        <f>V93</f>
        <v>34220</v>
      </c>
      <c r="W105" s="12">
        <f t="shared" ref="W105:AG105" si="96">W93</f>
        <v>3340</v>
      </c>
      <c r="X105" s="12">
        <f t="shared" si="96"/>
        <v>87170</v>
      </c>
      <c r="Y105" s="12">
        <f t="shared" si="96"/>
        <v>199730</v>
      </c>
      <c r="Z105" s="12">
        <f t="shared" si="96"/>
        <v>716.87459248091864</v>
      </c>
      <c r="AA105" s="12">
        <f t="shared" si="96"/>
        <v>33490.600401359537</v>
      </c>
      <c r="AB105" s="12">
        <f t="shared" si="96"/>
        <v>3336.3539336290642</v>
      </c>
      <c r="AC105" s="12">
        <f t="shared" si="96"/>
        <v>87159</v>
      </c>
      <c r="AD105" s="12">
        <f t="shared" si="96"/>
        <v>199727</v>
      </c>
      <c r="AE105" s="5">
        <f t="shared" si="96"/>
        <v>37560</v>
      </c>
      <c r="AF105" s="12">
        <f t="shared" si="96"/>
        <v>283560</v>
      </c>
      <c r="AG105" s="6">
        <f t="shared" si="96"/>
        <v>321120</v>
      </c>
      <c r="AH105" s="116">
        <f t="shared" si="91"/>
        <v>7.5495207667731625</v>
      </c>
      <c r="AI105" s="84"/>
    </row>
    <row r="106" spans="1:35" x14ac:dyDescent="0.25">
      <c r="A106" s="84"/>
      <c r="B106" s="93" t="s">
        <v>72</v>
      </c>
      <c r="C106" s="94" t="s">
        <v>75</v>
      </c>
      <c r="D106" s="95">
        <f t="shared" si="89"/>
        <v>15600</v>
      </c>
      <c r="E106" s="96">
        <f t="shared" si="90"/>
        <v>5.0947093403004573E-2</v>
      </c>
      <c r="F106" s="97"/>
      <c r="G106" s="97"/>
      <c r="H106" s="97"/>
      <c r="I106" s="97"/>
      <c r="J106" s="97"/>
      <c r="K106" s="97"/>
      <c r="L106" s="97"/>
      <c r="M106" s="97"/>
      <c r="N106" s="97"/>
      <c r="O106" s="98">
        <f t="shared" si="87"/>
        <v>0.73959423511744826</v>
      </c>
      <c r="P106" s="99">
        <f t="shared" si="87"/>
        <v>6.4300875573882879E-2</v>
      </c>
      <c r="Q106" s="100">
        <f t="shared" si="87"/>
        <v>0.19610488930866876</v>
      </c>
      <c r="V106" s="7">
        <f>V94</f>
        <v>73940</v>
      </c>
      <c r="W106" s="13">
        <f t="shared" ref="W106:AG106" si="97">W94</f>
        <v>5640</v>
      </c>
      <c r="X106" s="13">
        <f t="shared" si="97"/>
        <v>17420</v>
      </c>
      <c r="Y106" s="13">
        <f t="shared" si="97"/>
        <v>29290</v>
      </c>
      <c r="Z106" s="32">
        <f t="shared" si="97"/>
        <v>1030.3644273861578</v>
      </c>
      <c r="AA106" s="32">
        <f t="shared" si="97"/>
        <v>72908.115918291587</v>
      </c>
      <c r="AB106" s="32">
        <f t="shared" si="97"/>
        <v>5637.9951991516173</v>
      </c>
      <c r="AC106" s="32">
        <f t="shared" si="97"/>
        <v>17415</v>
      </c>
      <c r="AD106" s="32">
        <f t="shared" si="97"/>
        <v>29289</v>
      </c>
      <c r="AE106" s="31">
        <f t="shared" si="97"/>
        <v>79580</v>
      </c>
      <c r="AF106" s="32">
        <f t="shared" si="97"/>
        <v>41070</v>
      </c>
      <c r="AG106" s="34">
        <f t="shared" si="97"/>
        <v>120650</v>
      </c>
      <c r="AH106" s="117">
        <f t="shared" si="91"/>
        <v>0.51608444332746917</v>
      </c>
      <c r="AI106" s="84"/>
    </row>
    <row r="107" spans="1:35" x14ac:dyDescent="0.25">
      <c r="A107" s="84"/>
      <c r="B107" s="77"/>
      <c r="C107" s="78" t="s">
        <v>51</v>
      </c>
      <c r="D107" s="75">
        <f>SUM(D99:D106)</f>
        <v>306200</v>
      </c>
      <c r="E107" s="76">
        <f t="shared" si="90"/>
        <v>1</v>
      </c>
      <c r="F107" s="79"/>
      <c r="G107" s="79"/>
      <c r="H107" s="79"/>
      <c r="I107" s="79"/>
      <c r="J107" s="79"/>
      <c r="K107" s="79"/>
      <c r="L107" s="79"/>
      <c r="M107" s="79"/>
      <c r="N107" s="79"/>
      <c r="O107" s="80">
        <f>O38</f>
        <v>0.65840810415419504</v>
      </c>
      <c r="P107" s="81">
        <f>P38</f>
        <v>4.8593869185220302E-2</v>
      </c>
      <c r="Q107" s="82">
        <f>Q38</f>
        <v>0.292998026660584</v>
      </c>
      <c r="V107" s="75">
        <f>SUM(V99:V106)</f>
        <v>644030</v>
      </c>
      <c r="W107" s="104">
        <f t="shared" ref="W107:Y107" si="98">SUM(W99:W106)</f>
        <v>26110</v>
      </c>
      <c r="X107" s="104">
        <f t="shared" si="98"/>
        <v>159080</v>
      </c>
      <c r="Y107" s="105">
        <f t="shared" si="98"/>
        <v>482530</v>
      </c>
      <c r="AE107" s="103">
        <f>SUM(AE99:AE106)</f>
        <v>670140</v>
      </c>
      <c r="AF107" s="120">
        <f t="shared" ref="AF107" si="99">SUM(AF99:AF106)</f>
        <v>615500</v>
      </c>
      <c r="AG107" s="121">
        <f>SUM(AG99:AG106)</f>
        <v>1285640</v>
      </c>
      <c r="AH107" s="118">
        <f t="shared" si="91"/>
        <v>0.91846479840033424</v>
      </c>
      <c r="AI107" s="84"/>
    </row>
    <row r="108" spans="1:35" x14ac:dyDescent="0.25">
      <c r="A108" s="84"/>
      <c r="B108" s="84"/>
      <c r="C108" s="84"/>
      <c r="D108" s="84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5"/>
      <c r="P108" s="84"/>
      <c r="Q108" s="84"/>
      <c r="R108" s="84"/>
      <c r="S108" s="84"/>
      <c r="T108" s="84"/>
      <c r="U108" s="84"/>
      <c r="V108" s="84"/>
      <c r="W108" s="84"/>
      <c r="X108" s="84"/>
      <c r="Y108" s="84"/>
      <c r="Z108" s="84"/>
      <c r="AA108" s="84"/>
      <c r="AB108" s="84"/>
      <c r="AC108" s="84"/>
      <c r="AD108" s="84"/>
      <c r="AE108" s="84"/>
      <c r="AF108" s="84"/>
      <c r="AG108" s="84"/>
      <c r="AH108" s="84"/>
      <c r="AI108" s="84"/>
    </row>
    <row r="109" spans="1:35" x14ac:dyDescent="0.25">
      <c r="O109" s="74"/>
    </row>
  </sheetData>
  <mergeCells count="5">
    <mergeCell ref="O97:Q97"/>
    <mergeCell ref="D97:D98"/>
    <mergeCell ref="E97:E98"/>
    <mergeCell ref="V97:AH97"/>
    <mergeCell ref="B97:C98"/>
  </mergeCells>
  <conditionalFormatting sqref="O99:Q101 O107:Q107">
    <cfRule type="dataBar" priority="2">
      <dataBar>
        <cfvo type="min"/>
        <cfvo type="num" val="1"/>
        <color rgb="FFFFB628"/>
      </dataBar>
      <extLst>
        <ext xmlns:x14="http://schemas.microsoft.com/office/spreadsheetml/2009/9/main" uri="{B025F937-C7B1-47D3-B67F-A62EFF666E3E}">
          <x14:id>{0BF23B85-5A22-4903-9F6B-160487723323}</x14:id>
        </ext>
      </extLst>
    </cfRule>
  </conditionalFormatting>
  <conditionalFormatting sqref="O102:Q106">
    <cfRule type="dataBar" priority="1">
      <dataBar>
        <cfvo type="min"/>
        <cfvo type="num" val="1"/>
        <color rgb="FFFFB628"/>
      </dataBar>
      <extLst>
        <ext xmlns:x14="http://schemas.microsoft.com/office/spreadsheetml/2009/9/main" uri="{B025F937-C7B1-47D3-B67F-A62EFF666E3E}">
          <x14:id>{3AF37814-CA31-4F61-BC1F-004B25BDF6F8}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BF23B85-5A22-4903-9F6B-160487723323}">
            <x14:dataBar minLength="0" maxLength="100" gradient="0">
              <x14:cfvo type="autoMin"/>
              <x14:cfvo type="num">
                <xm:f>1</xm:f>
              </x14:cfvo>
              <x14:negativeFillColor rgb="FFFF0000"/>
              <x14:axisColor rgb="FF000000"/>
            </x14:dataBar>
          </x14:cfRule>
          <xm:sqref>O99:Q101 O107:Q107</xm:sqref>
        </x14:conditionalFormatting>
        <x14:conditionalFormatting xmlns:xm="http://schemas.microsoft.com/office/excel/2006/main">
          <x14:cfRule type="dataBar" id="{3AF37814-CA31-4F61-BC1F-004B25BDF6F8}">
            <x14:dataBar minLength="0" maxLength="100" gradient="0">
              <x14:cfvo type="autoMin"/>
              <x14:cfvo type="num">
                <xm:f>1</xm:f>
              </x14:cfvo>
              <x14:negativeFillColor rgb="FFFF0000"/>
              <x14:axisColor rgb="FF000000"/>
            </x14:dataBar>
          </x14:cfRule>
          <xm:sqref>O102:Q106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Totals 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Hereth</dc:creator>
  <cp:lastModifiedBy>Bill Hereth</cp:lastModifiedBy>
  <dcterms:created xsi:type="dcterms:W3CDTF">2021-06-10T21:20:40Z</dcterms:created>
  <dcterms:modified xsi:type="dcterms:W3CDTF">2021-06-11T23:14:47Z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5dcba5fb-86a9-4843-b540-185b27d80ca9</vt:lpwstr>
  </property>
</Properties>
</file>