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DM-Scenario-Comparison-Toolbox\0-ModelModifications\manual\"/>
    </mc:Choice>
  </mc:AlternateContent>
  <xr:revisionPtr revIDLastSave="0" documentId="13_ncr:1_{5571DC2A-E999-430F-85DE-738BF6297C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names from web" sheetId="3" r:id="rId2"/>
    <sheet name="names from web2" sheetId="1" r:id="rId3"/>
    <sheet name="routesummarynames" sheetId="4" r:id="rId4"/>
  </sheets>
  <definedNames>
    <definedName name="_xlnm._FilterDatabase" localSheetId="2" hidden="1">'names from web2'!$A$1:$E$84</definedName>
    <definedName name="_xlnm._FilterDatabase" localSheetId="0" hidden="1">Sheet1!$A$1:$H$218</definedName>
  </definedNames>
  <calcPr calcId="191029"/>
</workbook>
</file>

<file path=xl/calcChain.xml><?xml version="1.0" encoding="utf-8"?>
<calcChain xmlns="http://schemas.openxmlformats.org/spreadsheetml/2006/main">
  <c r="A121" i="2" l="1"/>
  <c r="A44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161" i="2"/>
  <c r="A15" i="2"/>
  <c r="A8" i="2"/>
  <c r="A14" i="2"/>
  <c r="A13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84" i="1"/>
  <c r="D83" i="1"/>
  <c r="D82" i="1"/>
  <c r="D81" i="1"/>
  <c r="D80" i="1"/>
  <c r="D79" i="1"/>
  <c r="D78" i="1"/>
  <c r="D77" i="1"/>
  <c r="D76" i="1"/>
  <c r="D75" i="1"/>
  <c r="D74" i="1"/>
  <c r="D7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26" i="2"/>
  <c r="A124" i="2"/>
  <c r="A129" i="2"/>
  <c r="A10" i="2"/>
  <c r="A143" i="2"/>
  <c r="A151" i="2"/>
  <c r="A156" i="2"/>
  <c r="A158" i="2"/>
  <c r="A159" i="2"/>
  <c r="A153" i="2"/>
  <c r="A78" i="2"/>
  <c r="A47" i="2"/>
  <c r="A83" i="2"/>
  <c r="A85" i="2"/>
  <c r="A60" i="2"/>
  <c r="A89" i="2"/>
  <c r="A90" i="2"/>
  <c r="A92" i="2"/>
  <c r="A137" i="2"/>
  <c r="A138" i="2"/>
  <c r="A94" i="2"/>
  <c r="A95" i="2"/>
  <c r="A102" i="2"/>
  <c r="A98" i="2"/>
  <c r="A114" i="2"/>
  <c r="A139" i="2"/>
  <c r="A150" i="2"/>
  <c r="A80" i="2"/>
  <c r="A88" i="2" l="1"/>
  <c r="A91" i="2"/>
  <c r="A111" i="2"/>
  <c r="A122" i="2"/>
  <c r="A146" i="2"/>
  <c r="A149" i="2"/>
  <c r="A49" i="2"/>
  <c r="A160" i="2"/>
  <c r="A140" i="2"/>
  <c r="A135" i="2"/>
  <c r="A105" i="2"/>
  <c r="A100" i="2"/>
  <c r="A9" i="2"/>
  <c r="A86" i="2"/>
  <c r="A117" i="2"/>
  <c r="A155" i="2"/>
  <c r="A144" i="2"/>
  <c r="A11" i="2"/>
  <c r="A120" i="2"/>
  <c r="A84" i="2"/>
  <c r="A154" i="2"/>
  <c r="A46" i="2"/>
  <c r="A147" i="2"/>
  <c r="A51" i="2"/>
  <c r="A145" i="2"/>
  <c r="A55" i="2"/>
  <c r="A132" i="2"/>
  <c r="A107" i="2"/>
  <c r="A116" i="2"/>
  <c r="A142" i="2"/>
  <c r="A133" i="2"/>
  <c r="A66" i="2"/>
  <c r="A112" i="2"/>
  <c r="A148" i="2"/>
  <c r="A64" i="2"/>
  <c r="A115" i="2"/>
  <c r="A152" i="2"/>
  <c r="A141" i="2"/>
  <c r="A134" i="2"/>
  <c r="A157" i="2"/>
  <c r="A82" i="2"/>
  <c r="A65" i="2"/>
  <c r="A108" i="2"/>
  <c r="A53" i="2"/>
  <c r="A50" i="2"/>
  <c r="A109" i="2"/>
  <c r="A45" i="2"/>
  <c r="A62" i="2"/>
  <c r="A136" i="2"/>
  <c r="A110" i="2"/>
  <c r="A67" i="2"/>
  <c r="A68" i="2"/>
  <c r="A52" i="2"/>
  <c r="A70" i="2"/>
  <c r="A69" i="2"/>
  <c r="A71" i="2"/>
  <c r="A56" i="2"/>
  <c r="A118" i="2"/>
  <c r="A79" i="2"/>
  <c r="A54" i="2"/>
  <c r="A58" i="2"/>
  <c r="A119" i="2"/>
  <c r="A87" i="2"/>
  <c r="A101" i="2"/>
  <c r="A72" i="2"/>
  <c r="A93" i="2"/>
  <c r="A113" i="2"/>
  <c r="A73" i="2"/>
  <c r="A59" i="2"/>
  <c r="A123" i="2"/>
  <c r="A96" i="2"/>
  <c r="A81" i="2"/>
  <c r="A74" i="2"/>
  <c r="A48" i="2"/>
  <c r="A125" i="2"/>
  <c r="A97" i="2"/>
  <c r="A75" i="2"/>
  <c r="A99" i="2"/>
  <c r="A76" i="2"/>
  <c r="A61" i="2"/>
  <c r="A63" i="2"/>
  <c r="A130" i="2"/>
  <c r="A103" i="2"/>
  <c r="A77" i="2"/>
  <c r="A106" i="2"/>
  <c r="A131" i="2"/>
  <c r="A104" i="2"/>
</calcChain>
</file>

<file path=xl/sharedStrings.xml><?xml version="1.0" encoding="utf-8"?>
<sst xmlns="http://schemas.openxmlformats.org/spreadsheetml/2006/main" count="1219" uniqueCount="882">
  <si>
    <t>WebsiteName</t>
  </si>
  <si>
    <t>FirstSpace</t>
  </si>
  <si>
    <t>Route</t>
  </si>
  <si>
    <t>RouteText</t>
  </si>
  <si>
    <t>RouteName</t>
  </si>
  <si>
    <t>1 Rose Park/South Temple</t>
  </si>
  <si>
    <t>Rose Park/South Temple</t>
  </si>
  <si>
    <t>2 200 South</t>
  </si>
  <si>
    <t>200 South</t>
  </si>
  <si>
    <t>4 400 South/Foothill Drive</t>
  </si>
  <si>
    <t>400 South/Foothill Drive</t>
  </si>
  <si>
    <t>9 900 South</t>
  </si>
  <si>
    <t>900 South</t>
  </si>
  <si>
    <t>17 1700 South</t>
  </si>
  <si>
    <t>1700 South</t>
  </si>
  <si>
    <t>21 2100 South-2100 East</t>
  </si>
  <si>
    <t>2100 South-2100 East</t>
  </si>
  <si>
    <t>33 3300 South</t>
  </si>
  <si>
    <t>3300 South</t>
  </si>
  <si>
    <t>35 3500 South</t>
  </si>
  <si>
    <t>3500 South</t>
  </si>
  <si>
    <t>39 3900 South</t>
  </si>
  <si>
    <t>3900 South</t>
  </si>
  <si>
    <t>45 4500 South</t>
  </si>
  <si>
    <t>4500 South</t>
  </si>
  <si>
    <t>47 4700 South</t>
  </si>
  <si>
    <t>4700 South</t>
  </si>
  <si>
    <t>54 5400 South</t>
  </si>
  <si>
    <t>5400 South</t>
  </si>
  <si>
    <t>62 6200 South</t>
  </si>
  <si>
    <t>6200 South</t>
  </si>
  <si>
    <t>72 7200 South</t>
  </si>
  <si>
    <t>7200 South</t>
  </si>
  <si>
    <t>200 State Street North</t>
  </si>
  <si>
    <t>State Street North</t>
  </si>
  <si>
    <t>201 State Street South</t>
  </si>
  <si>
    <t>State Street South</t>
  </si>
  <si>
    <t>205 500 East</t>
  </si>
  <si>
    <t>500 East</t>
  </si>
  <si>
    <t>209 900 East</t>
  </si>
  <si>
    <t>900 East</t>
  </si>
  <si>
    <t>213 1300 East-1100 East</t>
  </si>
  <si>
    <t>1300 East-1100 East</t>
  </si>
  <si>
    <t>217 Redwood Road</t>
  </si>
  <si>
    <t>Redwood Road</t>
  </si>
  <si>
    <t>218 Sandy - South Jordan</t>
  </si>
  <si>
    <t>Sandy - South Jordan</t>
  </si>
  <si>
    <t>220 Highland Drive-1300 East</t>
  </si>
  <si>
    <t>Highland Drive-1300 East</t>
  </si>
  <si>
    <t>223 2300 East-Holladay Blvd</t>
  </si>
  <si>
    <t>2300 East-Holladay Blvd</t>
  </si>
  <si>
    <t>227 2700 West</t>
  </si>
  <si>
    <t>2700 West</t>
  </si>
  <si>
    <t>240 4000 West-Dixie Valley</t>
  </si>
  <si>
    <t>4000 West-Dixie Valley</t>
  </si>
  <si>
    <t>248 4800 West</t>
  </si>
  <si>
    <t>4800 West</t>
  </si>
  <si>
    <t>451 Tooele - Salt Lake</t>
  </si>
  <si>
    <t>Tooele - Salt Lake</t>
  </si>
  <si>
    <t>455 UofU-Davis County-Weber State University</t>
  </si>
  <si>
    <t>UofU-Davis County-Weber State University</t>
  </si>
  <si>
    <t>470 Ogden-Salt Lake Intercity</t>
  </si>
  <si>
    <t>Ogden-Salt Lake Intercity</t>
  </si>
  <si>
    <t>472 Riverdale-Salt Lake Express</t>
  </si>
  <si>
    <t>Riverdale-Salt Lake Express</t>
  </si>
  <si>
    <t>473 Ogden-Salt Lake Express via Highway 89</t>
  </si>
  <si>
    <t>Ogden-Salt Lake Express via Highway 89</t>
  </si>
  <si>
    <t>509 900 W Shuttle</t>
  </si>
  <si>
    <t>900 W Shuttle</t>
  </si>
  <si>
    <t>513 Industrial Business Park Shuttle</t>
  </si>
  <si>
    <t>Industrial Business Park Shuttle</t>
  </si>
  <si>
    <t>551 International Center</t>
  </si>
  <si>
    <t>International Center</t>
  </si>
  <si>
    <t>601 Ogden Trolley</t>
  </si>
  <si>
    <t>Ogden Trolley</t>
  </si>
  <si>
    <t>602 Wildcat Shuttle</t>
  </si>
  <si>
    <t>Wildcat Shuttle</t>
  </si>
  <si>
    <t>603 Weber State University-McKay Dee</t>
  </si>
  <si>
    <t>Weber State University-McKay Dee</t>
  </si>
  <si>
    <t>604 West Ogden</t>
  </si>
  <si>
    <t>West Ogden</t>
  </si>
  <si>
    <t>606 Enable Industries-Monroe Blvd</t>
  </si>
  <si>
    <t>Enable Industries-Monroe Blvd</t>
  </si>
  <si>
    <t>612 Washington Blvd</t>
  </si>
  <si>
    <t>Washington Blvd</t>
  </si>
  <si>
    <t>613 Weber Industrial Park</t>
  </si>
  <si>
    <t>Weber Industrial Park</t>
  </si>
  <si>
    <t>625 ATC - Harrison Blvd - WSU</t>
  </si>
  <si>
    <t>ATC - Harrison Blvd - WSU</t>
  </si>
  <si>
    <t>626 West Roy - Clearfield Station</t>
  </si>
  <si>
    <t>West Roy - Clearfield Station</t>
  </si>
  <si>
    <t>627 WSU Davis-DTC</t>
  </si>
  <si>
    <t>WSU Davis-DTC</t>
  </si>
  <si>
    <t>628 Midtown Trolley</t>
  </si>
  <si>
    <t>Midtown Trolley</t>
  </si>
  <si>
    <t>630 Brigham City-Ogden Comm</t>
  </si>
  <si>
    <t>Brigham City-Ogden Comm</t>
  </si>
  <si>
    <t>640 Layton Hills Mall - WSU Ogden Camp</t>
  </si>
  <si>
    <t>Layton Hills Mall - WSU Ogden Camp</t>
  </si>
  <si>
    <t>645 Monroe Blvd</t>
  </si>
  <si>
    <t>Monroe Blvd</t>
  </si>
  <si>
    <t>667 Lagoon/Station Park Shuttle</t>
  </si>
  <si>
    <t>Lagoon/Station Park Shuttle</t>
  </si>
  <si>
    <t>674 Powder Mountain</t>
  </si>
  <si>
    <t>Powder Mountain</t>
  </si>
  <si>
    <t>675 Snowbasin Ski Service</t>
  </si>
  <si>
    <t>Snowbasin Ski Service</t>
  </si>
  <si>
    <t>677 Layton Snowbasin Ski Service</t>
  </si>
  <si>
    <t>Layton Snowbasin Ski Service</t>
  </si>
  <si>
    <t>805 Santaquin-Payson-Spanish Fork-Provo Station-UVU</t>
  </si>
  <si>
    <t>Santaquin-Payson-Spanish Fork-Provo Station-UVU</t>
  </si>
  <si>
    <t>806 Eagle MTN-Saratoga Springs-Lehi Station-UVU</t>
  </si>
  <si>
    <t>Eagle MTN-Saratoga Springs-Lehi Station-UVU</t>
  </si>
  <si>
    <t>807 North County-Lehi Station-UVU</t>
  </si>
  <si>
    <t>North County-Lehi Station-UVU</t>
  </si>
  <si>
    <t>821 South County - Provo Station</t>
  </si>
  <si>
    <t>South County - Provo Station</t>
  </si>
  <si>
    <t>822 South Utah County-BYU-UVU Limited</t>
  </si>
  <si>
    <t>South Utah County-BYU-UVU Limited</t>
  </si>
  <si>
    <t>830X Utah Valley Express (UVX)</t>
  </si>
  <si>
    <t>830X</t>
  </si>
  <si>
    <t>Utah Valley Express (UVX)</t>
  </si>
  <si>
    <t>831 Provo Grandview</t>
  </si>
  <si>
    <t>Provo Grandview</t>
  </si>
  <si>
    <t>833 Airport - Provo Station</t>
  </si>
  <si>
    <t>Airport - Provo Station</t>
  </si>
  <si>
    <t>834 Riverwoods - Provo Station</t>
  </si>
  <si>
    <t>Riverwoods - Provo Station</t>
  </si>
  <si>
    <t>850 State Street</t>
  </si>
  <si>
    <t>State Street</t>
  </si>
  <si>
    <t>862 Orem East-West</t>
  </si>
  <si>
    <t>Orem East-West</t>
  </si>
  <si>
    <t>871 Tech Corridor Rail Connector</t>
  </si>
  <si>
    <t>Tech Corridor Rail Connector</t>
  </si>
  <si>
    <t>880 Sundance Ski Service</t>
  </si>
  <si>
    <t>Sundance Ski Service</t>
  </si>
  <si>
    <t>902 PC-SLC Connect</t>
  </si>
  <si>
    <t>PC-SLC Connect</t>
  </si>
  <si>
    <t>953 Midvale Ft Union Station To Snowbird/Alta</t>
  </si>
  <si>
    <t>Midvale Ft Union Station To Snowbird/Alta</t>
  </si>
  <si>
    <t>972 Midvale Ft Union Station To Solitude Brighton</t>
  </si>
  <si>
    <t>Midvale Ft Union Station To Solitude Brighton</t>
  </si>
  <si>
    <t>994 Historic Sandy Station To Snowbird Alta</t>
  </si>
  <si>
    <t>Historic Sandy Station To Snowbird Alta</t>
  </si>
  <si>
    <t>F11 11th Ave Flex</t>
  </si>
  <si>
    <t>F11</t>
  </si>
  <si>
    <t>F011</t>
  </si>
  <si>
    <t>11th Ave Flex</t>
  </si>
  <si>
    <t>F94 Sandy Flex</t>
  </si>
  <si>
    <t>F94</t>
  </si>
  <si>
    <t>F094</t>
  </si>
  <si>
    <t>Sandy Flex</t>
  </si>
  <si>
    <t>F202 Bingham Junction Flex</t>
  </si>
  <si>
    <t>F202</t>
  </si>
  <si>
    <t>Bingham Junction Flex</t>
  </si>
  <si>
    <t>F232 3200 W Flex</t>
  </si>
  <si>
    <t>F232</t>
  </si>
  <si>
    <t>3200 W Flex</t>
  </si>
  <si>
    <t>F453 Tooele-SLC Flex</t>
  </si>
  <si>
    <t>F453</t>
  </si>
  <si>
    <t>Tooele-SLC Flex</t>
  </si>
  <si>
    <t>F514 Jordan Gateway Flex</t>
  </si>
  <si>
    <t>F514</t>
  </si>
  <si>
    <t>Jordan Gateway Flex</t>
  </si>
  <si>
    <t>F525 Midvale Flex</t>
  </si>
  <si>
    <t>F525</t>
  </si>
  <si>
    <t>Midvale Flex</t>
  </si>
  <si>
    <t>F556 5600 W Flex</t>
  </si>
  <si>
    <t>F556</t>
  </si>
  <si>
    <t>5600 W Flex</t>
  </si>
  <si>
    <t>F570 7000 S Flex</t>
  </si>
  <si>
    <t>F570</t>
  </si>
  <si>
    <t>7000 S Flex</t>
  </si>
  <si>
    <t>F578 7800 S Flex</t>
  </si>
  <si>
    <t>F578</t>
  </si>
  <si>
    <t>7800 S Flex</t>
  </si>
  <si>
    <t>F590 9000 S Flex</t>
  </si>
  <si>
    <t>F590</t>
  </si>
  <si>
    <t>9000 S Flex</t>
  </si>
  <si>
    <t>F618 Ogden BDO Flex</t>
  </si>
  <si>
    <t>F618</t>
  </si>
  <si>
    <t>Ogden BDO Flex</t>
  </si>
  <si>
    <t>F620 West Haven Flex</t>
  </si>
  <si>
    <t>F620</t>
  </si>
  <si>
    <t>West Haven Flex</t>
  </si>
  <si>
    <t>F638 The Brigham City</t>
  </si>
  <si>
    <t>F638</t>
  </si>
  <si>
    <t>The Brigham City</t>
  </si>
  <si>
    <t>numRecords</t>
  </si>
  <si>
    <t>minYear</t>
  </si>
  <si>
    <t>maxYear</t>
  </si>
  <si>
    <t>minMode</t>
  </si>
  <si>
    <t>1300So</t>
  </si>
  <si>
    <t>1700So</t>
  </si>
  <si>
    <t>200So_2</t>
  </si>
  <si>
    <t>200So_Core</t>
  </si>
  <si>
    <t>300W</t>
  </si>
  <si>
    <t>3900S</t>
  </si>
  <si>
    <t>400SoCore</t>
  </si>
  <si>
    <t>500E_2</t>
  </si>
  <si>
    <t>5400S</t>
  </si>
  <si>
    <t>7800FtUn_3</t>
  </si>
  <si>
    <t>9000S</t>
  </si>
  <si>
    <t>900E_2</t>
  </si>
  <si>
    <t>900So</t>
  </si>
  <si>
    <t>900W</t>
  </si>
  <si>
    <t>BRT104th_2</t>
  </si>
  <si>
    <t>BRT123RD_A</t>
  </si>
  <si>
    <t>BRT1300E_T</t>
  </si>
  <si>
    <t>BRT3500S</t>
  </si>
  <si>
    <t>BRT3533S_Core</t>
  </si>
  <si>
    <t>BRT47S_S</t>
  </si>
  <si>
    <t>BRT56_R</t>
  </si>
  <si>
    <t>BRT62S_T1</t>
  </si>
  <si>
    <t>BRTFTHLWA_N</t>
  </si>
  <si>
    <t>BRTFTHLWA_S39</t>
  </si>
  <si>
    <t>BRTNRedwd_T</t>
  </si>
  <si>
    <t>BRTNSDA_R</t>
  </si>
  <si>
    <t>BRTRdwd_South</t>
  </si>
  <si>
    <t>BRTRdwd_T</t>
  </si>
  <si>
    <t>BRTWSU_S</t>
  </si>
  <si>
    <t>BRTWash_R</t>
  </si>
  <si>
    <t>BRT_2700W_T</t>
  </si>
  <si>
    <t>BRT_ProOrm</t>
  </si>
  <si>
    <t>BRT_ProOrm_50</t>
  </si>
  <si>
    <t>BRT_State850</t>
  </si>
  <si>
    <t>BRT_StateSt</t>
  </si>
  <si>
    <t>BRT_VinOrm</t>
  </si>
  <si>
    <t>Blue</t>
  </si>
  <si>
    <t>Blue_Ext</t>
  </si>
  <si>
    <t>Brig_Ex</t>
  </si>
  <si>
    <t>CG_BRT_S1</t>
  </si>
  <si>
    <t>Cedar_Exp</t>
  </si>
  <si>
    <t>Clear</t>
  </si>
  <si>
    <t>ClearRoyWest</t>
  </si>
  <si>
    <t>Core_Cedar</t>
  </si>
  <si>
    <t>Core_CedarAF</t>
  </si>
  <si>
    <t>Core_CedarLehi</t>
  </si>
  <si>
    <t>Core_Maple</t>
  </si>
  <si>
    <t>Core_Nebo</t>
  </si>
  <si>
    <t>Core_State850</t>
  </si>
  <si>
    <t>D460</t>
  </si>
  <si>
    <t>D461</t>
  </si>
  <si>
    <t>D462</t>
  </si>
  <si>
    <t>DavisSLCCon</t>
  </si>
  <si>
    <t>FD605</t>
  </si>
  <si>
    <t>FthlDr2100</t>
  </si>
  <si>
    <t>Green</t>
  </si>
  <si>
    <t>HinckleyUnion</t>
  </si>
  <si>
    <t>LakePark</t>
  </si>
  <si>
    <t>LittleCott</t>
  </si>
  <si>
    <t>M805_Santaquin</t>
  </si>
  <si>
    <t>M806_EglMtn</t>
  </si>
  <si>
    <t>M807_NoCnty</t>
  </si>
  <si>
    <t>M809_AMPG</t>
  </si>
  <si>
    <t>M821_5YR2023</t>
  </si>
  <si>
    <t>M821_Psn</t>
  </si>
  <si>
    <t>M822_Psn</t>
  </si>
  <si>
    <t>M823_5RY2023</t>
  </si>
  <si>
    <t>M830X_ARPT</t>
  </si>
  <si>
    <t>M831_WPr</t>
  </si>
  <si>
    <t>M833_CntPr</t>
  </si>
  <si>
    <t>M834_EstPr</t>
  </si>
  <si>
    <t>M841_UVU</t>
  </si>
  <si>
    <t>M850_StateStreet</t>
  </si>
  <si>
    <t>M862_Orem</t>
  </si>
  <si>
    <t>M864_ThanksgivingPnt</t>
  </si>
  <si>
    <t>M871_SLtoUtahCnty</t>
  </si>
  <si>
    <t>MAG_LRT</t>
  </si>
  <si>
    <t>MF809</t>
  </si>
  <si>
    <t>MTTrolley</t>
  </si>
  <si>
    <t>MidValCon</t>
  </si>
  <si>
    <t>O600</t>
  </si>
  <si>
    <t>O601</t>
  </si>
  <si>
    <t>O603</t>
  </si>
  <si>
    <t>O604</t>
  </si>
  <si>
    <t>O606</t>
  </si>
  <si>
    <t>O607</t>
  </si>
  <si>
    <t>O608</t>
  </si>
  <si>
    <t>O609</t>
  </si>
  <si>
    <t>O612</t>
  </si>
  <si>
    <t>O613</t>
  </si>
  <si>
    <t>O614</t>
  </si>
  <si>
    <t>O615</t>
  </si>
  <si>
    <t>O616</t>
  </si>
  <si>
    <t>O625</t>
  </si>
  <si>
    <t>O626</t>
  </si>
  <si>
    <t>O627</t>
  </si>
  <si>
    <t>O628</t>
  </si>
  <si>
    <t>O630</t>
  </si>
  <si>
    <t>O640</t>
  </si>
  <si>
    <t>O645</t>
  </si>
  <si>
    <t>O650</t>
  </si>
  <si>
    <t>O667</t>
  </si>
  <si>
    <t>OF605</t>
  </si>
  <si>
    <t>OF618</t>
  </si>
  <si>
    <t>OF620</t>
  </si>
  <si>
    <t>OF638</t>
  </si>
  <si>
    <t>Orange</t>
  </si>
  <si>
    <t>P_AF</t>
  </si>
  <si>
    <t>P_Alpine</t>
  </si>
  <si>
    <t>P_EagleMtn</t>
  </si>
  <si>
    <t>P_Lehi1</t>
  </si>
  <si>
    <t>P_Lehi2</t>
  </si>
  <si>
    <t>P_Lehi3</t>
  </si>
  <si>
    <t>P_Orem</t>
  </si>
  <si>
    <t>P_Provo1</t>
  </si>
  <si>
    <t>P_Provo2</t>
  </si>
  <si>
    <t>P_Provo3</t>
  </si>
  <si>
    <t>P_Provo4</t>
  </si>
  <si>
    <t>P_ProvoC</t>
  </si>
  <si>
    <t>P_SF1</t>
  </si>
  <si>
    <t>P_SF2</t>
  </si>
  <si>
    <t>P_Santaquin</t>
  </si>
  <si>
    <t>P_Saratoga1</t>
  </si>
  <si>
    <t>P_Saratoga2</t>
  </si>
  <si>
    <t>P_Springville</t>
  </si>
  <si>
    <t>PlsntClear</t>
  </si>
  <si>
    <t>RDELTA2U_R</t>
  </si>
  <si>
    <t>RGRANSUG_U</t>
  </si>
  <si>
    <t>Red</t>
  </si>
  <si>
    <t>S200</t>
  </si>
  <si>
    <t>S201</t>
  </si>
  <si>
    <t>S205</t>
  </si>
  <si>
    <t>S209</t>
  </si>
  <si>
    <t>S213</t>
  </si>
  <si>
    <t>S217</t>
  </si>
  <si>
    <t>S218</t>
  </si>
  <si>
    <t>S220</t>
  </si>
  <si>
    <t>S223</t>
  </si>
  <si>
    <t>S227</t>
  </si>
  <si>
    <t>S232</t>
  </si>
  <si>
    <t>S236</t>
  </si>
  <si>
    <t>S240</t>
  </si>
  <si>
    <t>S248</t>
  </si>
  <si>
    <t>S307X</t>
  </si>
  <si>
    <t>S313X</t>
  </si>
  <si>
    <t>S320X</t>
  </si>
  <si>
    <t>S354X</t>
  </si>
  <si>
    <t>S451X</t>
  </si>
  <si>
    <t>S454</t>
  </si>
  <si>
    <t>S455</t>
  </si>
  <si>
    <t>S456</t>
  </si>
  <si>
    <t>S463</t>
  </si>
  <si>
    <t>S470</t>
  </si>
  <si>
    <t>S471</t>
  </si>
  <si>
    <t>S472X</t>
  </si>
  <si>
    <t>S473X</t>
  </si>
  <si>
    <t>S509</t>
  </si>
  <si>
    <t>S513</t>
  </si>
  <si>
    <t>S519/520</t>
  </si>
  <si>
    <t>S525</t>
  </si>
  <si>
    <t>S526</t>
  </si>
  <si>
    <t>S551</t>
  </si>
  <si>
    <t>S672X</t>
  </si>
  <si>
    <t>S673X</t>
  </si>
  <si>
    <t>S902</t>
  </si>
  <si>
    <t>SF202</t>
  </si>
  <si>
    <t>SF232</t>
  </si>
  <si>
    <t>SF453</t>
  </si>
  <si>
    <t>SF504</t>
  </si>
  <si>
    <t>SF514</t>
  </si>
  <si>
    <t>SF518</t>
  </si>
  <si>
    <t>SF522</t>
  </si>
  <si>
    <t>SF525</t>
  </si>
  <si>
    <t>SF534</t>
  </si>
  <si>
    <t>SF546</t>
  </si>
  <si>
    <t>SF547</t>
  </si>
  <si>
    <t>SF556</t>
  </si>
  <si>
    <t>SF570</t>
  </si>
  <si>
    <t>SF578</t>
  </si>
  <si>
    <t>SF590</t>
  </si>
  <si>
    <t>SF94</t>
  </si>
  <si>
    <t>Santaquin_Exp</t>
  </si>
  <si>
    <t>ShldSego_3</t>
  </si>
  <si>
    <t>Sline</t>
  </si>
  <si>
    <t>Sline_Ext</t>
  </si>
  <si>
    <t>Sline_Mill</t>
  </si>
  <si>
    <t>SoJoSandyC</t>
  </si>
  <si>
    <t>StGrid_2</t>
  </si>
  <si>
    <t>StGrid_2_BRT</t>
  </si>
  <si>
    <t>StGrid_2_Core</t>
  </si>
  <si>
    <t>TooeleCor</t>
  </si>
  <si>
    <t>WDraperCon</t>
  </si>
  <si>
    <t>S011</t>
  </si>
  <si>
    <t>S017</t>
  </si>
  <si>
    <t>S002</t>
  </si>
  <si>
    <t>S021</t>
  </si>
  <si>
    <t>S002X</t>
  </si>
  <si>
    <t>S003</t>
  </si>
  <si>
    <t>S033</t>
  </si>
  <si>
    <t>S035</t>
  </si>
  <si>
    <t>S039</t>
  </si>
  <si>
    <t>S004</t>
  </si>
  <si>
    <t>S041</t>
  </si>
  <si>
    <t>S045</t>
  </si>
  <si>
    <t>S047</t>
  </si>
  <si>
    <t>S054</t>
  </si>
  <si>
    <t>S006</t>
  </si>
  <si>
    <t>S062</t>
  </si>
  <si>
    <t>S009</t>
  </si>
  <si>
    <t>S072</t>
  </si>
  <si>
    <t>S001</t>
  </si>
  <si>
    <t>SF011</t>
  </si>
  <si>
    <t>704</t>
  </si>
  <si>
    <t>701</t>
  </si>
  <si>
    <t>035</t>
  </si>
  <si>
    <t>750</t>
  </si>
  <si>
    <t>703</t>
  </si>
  <si>
    <t>519</t>
  </si>
  <si>
    <t>720</t>
  </si>
  <si>
    <t>ROUTEID</t>
  </si>
  <si>
    <t>LONGNAME</t>
  </si>
  <si>
    <t>750 - FrontRunner</t>
  </si>
  <si>
    <t>703 - TRAX Red Line</t>
  </si>
  <si>
    <t>805</t>
  </si>
  <si>
    <t>807</t>
  </si>
  <si>
    <t>809</t>
  </si>
  <si>
    <t>821</t>
  </si>
  <si>
    <t>822</t>
  </si>
  <si>
    <t>831</t>
  </si>
  <si>
    <t>833</t>
  </si>
  <si>
    <t>834</t>
  </si>
  <si>
    <t>841</t>
  </si>
  <si>
    <t>850</t>
  </si>
  <si>
    <t>862</t>
  </si>
  <si>
    <t>864</t>
  </si>
  <si>
    <t>871</t>
  </si>
  <si>
    <t>601</t>
  </si>
  <si>
    <t>603</t>
  </si>
  <si>
    <t>604</t>
  </si>
  <si>
    <t>606</t>
  </si>
  <si>
    <t>608</t>
  </si>
  <si>
    <t>002X</t>
  </si>
  <si>
    <t>809 - Pleasant Grove-American Fork</t>
  </si>
  <si>
    <t>841 - Orem Central Station</t>
  </si>
  <si>
    <t>864 - Lehi Station - Thanksgiving Point</t>
  </si>
  <si>
    <t>608 - DTSI - 2nd Street</t>
  </si>
  <si>
    <t>1111TH AVENUE</t>
  </si>
  <si>
    <t>171700 SOUTH</t>
  </si>
  <si>
    <t>2200 SOUTH</t>
  </si>
  <si>
    <t>200STATE STREET NORTH</t>
  </si>
  <si>
    <t>201STATE STREET SOUTH</t>
  </si>
  <si>
    <t>205500 EAST</t>
  </si>
  <si>
    <t>209900 EAST</t>
  </si>
  <si>
    <t>212100 SOUTH / 2100 EAST</t>
  </si>
  <si>
    <t>2131300 EAST / 1100 EAST</t>
  </si>
  <si>
    <t>217REDWOOD ROAD</t>
  </si>
  <si>
    <t>218SANDY/SOUTH JORDAN</t>
  </si>
  <si>
    <t>220HIGHLAND DRIVE / 1300 EAST</t>
  </si>
  <si>
    <t>2232300 EAST/ HOLLADAY BLVD</t>
  </si>
  <si>
    <t>2272700 WEST</t>
  </si>
  <si>
    <t>228FOOTHILL DR / 2700 EAST</t>
  </si>
  <si>
    <t>2323200 WEST</t>
  </si>
  <si>
    <t>2404000 WEST/ DIXIE VALLEY</t>
  </si>
  <si>
    <t>2484800 WEST</t>
  </si>
  <si>
    <t>2X200 SOUTH EXPRESS</t>
  </si>
  <si>
    <t>33RD AVENUE</t>
  </si>
  <si>
    <t>307COTTONWOOD HEIGHTS FAST BUS</t>
  </si>
  <si>
    <t>313SOUTH VALLEY / U OF U FAST BUS</t>
  </si>
  <si>
    <t>320HIGHLAND DRIVE FAST BUS</t>
  </si>
  <si>
    <t>333300 SOUTH</t>
  </si>
  <si>
    <t>353500 SOUTH</t>
  </si>
  <si>
    <t>354SANDY / U OF U FAST BUS</t>
  </si>
  <si>
    <t>35MMAX - 3500 SOUTH</t>
  </si>
  <si>
    <t>393900 SOUTH</t>
  </si>
  <si>
    <t>414100 SOUTH</t>
  </si>
  <si>
    <t>454500 SOUTH</t>
  </si>
  <si>
    <t>451TOOELE EXPRESS</t>
  </si>
  <si>
    <t>453TOOELE - SALT LAKE VIA AIRPORT</t>
  </si>
  <si>
    <t>454GRANTSVILLE/SALT LAKE</t>
  </si>
  <si>
    <t>455U OF U/DAVIS COUNTY/WSU</t>
  </si>
  <si>
    <t>456OGDEN/UNISYS/ ROCKY MTN. EXPRESS</t>
  </si>
  <si>
    <t>460WOODS CROSS</t>
  </si>
  <si>
    <t>461BOUNTIFUL via STATE CAPITOL</t>
  </si>
  <si>
    <t>462NORTH SALT LAKE</t>
  </si>
  <si>
    <t>463WEST BOUNTIFUL</t>
  </si>
  <si>
    <t>474700 SOUTH</t>
  </si>
  <si>
    <t>470OGDEN - SALT LAKE INTERCITY</t>
  </si>
  <si>
    <t>471CENTERVILLE</t>
  </si>
  <si>
    <t>472OGDEN - SALT LAKE EXPRESS</t>
  </si>
  <si>
    <t>473SLC - OGDEN HWY 89 EXPRESS</t>
  </si>
  <si>
    <t>500STATE CAPITOL</t>
  </si>
  <si>
    <t>509900 W SHUTTLE</t>
  </si>
  <si>
    <t>513INDUSTRIAL BUSINESS PARK SHUTTLE</t>
  </si>
  <si>
    <t>516POPLAR GROVE / GLENDALE</t>
  </si>
  <si>
    <t>519FAIRPARK</t>
  </si>
  <si>
    <t>520ROSE PARK</t>
  </si>
  <si>
    <t>525MIDVALE (SHUTTLE)</t>
  </si>
  <si>
    <t>52612600 S</t>
  </si>
  <si>
    <t>545400 SOUTH</t>
  </si>
  <si>
    <t>551INTERNATIONAL CENTER</t>
  </si>
  <si>
    <t>66TH AVENUE</t>
  </si>
  <si>
    <t>603WEBER STATE UNIVERSITY / MCKAY DEE</t>
  </si>
  <si>
    <t>604WEST OGDEN</t>
  </si>
  <si>
    <t>606ENABLE INDUSTRIES / MONROE BLVD</t>
  </si>
  <si>
    <t>608DTSI / 2ND STREET</t>
  </si>
  <si>
    <t>612WASHINGTON BLVD</t>
  </si>
  <si>
    <t>613WEBER INDUSTRIAL PARK</t>
  </si>
  <si>
    <t>616NORTH WEBER FRONTRUNNER SHUTTLE</t>
  </si>
  <si>
    <t>626200 SOUTH</t>
  </si>
  <si>
    <t>625ATC / HARRISON BLVD / WSU</t>
  </si>
  <si>
    <t>626WEST ROY / WSU DAVIS</t>
  </si>
  <si>
    <t>627WSU DAVIS / DATC</t>
  </si>
  <si>
    <t>628MIDTOWN TROLLEY</t>
  </si>
  <si>
    <t>630BRIGHAM CITY/ OGDEN COMMUTER</t>
  </si>
  <si>
    <t>640LAYTON HILLS MALL / WSU OGDEN CAMP</t>
  </si>
  <si>
    <t>645MONROE BLVD</t>
  </si>
  <si>
    <t>650OGDEN FRONTRUNNER / WSU FAST BUS</t>
  </si>
  <si>
    <t>664HAFB WEST GATE / LAYTON STATION</t>
  </si>
  <si>
    <t>665HAFB SOUTH GATE/ LAYTON STATION</t>
  </si>
  <si>
    <t>667LAGOON / STATION PARK SHUTTLE</t>
  </si>
  <si>
    <t>674POWDER MOUNTAIN</t>
  </si>
  <si>
    <t>675SNOWBASIN</t>
  </si>
  <si>
    <t>677LAYTON / SNOWBASIN SKI SERVICE</t>
  </si>
  <si>
    <t>727200 SOUTH</t>
  </si>
  <si>
    <t>805SANTAQUIN/PAYSON/SF/PROVO STN/UVU</t>
  </si>
  <si>
    <t>806EAGLE MTN/SARATOGA SPR/LEHI STN/UVU</t>
  </si>
  <si>
    <t>807NORTH COUNTY/LEHI STATION/UVU</t>
  </si>
  <si>
    <t>811UTAH VALLEY TRAX CONNECTOR</t>
  </si>
  <si>
    <t>821SOUTH COUNTY/PROVO STATION</t>
  </si>
  <si>
    <t>822SOUTH UTAH COUNTY BYU/UVU LIMITED</t>
  </si>
  <si>
    <t>830PROVO/OREM FRONTRUNNER CONNECTOR</t>
  </si>
  <si>
    <t>831PROVO GRANDVIEW</t>
  </si>
  <si>
    <t>833AIRPORT/PROVO STATION</t>
  </si>
  <si>
    <t>834RIVERWOODS/ PROVO STATION</t>
  </si>
  <si>
    <t>838EAST BAY/PROVO TOWNE CTR/PROVO STN</t>
  </si>
  <si>
    <t>840UVU CAMPUS</t>
  </si>
  <si>
    <t>841UVU - OREM STATION</t>
  </si>
  <si>
    <t>850STATE STREET</t>
  </si>
  <si>
    <t>862OREM EAST/WEST</t>
  </si>
  <si>
    <t>863LEHI STATION/ADOBE/XACTWARE</t>
  </si>
  <si>
    <t>9900 SOUTH</t>
  </si>
  <si>
    <t>902PC-SLC CONNECT</t>
  </si>
  <si>
    <t>919FAIRPARK (WEST HS)</t>
  </si>
  <si>
    <t>920ROSE PARK (WEST HS)</t>
  </si>
  <si>
    <t>9535300 S TRAX/SNOWBIRD/ALTA</t>
  </si>
  <si>
    <t>F400TOOELE FLEX</t>
  </si>
  <si>
    <t>F401GRANSTVILLE FLEX SHUTTLE</t>
  </si>
  <si>
    <t>F402TOOELE CITY CIRCULATOR</t>
  </si>
  <si>
    <t>F504SOUTH JORDAN FLEX</t>
  </si>
  <si>
    <t>F514300 W FLEX</t>
  </si>
  <si>
    <t>F518RIVERTON FLEX</t>
  </si>
  <si>
    <t>F5222200 WEST FLEX SHUTTLE</t>
  </si>
  <si>
    <t>F534HERRIMAN FLEX SHUTTLE</t>
  </si>
  <si>
    <t>F546DRAPER FLEX</t>
  </si>
  <si>
    <t>F547HERRIMAN FLEX</t>
  </si>
  <si>
    <t>F5565600 W FLEX</t>
  </si>
  <si>
    <t>F5707000 S FLEX</t>
  </si>
  <si>
    <t>F5787800 S FLEX</t>
  </si>
  <si>
    <t>F5909000 S FLEX</t>
  </si>
  <si>
    <t>F618OGDEN BDO FLEX</t>
  </si>
  <si>
    <t>F638THE BRIGHAM CITY LIFT</t>
  </si>
  <si>
    <t>F94SANDY FLEX</t>
  </si>
  <si>
    <t>616 - North Weber FrontRunner Shuttle</t>
  </si>
  <si>
    <t>650 - Ogden FrontRunner - WSU Fast Bus</t>
  </si>
  <si>
    <t>011 - 11th Avenue</t>
  </si>
  <si>
    <t>232 - 3200 West</t>
  </si>
  <si>
    <t>307X - Cottonwood Heights Fast Bus</t>
  </si>
  <si>
    <t>313X - South Valley / UofU Fast Bus</t>
  </si>
  <si>
    <t>320 - Highland Drive Fast Bus</t>
  </si>
  <si>
    <t>354X - Sandy - UofU Fast Bus</t>
  </si>
  <si>
    <t>041 - 4100 South</t>
  </si>
  <si>
    <t>451X - Tooele Express</t>
  </si>
  <si>
    <t>454 - Grantsville - Salt Lake</t>
  </si>
  <si>
    <t>456 - Ogden - Unisys - Rocky Mtn Express</t>
  </si>
  <si>
    <t>463 - West Bountiful</t>
  </si>
  <si>
    <t>471 - Centerville</t>
  </si>
  <si>
    <t>525 - Midvale - Shuttle</t>
  </si>
  <si>
    <t>526 - 12600 South</t>
  </si>
  <si>
    <t>006 - 6th Avenue</t>
  </si>
  <si>
    <t>002X - 200 South Express</t>
  </si>
  <si>
    <t>003 - West Side Connector</t>
  </si>
  <si>
    <t>460 - Woods Cross</t>
  </si>
  <si>
    <t>461 - Bountiful via State Capitol</t>
  </si>
  <si>
    <t>462 - North Salt Lake</t>
  </si>
  <si>
    <t>F605</t>
  </si>
  <si>
    <t>UT830X</t>
  </si>
  <si>
    <t>SL035</t>
  </si>
  <si>
    <t>DA605F</t>
  </si>
  <si>
    <t>MAG_001</t>
  </si>
  <si>
    <t>RCRT_WEPN</t>
  </si>
  <si>
    <t>830X - UVX</t>
  </si>
  <si>
    <t>WFRC_001</t>
  </si>
  <si>
    <t>WFRC_002</t>
  </si>
  <si>
    <t>S031</t>
  </si>
  <si>
    <t>WFRC_003</t>
  </si>
  <si>
    <t>WFRC_004</t>
  </si>
  <si>
    <t>WFRC_005</t>
  </si>
  <si>
    <t>UT830X.1</t>
  </si>
  <si>
    <t>720 - S-Line</t>
  </si>
  <si>
    <t>472X - Ogden - Salt Lake Express</t>
  </si>
  <si>
    <t>473X - SLC - Ogden Hwy 89 Express</t>
  </si>
  <si>
    <t>519/520 - Fairpark / Rose Park</t>
  </si>
  <si>
    <t>F504 - South Jordan Flex</t>
  </si>
  <si>
    <t>F518 - Riverton Flex</t>
  </si>
  <si>
    <t>F546 - Draper Flex</t>
  </si>
  <si>
    <t>F534 - Herriman Flex Shuttle</t>
  </si>
  <si>
    <t>F605 - Bountiful - Centerville Flex</t>
  </si>
  <si>
    <t>WFRC_006</t>
  </si>
  <si>
    <t>WFRC_007</t>
  </si>
  <si>
    <t>WFRC_008</t>
  </si>
  <si>
    <t>WFRC_009</t>
  </si>
  <si>
    <t>WFRC_010</t>
  </si>
  <si>
    <t>WFRC_011</t>
  </si>
  <si>
    <t>WFRC_012</t>
  </si>
  <si>
    <t>WFRC_013</t>
  </si>
  <si>
    <t>WFRC_014</t>
  </si>
  <si>
    <t>WFRC_015</t>
  </si>
  <si>
    <t>WFRC_016</t>
  </si>
  <si>
    <t>WFRC_017</t>
  </si>
  <si>
    <t>WFRC_019</t>
  </si>
  <si>
    <t>WFRC_020</t>
  </si>
  <si>
    <t>WFRC_022</t>
  </si>
  <si>
    <t>WFRC_023</t>
  </si>
  <si>
    <t>WFRC_024</t>
  </si>
  <si>
    <t>WFRC_025</t>
  </si>
  <si>
    <t>WFRC_026</t>
  </si>
  <si>
    <t>WFRC_027</t>
  </si>
  <si>
    <t>WFRC_028</t>
  </si>
  <si>
    <t>WFRC_029</t>
  </si>
  <si>
    <t>WFRC_030</t>
  </si>
  <si>
    <t>WFRC_031</t>
  </si>
  <si>
    <t>WFRC_032</t>
  </si>
  <si>
    <t>WFRC_033</t>
  </si>
  <si>
    <t>WFRC_034</t>
  </si>
  <si>
    <t>WFRC_035</t>
  </si>
  <si>
    <t>WFRC_036</t>
  </si>
  <si>
    <t>WFRC_037</t>
  </si>
  <si>
    <t>WFRC_038</t>
  </si>
  <si>
    <t>WFRC_039</t>
  </si>
  <si>
    <t>WFRC_040</t>
  </si>
  <si>
    <t>WFRC_047</t>
  </si>
  <si>
    <t>WFRC_048</t>
  </si>
  <si>
    <t>WFRC_049</t>
  </si>
  <si>
    <t>WFRC_050</t>
  </si>
  <si>
    <t>WFRC_051</t>
  </si>
  <si>
    <t>WFRC_053</t>
  </si>
  <si>
    <t>WFRC_054</t>
  </si>
  <si>
    <t>WFRC_055</t>
  </si>
  <si>
    <t>WFRC_074</t>
  </si>
  <si>
    <t>WFRC_075</t>
  </si>
  <si>
    <t>WFRC_076</t>
  </si>
  <si>
    <t>WFRC_078</t>
  </si>
  <si>
    <t>WFRC_079</t>
  </si>
  <si>
    <t>WFRC_080</t>
  </si>
  <si>
    <t>WFRC_081</t>
  </si>
  <si>
    <t>WFRC_082</t>
  </si>
  <si>
    <t>WFRC_083</t>
  </si>
  <si>
    <t>WFRC_084</t>
  </si>
  <si>
    <t>WFRC_085</t>
  </si>
  <si>
    <t>WFRC_086</t>
  </si>
  <si>
    <t>MAG_002</t>
  </si>
  <si>
    <t>MAG_003</t>
  </si>
  <si>
    <t>MAG_004</t>
  </si>
  <si>
    <t>MAG_005</t>
  </si>
  <si>
    <t>MAG_006</t>
  </si>
  <si>
    <t>MAG_007</t>
  </si>
  <si>
    <t>MAG_008</t>
  </si>
  <si>
    <t>MAG_009</t>
  </si>
  <si>
    <t>MAG_010</t>
  </si>
  <si>
    <t>MAG_011</t>
  </si>
  <si>
    <t>MAG_012</t>
  </si>
  <si>
    <t>MAG_013</t>
  </si>
  <si>
    <t>MAG_014</t>
  </si>
  <si>
    <t>MAG_015</t>
  </si>
  <si>
    <t>MAG_016</t>
  </si>
  <si>
    <t>MAG_017</t>
  </si>
  <si>
    <t>MAG_018</t>
  </si>
  <si>
    <t>MAG_019</t>
  </si>
  <si>
    <t>MAG_020</t>
  </si>
  <si>
    <t>MAG_021</t>
  </si>
  <si>
    <t>MAG_022</t>
  </si>
  <si>
    <t>MAG_023</t>
  </si>
  <si>
    <t>MAG_024</t>
  </si>
  <si>
    <t>MAG_025</t>
  </si>
  <si>
    <t>MAG_026</t>
  </si>
  <si>
    <t>MAG_027</t>
  </si>
  <si>
    <t>MAG_028</t>
  </si>
  <si>
    <t>001 - Rose Park/South Temple</t>
  </si>
  <si>
    <t>004 - 400 South/Foothill Drive</t>
  </si>
  <si>
    <t>021 - 2100 South-2100 East</t>
  </si>
  <si>
    <t>033 - 3300 South</t>
  </si>
  <si>
    <t>045 - 4500 South</t>
  </si>
  <si>
    <t>047 - 4700 South</t>
  </si>
  <si>
    <t>054 - 5400 South</t>
  </si>
  <si>
    <t>062 - 6200 South</t>
  </si>
  <si>
    <t>072 - 7200 South</t>
  </si>
  <si>
    <t>200 - State Street North</t>
  </si>
  <si>
    <t>213 - 1300 East-1100 East</t>
  </si>
  <si>
    <t>223 - 2300 East-Holladay Blvd</t>
  </si>
  <si>
    <t>240 - 4000 West-Dixie Valley</t>
  </si>
  <si>
    <t>248 - 4800 West</t>
  </si>
  <si>
    <t>455 - UofU-Davis County-Weber State University</t>
  </si>
  <si>
    <t>470 - Ogden-Salt Lake Intercity</t>
  </si>
  <si>
    <t>509 - 900 W Shuttle</t>
  </si>
  <si>
    <t>513 - Industrial Business Park Shuttle</t>
  </si>
  <si>
    <t>551 - International Center</t>
  </si>
  <si>
    <t>601 - Ogden Trolley</t>
  </si>
  <si>
    <t>603 - Weber State University-McKay Dee</t>
  </si>
  <si>
    <t>604 - West Ogden</t>
  </si>
  <si>
    <t>606 - Enable Industries-Monroe Blvd</t>
  </si>
  <si>
    <t>612 - Washington Blvd</t>
  </si>
  <si>
    <t>613 - Weber Industrial Park</t>
  </si>
  <si>
    <t>625 - ATC - Harrison Blvd - WSU</t>
  </si>
  <si>
    <t>628 - Midtown Trolley</t>
  </si>
  <si>
    <t>630 - Brigham City-Ogden Comm</t>
  </si>
  <si>
    <t>805 - Santaquin-Payson-Spanish Fork-Provo Station-UVU</t>
  </si>
  <si>
    <t>806 - Eagle MTN-Saratoga Springs-Lehi Station-UVU</t>
  </si>
  <si>
    <t>821 - South County - Provo Station</t>
  </si>
  <si>
    <t>821 - South County - Provo Station - 2023 5 Yr</t>
  </si>
  <si>
    <t>822 - South Utah County-BYU-UVU Limited</t>
  </si>
  <si>
    <t>831 - Provo Grandview</t>
  </si>
  <si>
    <t>834 - Riverwoods - Provo Station</t>
  </si>
  <si>
    <t>850 - State Street</t>
  </si>
  <si>
    <t>862 - Orem East-West</t>
  </si>
  <si>
    <t>871 - Tech Corridor Rail Connector</t>
  </si>
  <si>
    <t>F094 - Sandy Flex</t>
  </si>
  <si>
    <t>F202 - Bingham Junction Flex</t>
  </si>
  <si>
    <t>F453 - Tooele-SLC Flex</t>
  </si>
  <si>
    <t>F514 - Jordan Gateway Flex</t>
  </si>
  <si>
    <t>F556 - 5600 W Flex</t>
  </si>
  <si>
    <t>F570 - 7000 S Flex</t>
  </si>
  <si>
    <t>F578 - 7800 S Flex</t>
  </si>
  <si>
    <t>F590 - 9000 S Flex</t>
  </si>
  <si>
    <t>F638 - The Brigham City</t>
  </si>
  <si>
    <t>002 - 200 South</t>
  </si>
  <si>
    <t>009 - 900 South</t>
  </si>
  <si>
    <t>017 - 1700 South</t>
  </si>
  <si>
    <t>035 - 3500 South</t>
  </si>
  <si>
    <t>039 - 3900 South</t>
  </si>
  <si>
    <t>201 - State Street South</t>
  </si>
  <si>
    <t>205 - 500 East</t>
  </si>
  <si>
    <t>209 - 900 East</t>
  </si>
  <si>
    <t>217 - Redwood Road</t>
  </si>
  <si>
    <t>218 - Sandy - South Jordan</t>
  </si>
  <si>
    <t>220 - Highland Drive-1300 East</t>
  </si>
  <si>
    <t>227 - 2700 West</t>
  </si>
  <si>
    <t>626 - West Roy - Clearfield Station</t>
  </si>
  <si>
    <t>627 - WSU Davis-DTC</t>
  </si>
  <si>
    <t>640 - Layton Hills Mall - WSU Ogden Camp</t>
  </si>
  <si>
    <t>667 - Lagoon/Station Park Shuttle</t>
  </si>
  <si>
    <t>807 - North County-Lehi Station-UVU</t>
  </si>
  <si>
    <t>833 - Airport - Provo Station</t>
  </si>
  <si>
    <t>902 - PC-SLC Connect</t>
  </si>
  <si>
    <t>F011 - 11th Ave Flex</t>
  </si>
  <si>
    <t>F232 - 3200 W Flex</t>
  </si>
  <si>
    <t>F525 - Midvale Flex</t>
  </si>
  <si>
    <t>F618 - Ogden BDO Flex</t>
  </si>
  <si>
    <t>F620 - West Haven Flex</t>
  </si>
  <si>
    <t>001</t>
  </si>
  <si>
    <t>003</t>
  </si>
  <si>
    <t>004</t>
  </si>
  <si>
    <t>006</t>
  </si>
  <si>
    <t>011</t>
  </si>
  <si>
    <t>021</t>
  </si>
  <si>
    <t>033</t>
  </si>
  <si>
    <t>041</t>
  </si>
  <si>
    <t>045</t>
  </si>
  <si>
    <t>047</t>
  </si>
  <si>
    <t>054</t>
  </si>
  <si>
    <t>062</t>
  </si>
  <si>
    <t>072</t>
  </si>
  <si>
    <t>200</t>
  </si>
  <si>
    <t>213</t>
  </si>
  <si>
    <t>223</t>
  </si>
  <si>
    <t>232</t>
  </si>
  <si>
    <t>240</t>
  </si>
  <si>
    <t>248</t>
  </si>
  <si>
    <t>307X</t>
  </si>
  <si>
    <t>313X</t>
  </si>
  <si>
    <t>320X</t>
  </si>
  <si>
    <t>354X</t>
  </si>
  <si>
    <t>451X</t>
  </si>
  <si>
    <t>454</t>
  </si>
  <si>
    <t>455</t>
  </si>
  <si>
    <t>456</t>
  </si>
  <si>
    <t>460</t>
  </si>
  <si>
    <t>461</t>
  </si>
  <si>
    <t>462</t>
  </si>
  <si>
    <t>470</t>
  </si>
  <si>
    <t>471</t>
  </si>
  <si>
    <t>509</t>
  </si>
  <si>
    <t>513</t>
  </si>
  <si>
    <t>525</t>
  </si>
  <si>
    <t>526</t>
  </si>
  <si>
    <t>551</t>
  </si>
  <si>
    <t>612</t>
  </si>
  <si>
    <t>613</t>
  </si>
  <si>
    <t>616</t>
  </si>
  <si>
    <t>625</t>
  </si>
  <si>
    <t>628</t>
  </si>
  <si>
    <t>630</t>
  </si>
  <si>
    <t>650</t>
  </si>
  <si>
    <t>806</t>
  </si>
  <si>
    <t>F504</t>
  </si>
  <si>
    <t>F518</t>
  </si>
  <si>
    <t>F534</t>
  </si>
  <si>
    <t>F546</t>
  </si>
  <si>
    <t>002</t>
  </si>
  <si>
    <t>009</t>
  </si>
  <si>
    <t>017</t>
  </si>
  <si>
    <t>039</t>
  </si>
  <si>
    <t>201</t>
  </si>
  <si>
    <t>205</t>
  </si>
  <si>
    <t>209</t>
  </si>
  <si>
    <t>217</t>
  </si>
  <si>
    <t>218</t>
  </si>
  <si>
    <t>220</t>
  </si>
  <si>
    <t>227</t>
  </si>
  <si>
    <t>463</t>
  </si>
  <si>
    <t>472X</t>
  </si>
  <si>
    <t>473X</t>
  </si>
  <si>
    <t>600</t>
  </si>
  <si>
    <t>607</t>
  </si>
  <si>
    <t>609</t>
  </si>
  <si>
    <t>614</t>
  </si>
  <si>
    <t>615</t>
  </si>
  <si>
    <t>626</t>
  </si>
  <si>
    <t>627</t>
  </si>
  <si>
    <t>640</t>
  </si>
  <si>
    <t>645</t>
  </si>
  <si>
    <t>667</t>
  </si>
  <si>
    <t>902</t>
  </si>
  <si>
    <t>F522</t>
  </si>
  <si>
    <t>F547</t>
  </si>
  <si>
    <t>031</t>
  </si>
  <si>
    <t>236</t>
  </si>
  <si>
    <t>672X</t>
  </si>
  <si>
    <t>673X</t>
  </si>
  <si>
    <t>823</t>
  </si>
  <si>
    <t>830</t>
  </si>
  <si>
    <t>F809</t>
  </si>
  <si>
    <t>031 - 3100 South</t>
  </si>
  <si>
    <t>236 - 3600 West</t>
  </si>
  <si>
    <t>704 - TRAX Green Line</t>
  </si>
  <si>
    <t>701 - TRAX Blue Line</t>
  </si>
  <si>
    <t>F547 - Herriman Flex</t>
  </si>
  <si>
    <t>F522 - 2200 W Flex</t>
  </si>
  <si>
    <t>830X - UVX Airport</t>
  </si>
  <si>
    <t>F809 - Pleasant Grove-American Fork Flex</t>
  </si>
  <si>
    <t>672X - Riverdale Express</t>
  </si>
  <si>
    <t>673X - South Weber Express</t>
  </si>
  <si>
    <t>832 - Springville</t>
  </si>
  <si>
    <t>607 - Southern Weber</t>
  </si>
  <si>
    <t>600 - Ogden - Farmington via Roy</t>
  </si>
  <si>
    <t>609 - Ogden - Farmington via US-89</t>
  </si>
  <si>
    <t>645 - Monroe Blvd - East</t>
  </si>
  <si>
    <t>614 - Monroe Blvd - West</t>
  </si>
  <si>
    <t>615 - Harrison</t>
  </si>
  <si>
    <t>NAME_New</t>
  </si>
  <si>
    <t>NAME</t>
  </si>
  <si>
    <t>701_Blue</t>
  </si>
  <si>
    <t>703_Red</t>
  </si>
  <si>
    <t>704_Green</t>
  </si>
  <si>
    <t>720_SLine</t>
  </si>
  <si>
    <t>750_FR</t>
  </si>
  <si>
    <t>NAMEwithZeros</t>
  </si>
  <si>
    <t>S2</t>
  </si>
  <si>
    <t>S2X</t>
  </si>
  <si>
    <t>S3</t>
  </si>
  <si>
    <t>S4</t>
  </si>
  <si>
    <t>S6</t>
  </si>
  <si>
    <t>S9</t>
  </si>
  <si>
    <t>S11</t>
  </si>
  <si>
    <t>SF11</t>
  </si>
  <si>
    <t>S17</t>
  </si>
  <si>
    <t>S21</t>
  </si>
  <si>
    <t>S31</t>
  </si>
  <si>
    <t>S33</t>
  </si>
  <si>
    <t>S35</t>
  </si>
  <si>
    <t>S39</t>
  </si>
  <si>
    <t>S41</t>
  </si>
  <si>
    <t>S47</t>
  </si>
  <si>
    <t>S45</t>
  </si>
  <si>
    <t>S54</t>
  </si>
  <si>
    <t>S62</t>
  </si>
  <si>
    <t>S72</t>
  </si>
  <si>
    <t>RCRT_OGPN</t>
  </si>
  <si>
    <t>001 - 100 South</t>
  </si>
  <si>
    <t>S1</t>
  </si>
  <si>
    <t>M809_AM-PG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</si>
</sst>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quotePrefix="1" applyFill="1"/>
    <xf numFmtId="0" fontId="0" fillId="35" borderId="0" xfId="0" applyFill="1"/>
    <xf numFmtId="0" fontId="0" fillId="33" borderId="0" xfId="0" quotePrefix="1" applyFill="1"/>
    <xf numFmtId="0" fontId="18" fillId="0" borderId="0" xfId="0" applyFont="1"/>
    <xf numFmtId="0" fontId="18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9" borderId="0" xfId="0" applyFont="1" applyFill="1"/>
    <xf numFmtId="0" fontId="18" fillId="40" borderId="0" xfId="0" applyFon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"/>
  <sheetViews>
    <sheetView tabSelected="1" zoomScale="124" zoomScaleNormal="124" workbookViewId="0">
      <pane ySplit="1" topLeftCell="A101" activePane="bottomLeft" state="frozen"/>
      <selection pane="bottomLeft" activeCell="I120" sqref="I120"/>
    </sheetView>
  </sheetViews>
  <sheetFormatPr defaultRowHeight="15" x14ac:dyDescent="0.25"/>
  <cols>
    <col min="1" max="1" width="18.28515625" style="6" bestFit="1" customWidth="1"/>
    <col min="3" max="3" width="51.85546875" bestFit="1" customWidth="1"/>
    <col min="4" max="4" width="21.5703125" bestFit="1" customWidth="1"/>
    <col min="5" max="5" width="12" bestFit="1" customWidth="1"/>
    <col min="6" max="6" width="8.28515625" bestFit="1" customWidth="1"/>
    <col min="7" max="7" width="8.5703125" bestFit="1" customWidth="1"/>
    <col min="9" max="9" width="21.5703125" bestFit="1" customWidth="1"/>
  </cols>
  <sheetData>
    <row r="1" spans="1:9" x14ac:dyDescent="0.25">
      <c r="A1" s="6" t="s">
        <v>850</v>
      </c>
      <c r="B1" t="s">
        <v>411</v>
      </c>
      <c r="C1" t="s">
        <v>412</v>
      </c>
      <c r="D1" t="s">
        <v>851</v>
      </c>
      <c r="E1" t="s">
        <v>188</v>
      </c>
      <c r="F1" t="s">
        <v>189</v>
      </c>
      <c r="G1" t="s">
        <v>190</v>
      </c>
      <c r="H1" t="s">
        <v>191</v>
      </c>
      <c r="I1" t="s">
        <v>857</v>
      </c>
    </row>
    <row r="2" spans="1:9" x14ac:dyDescent="0.25">
      <c r="A2" s="7" t="s">
        <v>852</v>
      </c>
      <c r="B2" s="3" t="s">
        <v>405</v>
      </c>
      <c r="C2" s="2" t="s">
        <v>836</v>
      </c>
      <c r="D2" t="s">
        <v>228</v>
      </c>
      <c r="E2">
        <v>62</v>
      </c>
      <c r="F2">
        <v>2019</v>
      </c>
      <c r="G2">
        <v>2050</v>
      </c>
      <c r="H2">
        <v>7</v>
      </c>
      <c r="I2" t="s">
        <v>228</v>
      </c>
    </row>
    <row r="3" spans="1:9" x14ac:dyDescent="0.25">
      <c r="A3" s="7" t="s">
        <v>853</v>
      </c>
      <c r="B3" s="3" t="s">
        <v>408</v>
      </c>
      <c r="C3" s="2" t="s">
        <v>414</v>
      </c>
      <c r="D3" t="s">
        <v>320</v>
      </c>
      <c r="E3">
        <v>64</v>
      </c>
      <c r="F3">
        <v>2019</v>
      </c>
      <c r="G3">
        <v>2050</v>
      </c>
      <c r="H3">
        <v>7</v>
      </c>
      <c r="I3" t="s">
        <v>320</v>
      </c>
    </row>
    <row r="4" spans="1:9" x14ac:dyDescent="0.25">
      <c r="A4" s="7" t="s">
        <v>854</v>
      </c>
      <c r="B4" s="3" t="s">
        <v>404</v>
      </c>
      <c r="C4" s="2" t="s">
        <v>835</v>
      </c>
      <c r="D4" t="s">
        <v>247</v>
      </c>
      <c r="E4">
        <v>64</v>
      </c>
      <c r="F4">
        <v>2019</v>
      </c>
      <c r="G4">
        <v>2050</v>
      </c>
      <c r="H4">
        <v>7</v>
      </c>
      <c r="I4" t="s">
        <v>247</v>
      </c>
    </row>
    <row r="5" spans="1:9" x14ac:dyDescent="0.25">
      <c r="A5" s="7" t="s">
        <v>855</v>
      </c>
      <c r="B5" s="3" t="s">
        <v>410</v>
      </c>
      <c r="C5" s="2" t="s">
        <v>590</v>
      </c>
      <c r="D5" t="s">
        <v>375</v>
      </c>
      <c r="E5">
        <v>62</v>
      </c>
      <c r="F5">
        <v>2019</v>
      </c>
      <c r="G5">
        <v>2050</v>
      </c>
      <c r="H5">
        <v>7</v>
      </c>
      <c r="I5" t="s">
        <v>375</v>
      </c>
    </row>
    <row r="6" spans="1:9" x14ac:dyDescent="0.25">
      <c r="A6" s="7" t="s">
        <v>856</v>
      </c>
      <c r="B6" s="3" t="s">
        <v>407</v>
      </c>
      <c r="C6" s="2" t="s">
        <v>413</v>
      </c>
      <c r="D6" t="s">
        <v>581</v>
      </c>
      <c r="E6">
        <v>64</v>
      </c>
      <c r="F6">
        <v>2019</v>
      </c>
      <c r="G6">
        <v>2050</v>
      </c>
      <c r="H6">
        <v>8</v>
      </c>
      <c r="I6" t="s">
        <v>581</v>
      </c>
    </row>
    <row r="7" spans="1:9" x14ac:dyDescent="0.25">
      <c r="A7" s="7" t="s">
        <v>856</v>
      </c>
      <c r="B7" s="3" t="s">
        <v>407</v>
      </c>
      <c r="C7" s="2" t="s">
        <v>413</v>
      </c>
      <c r="D7" t="s">
        <v>878</v>
      </c>
      <c r="E7">
        <v>64</v>
      </c>
      <c r="F7">
        <v>2019</v>
      </c>
      <c r="G7">
        <v>2050</v>
      </c>
      <c r="H7">
        <v>8</v>
      </c>
      <c r="I7" t="s">
        <v>878</v>
      </c>
    </row>
    <row r="8" spans="1:9" x14ac:dyDescent="0.25">
      <c r="A8" s="8" t="str">
        <f>"BE"&amp;TEXT(B8,"000")</f>
        <v>BE630</v>
      </c>
      <c r="B8" s="1" t="s">
        <v>792</v>
      </c>
      <c r="C8" t="s">
        <v>706</v>
      </c>
      <c r="D8" t="s">
        <v>289</v>
      </c>
      <c r="E8">
        <v>64</v>
      </c>
      <c r="F8">
        <v>2019</v>
      </c>
      <c r="G8">
        <v>2050</v>
      </c>
      <c r="H8">
        <v>4</v>
      </c>
      <c r="I8" t="s">
        <v>289</v>
      </c>
    </row>
    <row r="9" spans="1:9" x14ac:dyDescent="0.25">
      <c r="A9" s="10" t="str">
        <f>"DA"&amp;B9</f>
        <v>DA460</v>
      </c>
      <c r="B9" s="1" t="s">
        <v>777</v>
      </c>
      <c r="C9" t="s">
        <v>573</v>
      </c>
      <c r="D9" t="s">
        <v>241</v>
      </c>
      <c r="E9">
        <v>7</v>
      </c>
      <c r="F9">
        <v>2019</v>
      </c>
      <c r="G9">
        <v>2050</v>
      </c>
      <c r="H9">
        <v>4</v>
      </c>
      <c r="I9" t="s">
        <v>241</v>
      </c>
    </row>
    <row r="10" spans="1:9" x14ac:dyDescent="0.25">
      <c r="A10" s="10" t="str">
        <f>"DA"&amp;B10</f>
        <v>DA461</v>
      </c>
      <c r="B10" s="1" t="s">
        <v>778</v>
      </c>
      <c r="C10" t="s">
        <v>574</v>
      </c>
      <c r="D10" t="s">
        <v>242</v>
      </c>
      <c r="E10">
        <v>7</v>
      </c>
      <c r="F10">
        <v>2019</v>
      </c>
      <c r="G10">
        <v>2050</v>
      </c>
      <c r="H10">
        <v>4</v>
      </c>
      <c r="I10" t="s">
        <v>242</v>
      </c>
    </row>
    <row r="11" spans="1:9" x14ac:dyDescent="0.25">
      <c r="A11" s="10" t="str">
        <f>"DA"&amp;B11</f>
        <v>DA462</v>
      </c>
      <c r="B11" s="1" t="s">
        <v>779</v>
      </c>
      <c r="C11" t="s">
        <v>575</v>
      </c>
      <c r="D11" t="s">
        <v>243</v>
      </c>
      <c r="E11">
        <v>7</v>
      </c>
      <c r="F11">
        <v>2019</v>
      </c>
      <c r="G11">
        <v>2050</v>
      </c>
      <c r="H11">
        <v>4</v>
      </c>
      <c r="I11" t="s">
        <v>243</v>
      </c>
    </row>
    <row r="12" spans="1:9" x14ac:dyDescent="0.25">
      <c r="A12" s="10" t="s">
        <v>579</v>
      </c>
      <c r="B12" s="3" t="s">
        <v>576</v>
      </c>
      <c r="C12" t="s">
        <v>598</v>
      </c>
      <c r="D12" t="s">
        <v>245</v>
      </c>
      <c r="E12">
        <v>14</v>
      </c>
      <c r="F12">
        <v>2019</v>
      </c>
      <c r="G12">
        <v>2050</v>
      </c>
      <c r="H12">
        <v>4</v>
      </c>
      <c r="I12" t="s">
        <v>245</v>
      </c>
    </row>
    <row r="13" spans="1:9" x14ac:dyDescent="0.25">
      <c r="A13" s="8" t="str">
        <f>"DA"&amp;RIGHT(B13,3) &amp; LEFT(B13,1)</f>
        <v>DA605F</v>
      </c>
      <c r="B13" s="1" t="s">
        <v>576</v>
      </c>
      <c r="C13" t="s">
        <v>598</v>
      </c>
      <c r="D13" t="s">
        <v>294</v>
      </c>
      <c r="E13">
        <v>46</v>
      </c>
      <c r="F13">
        <v>2028</v>
      </c>
      <c r="G13">
        <v>2050</v>
      </c>
      <c r="H13">
        <v>4</v>
      </c>
      <c r="I13" t="s">
        <v>294</v>
      </c>
    </row>
    <row r="14" spans="1:9" x14ac:dyDescent="0.25">
      <c r="A14" s="8" t="str">
        <f>"DA"&amp;TEXT(B14,"000")</f>
        <v>DA626</v>
      </c>
      <c r="B14" s="1" t="s">
        <v>818</v>
      </c>
      <c r="C14" t="s">
        <v>738</v>
      </c>
      <c r="D14" t="s">
        <v>286</v>
      </c>
      <c r="E14">
        <v>64</v>
      </c>
      <c r="F14">
        <v>2019</v>
      </c>
      <c r="G14">
        <v>2050</v>
      </c>
      <c r="H14">
        <v>4</v>
      </c>
      <c r="I14" t="s">
        <v>286</v>
      </c>
    </row>
    <row r="15" spans="1:9" x14ac:dyDescent="0.25">
      <c r="A15" s="8" t="str">
        <f>"DA"&amp;TEXT(B15,"000")</f>
        <v>DA640</v>
      </c>
      <c r="B15" s="1" t="s">
        <v>820</v>
      </c>
      <c r="C15" t="s">
        <v>740</v>
      </c>
      <c r="D15" t="s">
        <v>290</v>
      </c>
      <c r="E15">
        <v>64</v>
      </c>
      <c r="F15">
        <v>2019</v>
      </c>
      <c r="G15">
        <v>2050</v>
      </c>
      <c r="H15">
        <v>4</v>
      </c>
      <c r="I15" t="s">
        <v>290</v>
      </c>
    </row>
    <row r="16" spans="1:9" x14ac:dyDescent="0.25">
      <c r="A16" s="9" t="s">
        <v>580</v>
      </c>
      <c r="B16" s="1"/>
      <c r="C16" t="s">
        <v>224</v>
      </c>
      <c r="D16" t="s">
        <v>224</v>
      </c>
      <c r="E16">
        <v>4</v>
      </c>
      <c r="F16">
        <v>2050</v>
      </c>
      <c r="G16">
        <v>2050</v>
      </c>
      <c r="H16">
        <v>9</v>
      </c>
      <c r="I16" t="s">
        <v>224</v>
      </c>
    </row>
    <row r="17" spans="1:9" x14ac:dyDescent="0.25">
      <c r="A17" s="9" t="s">
        <v>652</v>
      </c>
      <c r="B17" s="1"/>
      <c r="C17" t="s">
        <v>227</v>
      </c>
      <c r="D17" t="s">
        <v>227</v>
      </c>
      <c r="E17">
        <v>14</v>
      </c>
      <c r="F17">
        <v>2042</v>
      </c>
      <c r="G17">
        <v>2050</v>
      </c>
      <c r="H17">
        <v>9</v>
      </c>
      <c r="I17" t="s">
        <v>227</v>
      </c>
    </row>
    <row r="18" spans="1:9" x14ac:dyDescent="0.25">
      <c r="A18" s="9" t="s">
        <v>653</v>
      </c>
      <c r="B18" s="1"/>
      <c r="C18" t="s">
        <v>235</v>
      </c>
      <c r="D18" t="s">
        <v>235</v>
      </c>
      <c r="E18">
        <v>7</v>
      </c>
      <c r="F18">
        <v>2030</v>
      </c>
      <c r="G18">
        <v>2050</v>
      </c>
      <c r="H18">
        <v>5</v>
      </c>
      <c r="I18" t="s">
        <v>235</v>
      </c>
    </row>
    <row r="19" spans="1:9" x14ac:dyDescent="0.25">
      <c r="A19" s="9" t="s">
        <v>654</v>
      </c>
      <c r="B19" s="1"/>
      <c r="C19" t="s">
        <v>236</v>
      </c>
      <c r="D19" t="s">
        <v>236</v>
      </c>
      <c r="E19">
        <v>1</v>
      </c>
      <c r="F19">
        <v>2042</v>
      </c>
      <c r="G19">
        <v>2042</v>
      </c>
      <c r="H19">
        <v>5</v>
      </c>
      <c r="I19" t="s">
        <v>236</v>
      </c>
    </row>
    <row r="20" spans="1:9" x14ac:dyDescent="0.25">
      <c r="A20" s="9" t="s">
        <v>655</v>
      </c>
      <c r="B20" s="1"/>
      <c r="C20" t="s">
        <v>237</v>
      </c>
      <c r="D20" t="s">
        <v>237</v>
      </c>
      <c r="E20">
        <v>11</v>
      </c>
      <c r="F20">
        <v>2032</v>
      </c>
      <c r="G20">
        <v>2050</v>
      </c>
      <c r="H20">
        <v>5</v>
      </c>
      <c r="I20" t="s">
        <v>237</v>
      </c>
    </row>
    <row r="21" spans="1:9" x14ac:dyDescent="0.25">
      <c r="A21" s="9" t="s">
        <v>656</v>
      </c>
      <c r="B21" s="1"/>
      <c r="C21" t="s">
        <v>238</v>
      </c>
      <c r="D21" t="s">
        <v>238</v>
      </c>
      <c r="E21">
        <v>36</v>
      </c>
      <c r="F21">
        <v>2030</v>
      </c>
      <c r="G21">
        <v>2050</v>
      </c>
      <c r="H21">
        <v>5</v>
      </c>
      <c r="I21" t="s">
        <v>238</v>
      </c>
    </row>
    <row r="22" spans="1:9" x14ac:dyDescent="0.25">
      <c r="A22" s="9" t="s">
        <v>657</v>
      </c>
      <c r="B22" s="1"/>
      <c r="C22" t="s">
        <v>239</v>
      </c>
      <c r="D22" t="s">
        <v>239</v>
      </c>
      <c r="E22">
        <v>15</v>
      </c>
      <c r="F22">
        <v>2032</v>
      </c>
      <c r="G22">
        <v>2050</v>
      </c>
      <c r="H22">
        <v>5</v>
      </c>
      <c r="I22" t="s">
        <v>239</v>
      </c>
    </row>
    <row r="23" spans="1:9" x14ac:dyDescent="0.25">
      <c r="A23" s="9" t="s">
        <v>658</v>
      </c>
      <c r="B23" s="1"/>
      <c r="C23" t="s">
        <v>240</v>
      </c>
      <c r="D23" t="s">
        <v>240</v>
      </c>
      <c r="E23">
        <v>4</v>
      </c>
      <c r="F23">
        <v>2032</v>
      </c>
      <c r="G23">
        <v>2042</v>
      </c>
      <c r="H23">
        <v>5</v>
      </c>
      <c r="I23" t="s">
        <v>240</v>
      </c>
    </row>
    <row r="24" spans="1:9" x14ac:dyDescent="0.25">
      <c r="A24" s="9" t="s">
        <v>659</v>
      </c>
      <c r="B24" s="1"/>
      <c r="C24" t="s">
        <v>268</v>
      </c>
      <c r="D24" t="s">
        <v>268</v>
      </c>
      <c r="E24">
        <v>8</v>
      </c>
      <c r="F24">
        <v>2042</v>
      </c>
      <c r="G24">
        <v>2050</v>
      </c>
      <c r="H24">
        <v>7</v>
      </c>
      <c r="I24" t="s">
        <v>268</v>
      </c>
    </row>
    <row r="25" spans="1:9" x14ac:dyDescent="0.25">
      <c r="A25" s="9" t="s">
        <v>660</v>
      </c>
      <c r="B25" s="1"/>
      <c r="C25" t="s">
        <v>299</v>
      </c>
      <c r="D25" t="s">
        <v>299</v>
      </c>
      <c r="E25">
        <v>8</v>
      </c>
      <c r="F25">
        <v>2030</v>
      </c>
      <c r="G25">
        <v>2050</v>
      </c>
      <c r="H25">
        <v>4</v>
      </c>
      <c r="I25" t="s">
        <v>299</v>
      </c>
    </row>
    <row r="26" spans="1:9" x14ac:dyDescent="0.25">
      <c r="A26" s="9" t="s">
        <v>661</v>
      </c>
      <c r="B26" s="1"/>
      <c r="C26" t="s">
        <v>300</v>
      </c>
      <c r="D26" t="s">
        <v>300</v>
      </c>
      <c r="E26">
        <v>12</v>
      </c>
      <c r="F26">
        <v>2030</v>
      </c>
      <c r="G26">
        <v>2050</v>
      </c>
      <c r="H26">
        <v>4</v>
      </c>
      <c r="I26" t="s">
        <v>300</v>
      </c>
    </row>
    <row r="27" spans="1:9" x14ac:dyDescent="0.25">
      <c r="A27" s="9" t="s">
        <v>662</v>
      </c>
      <c r="B27" s="1"/>
      <c r="C27" t="s">
        <v>301</v>
      </c>
      <c r="D27" t="s">
        <v>301</v>
      </c>
      <c r="E27">
        <v>6</v>
      </c>
      <c r="F27">
        <v>2030</v>
      </c>
      <c r="G27">
        <v>2050</v>
      </c>
      <c r="H27">
        <v>4</v>
      </c>
      <c r="I27" t="s">
        <v>301</v>
      </c>
    </row>
    <row r="28" spans="1:9" x14ac:dyDescent="0.25">
      <c r="A28" s="9" t="s">
        <v>663</v>
      </c>
      <c r="B28" s="1"/>
      <c r="C28" t="s">
        <v>302</v>
      </c>
      <c r="D28" t="s">
        <v>302</v>
      </c>
      <c r="E28">
        <v>12</v>
      </c>
      <c r="F28">
        <v>2030</v>
      </c>
      <c r="G28">
        <v>2050</v>
      </c>
      <c r="H28">
        <v>4</v>
      </c>
      <c r="I28" t="s">
        <v>302</v>
      </c>
    </row>
    <row r="29" spans="1:9" x14ac:dyDescent="0.25">
      <c r="A29" s="9" t="s">
        <v>664</v>
      </c>
      <c r="B29" s="1"/>
      <c r="C29" t="s">
        <v>303</v>
      </c>
      <c r="D29" t="s">
        <v>303</v>
      </c>
      <c r="E29">
        <v>12</v>
      </c>
      <c r="F29">
        <v>2030</v>
      </c>
      <c r="G29">
        <v>2050</v>
      </c>
      <c r="H29">
        <v>4</v>
      </c>
      <c r="I29" t="s">
        <v>303</v>
      </c>
    </row>
    <row r="30" spans="1:9" x14ac:dyDescent="0.25">
      <c r="A30" s="9" t="s">
        <v>665</v>
      </c>
      <c r="B30" s="1"/>
      <c r="C30" t="s">
        <v>304</v>
      </c>
      <c r="D30" t="s">
        <v>304</v>
      </c>
      <c r="E30">
        <v>12</v>
      </c>
      <c r="F30">
        <v>2030</v>
      </c>
      <c r="G30">
        <v>2050</v>
      </c>
      <c r="H30">
        <v>4</v>
      </c>
      <c r="I30" t="s">
        <v>304</v>
      </c>
    </row>
    <row r="31" spans="1:9" x14ac:dyDescent="0.25">
      <c r="A31" s="9" t="s">
        <v>666</v>
      </c>
      <c r="B31" s="1"/>
      <c r="C31" t="s">
        <v>305</v>
      </c>
      <c r="D31" t="s">
        <v>305</v>
      </c>
      <c r="E31">
        <v>12</v>
      </c>
      <c r="F31">
        <v>2030</v>
      </c>
      <c r="G31">
        <v>2050</v>
      </c>
      <c r="H31">
        <v>4</v>
      </c>
      <c r="I31" t="s">
        <v>305</v>
      </c>
    </row>
    <row r="32" spans="1:9" x14ac:dyDescent="0.25">
      <c r="A32" s="9" t="s">
        <v>667</v>
      </c>
      <c r="B32" s="1"/>
      <c r="C32" t="s">
        <v>306</v>
      </c>
      <c r="D32" t="s">
        <v>306</v>
      </c>
      <c r="E32">
        <v>12</v>
      </c>
      <c r="F32">
        <v>2030</v>
      </c>
      <c r="G32">
        <v>2050</v>
      </c>
      <c r="H32">
        <v>4</v>
      </c>
      <c r="I32" t="s">
        <v>306</v>
      </c>
    </row>
    <row r="33" spans="1:9" x14ac:dyDescent="0.25">
      <c r="A33" s="9" t="s">
        <v>668</v>
      </c>
      <c r="B33" s="1"/>
      <c r="C33" t="s">
        <v>307</v>
      </c>
      <c r="D33" t="s">
        <v>307</v>
      </c>
      <c r="E33">
        <v>6</v>
      </c>
      <c r="F33">
        <v>2030</v>
      </c>
      <c r="G33">
        <v>2050</v>
      </c>
      <c r="H33">
        <v>4</v>
      </c>
      <c r="I33" t="s">
        <v>307</v>
      </c>
    </row>
    <row r="34" spans="1:9" x14ac:dyDescent="0.25">
      <c r="A34" s="9" t="s">
        <v>669</v>
      </c>
      <c r="B34" s="1"/>
      <c r="C34" t="s">
        <v>308</v>
      </c>
      <c r="D34" t="s">
        <v>308</v>
      </c>
      <c r="E34">
        <v>12</v>
      </c>
      <c r="F34">
        <v>2030</v>
      </c>
      <c r="G34">
        <v>2050</v>
      </c>
      <c r="H34">
        <v>4</v>
      </c>
      <c r="I34" t="s">
        <v>308</v>
      </c>
    </row>
    <row r="35" spans="1:9" x14ac:dyDescent="0.25">
      <c r="A35" s="9" t="s">
        <v>670</v>
      </c>
      <c r="B35" s="1"/>
      <c r="C35" t="s">
        <v>309</v>
      </c>
      <c r="D35" t="s">
        <v>309</v>
      </c>
      <c r="E35">
        <v>8</v>
      </c>
      <c r="F35">
        <v>2030</v>
      </c>
      <c r="G35">
        <v>2050</v>
      </c>
      <c r="H35">
        <v>4</v>
      </c>
      <c r="I35" t="s">
        <v>309</v>
      </c>
    </row>
    <row r="36" spans="1:9" x14ac:dyDescent="0.25">
      <c r="A36" s="9" t="s">
        <v>671</v>
      </c>
      <c r="B36" s="1"/>
      <c r="C36" t="s">
        <v>310</v>
      </c>
      <c r="D36" t="s">
        <v>310</v>
      </c>
      <c r="E36">
        <v>12</v>
      </c>
      <c r="F36">
        <v>2030</v>
      </c>
      <c r="G36">
        <v>2050</v>
      </c>
      <c r="H36">
        <v>4</v>
      </c>
      <c r="I36" t="s">
        <v>310</v>
      </c>
    </row>
    <row r="37" spans="1:9" x14ac:dyDescent="0.25">
      <c r="A37" s="9" t="s">
        <v>672</v>
      </c>
      <c r="B37" s="1"/>
      <c r="C37" t="s">
        <v>313</v>
      </c>
      <c r="D37" t="s">
        <v>313</v>
      </c>
      <c r="E37">
        <v>12</v>
      </c>
      <c r="F37">
        <v>2030</v>
      </c>
      <c r="G37">
        <v>2050</v>
      </c>
      <c r="H37">
        <v>4</v>
      </c>
      <c r="I37" t="s">
        <v>313</v>
      </c>
    </row>
    <row r="38" spans="1:9" x14ac:dyDescent="0.25">
      <c r="A38" s="9" t="s">
        <v>673</v>
      </c>
      <c r="B38" s="1"/>
      <c r="C38" t="s">
        <v>314</v>
      </c>
      <c r="D38" t="s">
        <v>314</v>
      </c>
      <c r="E38">
        <v>10</v>
      </c>
      <c r="F38">
        <v>2030</v>
      </c>
      <c r="G38">
        <v>2050</v>
      </c>
      <c r="H38">
        <v>4</v>
      </c>
      <c r="I38" t="s">
        <v>314</v>
      </c>
    </row>
    <row r="39" spans="1:9" x14ac:dyDescent="0.25">
      <c r="A39" s="9" t="s">
        <v>674</v>
      </c>
      <c r="B39" s="1"/>
      <c r="C39" t="s">
        <v>315</v>
      </c>
      <c r="D39" t="s">
        <v>315</v>
      </c>
      <c r="E39">
        <v>12</v>
      </c>
      <c r="F39">
        <v>2030</v>
      </c>
      <c r="G39">
        <v>2050</v>
      </c>
      <c r="H39">
        <v>4</v>
      </c>
      <c r="I39" t="s">
        <v>315</v>
      </c>
    </row>
    <row r="40" spans="1:9" x14ac:dyDescent="0.25">
      <c r="A40" s="9" t="s">
        <v>675</v>
      </c>
      <c r="B40" s="1"/>
      <c r="C40" t="s">
        <v>311</v>
      </c>
      <c r="D40" t="s">
        <v>311</v>
      </c>
      <c r="E40">
        <v>12</v>
      </c>
      <c r="F40">
        <v>2030</v>
      </c>
      <c r="G40">
        <v>2050</v>
      </c>
      <c r="H40">
        <v>4</v>
      </c>
      <c r="I40" t="s">
        <v>311</v>
      </c>
    </row>
    <row r="41" spans="1:9" x14ac:dyDescent="0.25">
      <c r="A41" s="9" t="s">
        <v>676</v>
      </c>
      <c r="B41" s="1"/>
      <c r="C41" t="s">
        <v>312</v>
      </c>
      <c r="D41" t="s">
        <v>312</v>
      </c>
      <c r="E41">
        <v>12</v>
      </c>
      <c r="F41">
        <v>2030</v>
      </c>
      <c r="G41">
        <v>2050</v>
      </c>
      <c r="H41">
        <v>4</v>
      </c>
      <c r="I41" t="s">
        <v>312</v>
      </c>
    </row>
    <row r="42" spans="1:9" x14ac:dyDescent="0.25">
      <c r="A42" s="9" t="s">
        <v>677</v>
      </c>
      <c r="B42" s="1"/>
      <c r="C42" t="s">
        <v>316</v>
      </c>
      <c r="D42" t="s">
        <v>316</v>
      </c>
      <c r="E42">
        <v>12</v>
      </c>
      <c r="F42">
        <v>2030</v>
      </c>
      <c r="G42">
        <v>2050</v>
      </c>
      <c r="H42">
        <v>4</v>
      </c>
      <c r="I42" t="s">
        <v>316</v>
      </c>
    </row>
    <row r="43" spans="1:9" x14ac:dyDescent="0.25">
      <c r="A43" s="9" t="s">
        <v>678</v>
      </c>
      <c r="B43" s="1"/>
      <c r="C43" t="s">
        <v>373</v>
      </c>
      <c r="D43" t="s">
        <v>373</v>
      </c>
      <c r="E43">
        <v>10</v>
      </c>
      <c r="F43">
        <v>2032</v>
      </c>
      <c r="G43">
        <v>2050</v>
      </c>
      <c r="H43">
        <v>4</v>
      </c>
      <c r="I43" t="s">
        <v>373</v>
      </c>
    </row>
    <row r="44" spans="1:9" x14ac:dyDescent="0.25">
      <c r="A44" s="11" t="str">
        <f t="shared" ref="A44:A51" si="0">"SL"&amp;TEXT(B44,"000")</f>
        <v>SL001</v>
      </c>
      <c r="B44" s="5" t="s">
        <v>750</v>
      </c>
      <c r="C44" t="s">
        <v>879</v>
      </c>
      <c r="D44" t="s">
        <v>880</v>
      </c>
      <c r="E44">
        <v>26</v>
      </c>
      <c r="F44">
        <v>2019</v>
      </c>
      <c r="G44">
        <v>2050</v>
      </c>
      <c r="H44">
        <v>4</v>
      </c>
      <c r="I44" t="s">
        <v>402</v>
      </c>
    </row>
    <row r="45" spans="1:9" x14ac:dyDescent="0.25">
      <c r="A45" s="11" t="str">
        <f t="shared" si="0"/>
        <v>SL002</v>
      </c>
      <c r="B45" s="1" t="s">
        <v>799</v>
      </c>
      <c r="C45" t="s">
        <v>726</v>
      </c>
      <c r="D45" t="s">
        <v>858</v>
      </c>
      <c r="E45">
        <v>26</v>
      </c>
      <c r="F45">
        <v>2019</v>
      </c>
      <c r="G45">
        <v>2050</v>
      </c>
      <c r="H45">
        <v>4</v>
      </c>
      <c r="I45" t="s">
        <v>386</v>
      </c>
    </row>
    <row r="46" spans="1:9" x14ac:dyDescent="0.25">
      <c r="A46" s="11" t="str">
        <f t="shared" si="0"/>
        <v>SL002X</v>
      </c>
      <c r="B46" s="1" t="s">
        <v>433</v>
      </c>
      <c r="C46" t="s">
        <v>571</v>
      </c>
      <c r="D46" t="s">
        <v>859</v>
      </c>
      <c r="E46">
        <v>30</v>
      </c>
      <c r="F46">
        <v>2019</v>
      </c>
      <c r="G46">
        <v>2050</v>
      </c>
      <c r="H46">
        <v>6</v>
      </c>
      <c r="I46" t="s">
        <v>388</v>
      </c>
    </row>
    <row r="47" spans="1:9" x14ac:dyDescent="0.25">
      <c r="A47" s="11" t="str">
        <f t="shared" si="0"/>
        <v>SL003</v>
      </c>
      <c r="B47" s="1" t="s">
        <v>751</v>
      </c>
      <c r="C47" t="s">
        <v>572</v>
      </c>
      <c r="D47" t="s">
        <v>860</v>
      </c>
      <c r="E47">
        <v>7</v>
      </c>
      <c r="F47">
        <v>2019</v>
      </c>
      <c r="G47">
        <v>2050</v>
      </c>
      <c r="H47">
        <v>4</v>
      </c>
      <c r="I47" t="s">
        <v>389</v>
      </c>
    </row>
    <row r="48" spans="1:9" x14ac:dyDescent="0.25">
      <c r="A48" s="11" t="str">
        <f t="shared" si="0"/>
        <v>SL004</v>
      </c>
      <c r="B48" s="1" t="s">
        <v>752</v>
      </c>
      <c r="C48" t="s">
        <v>680</v>
      </c>
      <c r="D48" t="s">
        <v>861</v>
      </c>
      <c r="E48">
        <v>27</v>
      </c>
      <c r="F48">
        <v>2019</v>
      </c>
      <c r="G48">
        <v>2050</v>
      </c>
      <c r="H48">
        <v>4</v>
      </c>
      <c r="I48" t="s">
        <v>393</v>
      </c>
    </row>
    <row r="49" spans="1:9" x14ac:dyDescent="0.25">
      <c r="A49" s="11" t="str">
        <f t="shared" si="0"/>
        <v>SL006</v>
      </c>
      <c r="B49" s="1" t="s">
        <v>753</v>
      </c>
      <c r="C49" t="s">
        <v>570</v>
      </c>
      <c r="D49" t="s">
        <v>862</v>
      </c>
      <c r="E49">
        <v>7</v>
      </c>
      <c r="F49">
        <v>2019</v>
      </c>
      <c r="G49">
        <v>2050</v>
      </c>
      <c r="H49">
        <v>4</v>
      </c>
      <c r="I49" t="s">
        <v>398</v>
      </c>
    </row>
    <row r="50" spans="1:9" x14ac:dyDescent="0.25">
      <c r="A50" s="11" t="str">
        <f t="shared" si="0"/>
        <v>SL009</v>
      </c>
      <c r="B50" s="1" t="s">
        <v>800</v>
      </c>
      <c r="C50" t="s">
        <v>727</v>
      </c>
      <c r="D50" t="s">
        <v>863</v>
      </c>
      <c r="E50">
        <v>28</v>
      </c>
      <c r="F50">
        <v>2019</v>
      </c>
      <c r="G50">
        <v>2050</v>
      </c>
      <c r="H50">
        <v>4</v>
      </c>
      <c r="I50" t="s">
        <v>400</v>
      </c>
    </row>
    <row r="51" spans="1:9" x14ac:dyDescent="0.25">
      <c r="A51" s="11" t="str">
        <f t="shared" si="0"/>
        <v>SL011</v>
      </c>
      <c r="B51" s="1" t="s">
        <v>754</v>
      </c>
      <c r="C51" t="s">
        <v>556</v>
      </c>
      <c r="D51" t="s">
        <v>864</v>
      </c>
      <c r="E51">
        <v>7</v>
      </c>
      <c r="F51">
        <v>2019</v>
      </c>
      <c r="G51">
        <v>2050</v>
      </c>
      <c r="H51">
        <v>4</v>
      </c>
      <c r="I51" t="s">
        <v>384</v>
      </c>
    </row>
    <row r="52" spans="1:9" x14ac:dyDescent="0.25">
      <c r="A52" s="11" t="str">
        <f>"SL"&amp;RIGHT(B52,3) &amp; LEFT(B52,1)</f>
        <v>SL011F</v>
      </c>
      <c r="B52" s="1" t="s">
        <v>146</v>
      </c>
      <c r="C52" t="s">
        <v>745</v>
      </c>
      <c r="D52" t="s">
        <v>865</v>
      </c>
      <c r="E52">
        <v>50</v>
      </c>
      <c r="F52">
        <v>2023</v>
      </c>
      <c r="G52">
        <v>2050</v>
      </c>
      <c r="H52">
        <v>4</v>
      </c>
      <c r="I52" t="s">
        <v>403</v>
      </c>
    </row>
    <row r="53" spans="1:9" x14ac:dyDescent="0.25">
      <c r="A53" s="11" t="str">
        <f>"SL"&amp;TEXT(B53,"000")</f>
        <v>SL017</v>
      </c>
      <c r="B53" s="1" t="s">
        <v>801</v>
      </c>
      <c r="C53" t="s">
        <v>728</v>
      </c>
      <c r="D53" t="s">
        <v>866</v>
      </c>
      <c r="E53">
        <v>64</v>
      </c>
      <c r="F53">
        <v>2019</v>
      </c>
      <c r="G53">
        <v>2050</v>
      </c>
      <c r="H53">
        <v>4</v>
      </c>
      <c r="I53" t="s">
        <v>385</v>
      </c>
    </row>
    <row r="54" spans="1:9" x14ac:dyDescent="0.25">
      <c r="A54" s="11" t="str">
        <f>"SL"&amp;TEXT(B54,"000")</f>
        <v>SL021</v>
      </c>
      <c r="B54" s="1" t="s">
        <v>755</v>
      </c>
      <c r="C54" t="s">
        <v>681</v>
      </c>
      <c r="D54" t="s">
        <v>867</v>
      </c>
      <c r="E54">
        <v>26</v>
      </c>
      <c r="F54">
        <v>2019</v>
      </c>
      <c r="G54">
        <v>2050</v>
      </c>
      <c r="H54">
        <v>4</v>
      </c>
      <c r="I54" t="s">
        <v>387</v>
      </c>
    </row>
    <row r="55" spans="1:9" x14ac:dyDescent="0.25">
      <c r="A55" s="11" t="str">
        <f>"SL"&amp;TEXT(B55,"000")</f>
        <v>SL031</v>
      </c>
      <c r="B55" s="1" t="s">
        <v>826</v>
      </c>
      <c r="C55" t="s">
        <v>833</v>
      </c>
      <c r="D55" t="s">
        <v>868</v>
      </c>
      <c r="E55">
        <v>46</v>
      </c>
      <c r="F55">
        <v>2028</v>
      </c>
      <c r="G55">
        <v>2050</v>
      </c>
      <c r="H55">
        <v>4</v>
      </c>
      <c r="I55" t="s">
        <v>585</v>
      </c>
    </row>
    <row r="56" spans="1:9" x14ac:dyDescent="0.25">
      <c r="A56" s="11" t="str">
        <f>"SL"&amp;TEXT(B56,"000")</f>
        <v>SL033</v>
      </c>
      <c r="B56" s="1" t="s">
        <v>756</v>
      </c>
      <c r="C56" t="s">
        <v>682</v>
      </c>
      <c r="D56" t="s">
        <v>869</v>
      </c>
      <c r="E56">
        <v>28</v>
      </c>
      <c r="F56">
        <v>2019</v>
      </c>
      <c r="G56">
        <v>2050</v>
      </c>
      <c r="H56">
        <v>4</v>
      </c>
      <c r="I56" t="s">
        <v>390</v>
      </c>
    </row>
    <row r="57" spans="1:9" x14ac:dyDescent="0.25">
      <c r="A57" s="11" t="s">
        <v>578</v>
      </c>
      <c r="B57" s="5" t="s">
        <v>406</v>
      </c>
      <c r="C57" t="s">
        <v>729</v>
      </c>
      <c r="D57" t="s">
        <v>209</v>
      </c>
      <c r="E57">
        <v>8</v>
      </c>
      <c r="F57">
        <v>2019</v>
      </c>
      <c r="G57">
        <v>2024</v>
      </c>
      <c r="H57">
        <v>5</v>
      </c>
      <c r="I57" t="s">
        <v>209</v>
      </c>
    </row>
    <row r="58" spans="1:9" x14ac:dyDescent="0.25">
      <c r="A58" s="11" t="str">
        <f t="shared" ref="A58:A65" si="1">"SL"&amp;TEXT(B58,"000")</f>
        <v>SL035</v>
      </c>
      <c r="B58" s="1" t="s">
        <v>406</v>
      </c>
      <c r="C58" t="s">
        <v>729</v>
      </c>
      <c r="D58" t="s">
        <v>870</v>
      </c>
      <c r="E58">
        <v>34</v>
      </c>
      <c r="F58">
        <v>2019</v>
      </c>
      <c r="G58">
        <v>2050</v>
      </c>
      <c r="H58">
        <v>4</v>
      </c>
      <c r="I58" t="s">
        <v>391</v>
      </c>
    </row>
    <row r="59" spans="1:9" x14ac:dyDescent="0.25">
      <c r="A59" s="11" t="str">
        <f t="shared" si="1"/>
        <v>SL039</v>
      </c>
      <c r="B59" s="1" t="s">
        <v>802</v>
      </c>
      <c r="C59" t="s">
        <v>730</v>
      </c>
      <c r="D59" t="s">
        <v>871</v>
      </c>
      <c r="E59">
        <v>46</v>
      </c>
      <c r="F59">
        <v>2019</v>
      </c>
      <c r="G59">
        <v>2050</v>
      </c>
      <c r="H59">
        <v>4</v>
      </c>
      <c r="I59" t="s">
        <v>392</v>
      </c>
    </row>
    <row r="60" spans="1:9" x14ac:dyDescent="0.25">
      <c r="A60" s="11" t="str">
        <f t="shared" si="1"/>
        <v>SL041</v>
      </c>
      <c r="B60" s="1" t="s">
        <v>757</v>
      </c>
      <c r="C60" t="s">
        <v>562</v>
      </c>
      <c r="D60" t="s">
        <v>872</v>
      </c>
      <c r="E60">
        <v>8</v>
      </c>
      <c r="F60">
        <v>2019</v>
      </c>
      <c r="G60">
        <v>2024</v>
      </c>
      <c r="H60">
        <v>4</v>
      </c>
      <c r="I60" t="s">
        <v>394</v>
      </c>
    </row>
    <row r="61" spans="1:9" x14ac:dyDescent="0.25">
      <c r="A61" s="11" t="str">
        <f t="shared" si="1"/>
        <v>SL045</v>
      </c>
      <c r="B61" s="1" t="s">
        <v>758</v>
      </c>
      <c r="C61" t="s">
        <v>683</v>
      </c>
      <c r="D61" t="s">
        <v>874</v>
      </c>
      <c r="E61">
        <v>34</v>
      </c>
      <c r="F61">
        <v>2019</v>
      </c>
      <c r="G61">
        <v>2050</v>
      </c>
      <c r="H61">
        <v>4</v>
      </c>
      <c r="I61" t="s">
        <v>395</v>
      </c>
    </row>
    <row r="62" spans="1:9" x14ac:dyDescent="0.25">
      <c r="A62" s="11" t="str">
        <f t="shared" si="1"/>
        <v>SL047</v>
      </c>
      <c r="B62" s="1" t="s">
        <v>759</v>
      </c>
      <c r="C62" t="s">
        <v>684</v>
      </c>
      <c r="D62" t="s">
        <v>873</v>
      </c>
      <c r="E62">
        <v>34</v>
      </c>
      <c r="F62">
        <v>2019</v>
      </c>
      <c r="G62">
        <v>2050</v>
      </c>
      <c r="H62">
        <v>4</v>
      </c>
      <c r="I62" t="s">
        <v>396</v>
      </c>
    </row>
    <row r="63" spans="1:9" x14ac:dyDescent="0.25">
      <c r="A63" s="11" t="str">
        <f t="shared" si="1"/>
        <v>SL054</v>
      </c>
      <c r="B63" s="1" t="s">
        <v>760</v>
      </c>
      <c r="C63" t="s">
        <v>685</v>
      </c>
      <c r="D63" t="s">
        <v>875</v>
      </c>
      <c r="E63">
        <v>28</v>
      </c>
      <c r="F63">
        <v>2019</v>
      </c>
      <c r="G63">
        <v>2050</v>
      </c>
      <c r="H63">
        <v>4</v>
      </c>
      <c r="I63" t="s">
        <v>397</v>
      </c>
    </row>
    <row r="64" spans="1:9" x14ac:dyDescent="0.25">
      <c r="A64" s="11" t="str">
        <f t="shared" si="1"/>
        <v>SL062</v>
      </c>
      <c r="B64" s="1" t="s">
        <v>761</v>
      </c>
      <c r="C64" t="s">
        <v>686</v>
      </c>
      <c r="D64" t="s">
        <v>876</v>
      </c>
      <c r="E64">
        <v>54</v>
      </c>
      <c r="F64">
        <v>2019</v>
      </c>
      <c r="G64">
        <v>2050</v>
      </c>
      <c r="H64">
        <v>4</v>
      </c>
      <c r="I64" t="s">
        <v>399</v>
      </c>
    </row>
    <row r="65" spans="1:9" x14ac:dyDescent="0.25">
      <c r="A65" s="11" t="str">
        <f t="shared" si="1"/>
        <v>SL072</v>
      </c>
      <c r="B65" s="1" t="s">
        <v>762</v>
      </c>
      <c r="C65" t="s">
        <v>687</v>
      </c>
      <c r="D65" t="s">
        <v>877</v>
      </c>
      <c r="E65">
        <v>28</v>
      </c>
      <c r="F65">
        <v>2019</v>
      </c>
      <c r="G65">
        <v>2050</v>
      </c>
      <c r="H65">
        <v>4</v>
      </c>
      <c r="I65" t="s">
        <v>401</v>
      </c>
    </row>
    <row r="66" spans="1:9" x14ac:dyDescent="0.25">
      <c r="A66" s="11" t="str">
        <f>"SL"&amp;RIGHT(B66,3) &amp; LEFT(B66,1)</f>
        <v>SL094F</v>
      </c>
      <c r="B66" s="2" t="s">
        <v>150</v>
      </c>
      <c r="C66" t="s">
        <v>717</v>
      </c>
      <c r="D66" t="s">
        <v>372</v>
      </c>
      <c r="E66">
        <v>28</v>
      </c>
      <c r="F66">
        <v>2019</v>
      </c>
      <c r="G66">
        <v>2050</v>
      </c>
      <c r="H66">
        <v>4</v>
      </c>
      <c r="I66" t="s">
        <v>372</v>
      </c>
    </row>
    <row r="67" spans="1:9" x14ac:dyDescent="0.25">
      <c r="A67" s="11" t="str">
        <f>"SL"&amp;TEXT(B67,"000")</f>
        <v>SL200</v>
      </c>
      <c r="B67" s="1" t="s">
        <v>763</v>
      </c>
      <c r="C67" t="s">
        <v>688</v>
      </c>
      <c r="D67" t="s">
        <v>321</v>
      </c>
      <c r="E67">
        <v>30</v>
      </c>
      <c r="F67">
        <v>2019</v>
      </c>
      <c r="G67">
        <v>2050</v>
      </c>
      <c r="H67">
        <v>4</v>
      </c>
      <c r="I67" t="s">
        <v>321</v>
      </c>
    </row>
    <row r="68" spans="1:9" x14ac:dyDescent="0.25">
      <c r="A68" s="11" t="str">
        <f>"SL"&amp;TEXT(B68,"000")</f>
        <v>SL201</v>
      </c>
      <c r="B68" s="1" t="s">
        <v>803</v>
      </c>
      <c r="C68" t="s">
        <v>731</v>
      </c>
      <c r="D68" t="s">
        <v>322</v>
      </c>
      <c r="E68">
        <v>44</v>
      </c>
      <c r="F68">
        <v>2019</v>
      </c>
      <c r="G68">
        <v>2050</v>
      </c>
      <c r="H68">
        <v>4</v>
      </c>
      <c r="I68" t="s">
        <v>322</v>
      </c>
    </row>
    <row r="69" spans="1:9" x14ac:dyDescent="0.25">
      <c r="A69" s="11" t="str">
        <f>"SL"&amp;RIGHT(B69,3) &amp; LEFT(B69,1)</f>
        <v>SL202F</v>
      </c>
      <c r="B69" s="1" t="s">
        <v>153</v>
      </c>
      <c r="C69" t="s">
        <v>718</v>
      </c>
      <c r="D69" t="s">
        <v>357</v>
      </c>
      <c r="E69">
        <v>50</v>
      </c>
      <c r="F69">
        <v>2023</v>
      </c>
      <c r="G69">
        <v>2050</v>
      </c>
      <c r="H69">
        <v>4</v>
      </c>
      <c r="I69" t="s">
        <v>357</v>
      </c>
    </row>
    <row r="70" spans="1:9" x14ac:dyDescent="0.25">
      <c r="A70" s="11" t="str">
        <f t="shared" ref="A70:A78" si="2">"SL"&amp;TEXT(B70,"000")</f>
        <v>SL205</v>
      </c>
      <c r="B70" s="1" t="s">
        <v>804</v>
      </c>
      <c r="C70" t="s">
        <v>732</v>
      </c>
      <c r="D70" t="s">
        <v>323</v>
      </c>
      <c r="E70">
        <v>28</v>
      </c>
      <c r="F70">
        <v>2019</v>
      </c>
      <c r="G70">
        <v>2050</v>
      </c>
      <c r="H70">
        <v>4</v>
      </c>
      <c r="I70" t="s">
        <v>323</v>
      </c>
    </row>
    <row r="71" spans="1:9" x14ac:dyDescent="0.25">
      <c r="A71" s="11" t="str">
        <f t="shared" si="2"/>
        <v>SL209</v>
      </c>
      <c r="B71" s="1" t="s">
        <v>805</v>
      </c>
      <c r="C71" t="s">
        <v>733</v>
      </c>
      <c r="D71" t="s">
        <v>324</v>
      </c>
      <c r="E71">
        <v>28</v>
      </c>
      <c r="F71">
        <v>2019</v>
      </c>
      <c r="G71">
        <v>2050</v>
      </c>
      <c r="H71">
        <v>4</v>
      </c>
      <c r="I71" t="s">
        <v>324</v>
      </c>
    </row>
    <row r="72" spans="1:9" x14ac:dyDescent="0.25">
      <c r="A72" s="11" t="str">
        <f t="shared" si="2"/>
        <v>SL213</v>
      </c>
      <c r="B72" s="1" t="s">
        <v>764</v>
      </c>
      <c r="C72" t="s">
        <v>689</v>
      </c>
      <c r="D72" t="s">
        <v>325</v>
      </c>
      <c r="E72">
        <v>29</v>
      </c>
      <c r="F72">
        <v>2019</v>
      </c>
      <c r="G72">
        <v>2050</v>
      </c>
      <c r="H72">
        <v>4</v>
      </c>
      <c r="I72" t="s">
        <v>325</v>
      </c>
    </row>
    <row r="73" spans="1:9" x14ac:dyDescent="0.25">
      <c r="A73" s="11" t="str">
        <f t="shared" si="2"/>
        <v>SL217</v>
      </c>
      <c r="B73" s="1" t="s">
        <v>806</v>
      </c>
      <c r="C73" t="s">
        <v>734</v>
      </c>
      <c r="D73" t="s">
        <v>326</v>
      </c>
      <c r="E73">
        <v>14</v>
      </c>
      <c r="F73">
        <v>2019</v>
      </c>
      <c r="G73">
        <v>2050</v>
      </c>
      <c r="H73">
        <v>4</v>
      </c>
      <c r="I73" t="s">
        <v>326</v>
      </c>
    </row>
    <row r="74" spans="1:9" x14ac:dyDescent="0.25">
      <c r="A74" s="11" t="str">
        <f t="shared" si="2"/>
        <v>SL218</v>
      </c>
      <c r="B74" s="1" t="s">
        <v>807</v>
      </c>
      <c r="C74" t="s">
        <v>735</v>
      </c>
      <c r="D74" t="s">
        <v>327</v>
      </c>
      <c r="E74">
        <v>28</v>
      </c>
      <c r="F74">
        <v>2019</v>
      </c>
      <c r="G74">
        <v>2050</v>
      </c>
      <c r="H74">
        <v>4</v>
      </c>
      <c r="I74" t="s">
        <v>327</v>
      </c>
    </row>
    <row r="75" spans="1:9" x14ac:dyDescent="0.25">
      <c r="A75" s="11" t="str">
        <f t="shared" si="2"/>
        <v>SL220</v>
      </c>
      <c r="B75" s="1" t="s">
        <v>808</v>
      </c>
      <c r="C75" t="s">
        <v>736</v>
      </c>
      <c r="D75" t="s">
        <v>328</v>
      </c>
      <c r="E75">
        <v>32</v>
      </c>
      <c r="F75">
        <v>2019</v>
      </c>
      <c r="G75">
        <v>2050</v>
      </c>
      <c r="H75">
        <v>4</v>
      </c>
      <c r="I75" t="s">
        <v>328</v>
      </c>
    </row>
    <row r="76" spans="1:9" x14ac:dyDescent="0.25">
      <c r="A76" s="11" t="str">
        <f t="shared" si="2"/>
        <v>SL223</v>
      </c>
      <c r="B76" s="1" t="s">
        <v>765</v>
      </c>
      <c r="C76" t="s">
        <v>690</v>
      </c>
      <c r="D76" t="s">
        <v>329</v>
      </c>
      <c r="E76">
        <v>39</v>
      </c>
      <c r="F76">
        <v>2019</v>
      </c>
      <c r="G76">
        <v>2050</v>
      </c>
      <c r="H76">
        <v>4</v>
      </c>
      <c r="I76" t="s">
        <v>329</v>
      </c>
    </row>
    <row r="77" spans="1:9" x14ac:dyDescent="0.25">
      <c r="A77" s="11" t="str">
        <f t="shared" si="2"/>
        <v>SL227</v>
      </c>
      <c r="B77" s="1" t="s">
        <v>809</v>
      </c>
      <c r="C77" t="s">
        <v>737</v>
      </c>
      <c r="D77" t="s">
        <v>330</v>
      </c>
      <c r="E77">
        <v>28</v>
      </c>
      <c r="F77">
        <v>2019</v>
      </c>
      <c r="G77">
        <v>2050</v>
      </c>
      <c r="H77">
        <v>4</v>
      </c>
      <c r="I77" t="s">
        <v>330</v>
      </c>
    </row>
    <row r="78" spans="1:9" x14ac:dyDescent="0.25">
      <c r="A78" s="11" t="str">
        <f t="shared" si="2"/>
        <v>SL232</v>
      </c>
      <c r="B78" s="1" t="s">
        <v>766</v>
      </c>
      <c r="C78" t="s">
        <v>557</v>
      </c>
      <c r="D78" t="s">
        <v>331</v>
      </c>
      <c r="E78">
        <v>14</v>
      </c>
      <c r="F78">
        <v>2019</v>
      </c>
      <c r="G78">
        <v>2050</v>
      </c>
      <c r="H78">
        <v>4</v>
      </c>
      <c r="I78" t="s">
        <v>331</v>
      </c>
    </row>
    <row r="79" spans="1:9" x14ac:dyDescent="0.25">
      <c r="A79" s="11" t="str">
        <f>"SL"&amp;RIGHT(B79,3) &amp; LEFT(B79,1)</f>
        <v>SL232F</v>
      </c>
      <c r="B79" s="1" t="s">
        <v>156</v>
      </c>
      <c r="C79" t="s">
        <v>746</v>
      </c>
      <c r="D79" t="s">
        <v>358</v>
      </c>
      <c r="E79">
        <v>50</v>
      </c>
      <c r="F79">
        <v>2023</v>
      </c>
      <c r="G79">
        <v>2050</v>
      </c>
      <c r="H79">
        <v>4</v>
      </c>
      <c r="I79" t="s">
        <v>358</v>
      </c>
    </row>
    <row r="80" spans="1:9" x14ac:dyDescent="0.25">
      <c r="A80" s="11" t="str">
        <f t="shared" ref="A80:A86" si="3">"SL"&amp;TEXT(B80,"000")</f>
        <v>SL236</v>
      </c>
      <c r="B80" s="1" t="s">
        <v>827</v>
      </c>
      <c r="C80" t="s">
        <v>834</v>
      </c>
      <c r="D80" t="s">
        <v>332</v>
      </c>
      <c r="E80">
        <v>23</v>
      </c>
      <c r="F80">
        <v>2028</v>
      </c>
      <c r="G80">
        <v>2050</v>
      </c>
      <c r="H80">
        <v>4</v>
      </c>
      <c r="I80" t="s">
        <v>332</v>
      </c>
    </row>
    <row r="81" spans="1:9" x14ac:dyDescent="0.25">
      <c r="A81" s="11" t="str">
        <f t="shared" si="3"/>
        <v>SL240</v>
      </c>
      <c r="B81" s="1" t="s">
        <v>767</v>
      </c>
      <c r="C81" t="s">
        <v>691</v>
      </c>
      <c r="D81" t="s">
        <v>333</v>
      </c>
      <c r="E81">
        <v>28</v>
      </c>
      <c r="F81">
        <v>2019</v>
      </c>
      <c r="G81">
        <v>2050</v>
      </c>
      <c r="H81">
        <v>4</v>
      </c>
      <c r="I81" t="s">
        <v>333</v>
      </c>
    </row>
    <row r="82" spans="1:9" x14ac:dyDescent="0.25">
      <c r="A82" s="11" t="str">
        <f t="shared" si="3"/>
        <v>SL248</v>
      </c>
      <c r="B82" s="1" t="s">
        <v>768</v>
      </c>
      <c r="C82" t="s">
        <v>692</v>
      </c>
      <c r="D82" t="s">
        <v>334</v>
      </c>
      <c r="E82">
        <v>41</v>
      </c>
      <c r="F82">
        <v>2019</v>
      </c>
      <c r="G82">
        <v>2050</v>
      </c>
      <c r="H82">
        <v>4</v>
      </c>
      <c r="I82" t="s">
        <v>334</v>
      </c>
    </row>
    <row r="83" spans="1:9" x14ac:dyDescent="0.25">
      <c r="A83" s="11" t="str">
        <f t="shared" si="3"/>
        <v>SL307X</v>
      </c>
      <c r="B83" s="1" t="s">
        <v>769</v>
      </c>
      <c r="C83" t="s">
        <v>558</v>
      </c>
      <c r="D83" t="s">
        <v>335</v>
      </c>
      <c r="E83">
        <v>30</v>
      </c>
      <c r="F83">
        <v>2019</v>
      </c>
      <c r="G83">
        <v>2050</v>
      </c>
      <c r="H83">
        <v>4</v>
      </c>
      <c r="I83" t="s">
        <v>335</v>
      </c>
    </row>
    <row r="84" spans="1:9" x14ac:dyDescent="0.25">
      <c r="A84" s="11" t="str">
        <f t="shared" si="3"/>
        <v>SL313X</v>
      </c>
      <c r="B84" s="1" t="s">
        <v>770</v>
      </c>
      <c r="C84" t="s">
        <v>559</v>
      </c>
      <c r="D84" t="s">
        <v>336</v>
      </c>
      <c r="E84">
        <v>30</v>
      </c>
      <c r="F84">
        <v>2019</v>
      </c>
      <c r="G84">
        <v>2050</v>
      </c>
      <c r="H84">
        <v>4</v>
      </c>
      <c r="I84" t="s">
        <v>336</v>
      </c>
    </row>
    <row r="85" spans="1:9" x14ac:dyDescent="0.25">
      <c r="A85" s="11" t="str">
        <f t="shared" si="3"/>
        <v>SL320X</v>
      </c>
      <c r="B85" s="1" t="s">
        <v>771</v>
      </c>
      <c r="C85" t="s">
        <v>560</v>
      </c>
      <c r="D85" t="s">
        <v>337</v>
      </c>
      <c r="E85">
        <v>30</v>
      </c>
      <c r="F85">
        <v>2019</v>
      </c>
      <c r="G85">
        <v>2050</v>
      </c>
      <c r="H85">
        <v>4</v>
      </c>
      <c r="I85" t="s">
        <v>337</v>
      </c>
    </row>
    <row r="86" spans="1:9" x14ac:dyDescent="0.25">
      <c r="A86" s="11" t="str">
        <f t="shared" si="3"/>
        <v>SL354X</v>
      </c>
      <c r="B86" s="1" t="s">
        <v>772</v>
      </c>
      <c r="C86" t="s">
        <v>561</v>
      </c>
      <c r="D86" t="s">
        <v>338</v>
      </c>
      <c r="E86">
        <v>30</v>
      </c>
      <c r="F86">
        <v>2019</v>
      </c>
      <c r="G86">
        <v>2050</v>
      </c>
      <c r="H86">
        <v>4</v>
      </c>
      <c r="I86" t="s">
        <v>338</v>
      </c>
    </row>
    <row r="87" spans="1:9" x14ac:dyDescent="0.25">
      <c r="A87" s="11" t="str">
        <f>"SL"&amp;RIGHT(B87,3) &amp; LEFT(B87,1)</f>
        <v>SL453F</v>
      </c>
      <c r="B87" s="1" t="s">
        <v>159</v>
      </c>
      <c r="C87" t="s">
        <v>719</v>
      </c>
      <c r="D87" t="s">
        <v>359</v>
      </c>
      <c r="E87">
        <v>32</v>
      </c>
      <c r="F87">
        <v>2019</v>
      </c>
      <c r="G87">
        <v>2050</v>
      </c>
      <c r="H87">
        <v>4</v>
      </c>
      <c r="I87" t="s">
        <v>359</v>
      </c>
    </row>
    <row r="88" spans="1:9" x14ac:dyDescent="0.25">
      <c r="A88" s="11" t="str">
        <f>"SL"&amp;TEXT(B88,"000")</f>
        <v>SL455</v>
      </c>
      <c r="B88" s="1" t="s">
        <v>775</v>
      </c>
      <c r="C88" t="s">
        <v>693</v>
      </c>
      <c r="D88" t="s">
        <v>341</v>
      </c>
      <c r="E88">
        <v>32</v>
      </c>
      <c r="F88">
        <v>2019</v>
      </c>
      <c r="G88">
        <v>2050</v>
      </c>
      <c r="H88">
        <v>4</v>
      </c>
      <c r="I88" t="s">
        <v>341</v>
      </c>
    </row>
    <row r="89" spans="1:9" x14ac:dyDescent="0.25">
      <c r="A89" s="11" t="str">
        <f>"SL"&amp;TEXT(B89,"000")</f>
        <v>SL456</v>
      </c>
      <c r="B89" s="1" t="s">
        <v>776</v>
      </c>
      <c r="C89" t="s">
        <v>565</v>
      </c>
      <c r="D89" t="s">
        <v>342</v>
      </c>
      <c r="E89">
        <v>15</v>
      </c>
      <c r="F89">
        <v>2019</v>
      </c>
      <c r="G89">
        <v>2050</v>
      </c>
      <c r="H89">
        <v>6</v>
      </c>
      <c r="I89" t="s">
        <v>342</v>
      </c>
    </row>
    <row r="90" spans="1:9" x14ac:dyDescent="0.25">
      <c r="A90" s="11" t="str">
        <f>"SL"&amp;TEXT(B90,"000")</f>
        <v>SL463</v>
      </c>
      <c r="B90" s="1" t="s">
        <v>810</v>
      </c>
      <c r="C90" t="s">
        <v>566</v>
      </c>
      <c r="D90" t="s">
        <v>343</v>
      </c>
      <c r="E90">
        <v>7</v>
      </c>
      <c r="F90">
        <v>2019</v>
      </c>
      <c r="G90">
        <v>2050</v>
      </c>
      <c r="H90">
        <v>4</v>
      </c>
      <c r="I90" t="s">
        <v>343</v>
      </c>
    </row>
    <row r="91" spans="1:9" x14ac:dyDescent="0.25">
      <c r="A91" s="11" t="str">
        <f>"SL"&amp;TEXT(B91,"000")</f>
        <v>SL470</v>
      </c>
      <c r="B91" s="1" t="s">
        <v>780</v>
      </c>
      <c r="C91" t="s">
        <v>694</v>
      </c>
      <c r="D91" t="s">
        <v>344</v>
      </c>
      <c r="E91">
        <v>22</v>
      </c>
      <c r="F91">
        <v>2019</v>
      </c>
      <c r="G91">
        <v>2050</v>
      </c>
      <c r="H91">
        <v>4</v>
      </c>
      <c r="I91" t="s">
        <v>344</v>
      </c>
    </row>
    <row r="92" spans="1:9" x14ac:dyDescent="0.25">
      <c r="A92" s="11" t="str">
        <f>"SL"&amp;TEXT(B92,"000")</f>
        <v>SL471</v>
      </c>
      <c r="B92" s="1" t="s">
        <v>781</v>
      </c>
      <c r="C92" t="s">
        <v>567</v>
      </c>
      <c r="D92" t="s">
        <v>345</v>
      </c>
      <c r="E92">
        <v>30</v>
      </c>
      <c r="F92">
        <v>2019</v>
      </c>
      <c r="G92">
        <v>2050</v>
      </c>
      <c r="H92">
        <v>4</v>
      </c>
      <c r="I92" t="s">
        <v>345</v>
      </c>
    </row>
    <row r="93" spans="1:9" x14ac:dyDescent="0.25">
      <c r="A93" s="11" t="str">
        <f>"SL"&amp;RIGHT(B93,3) &amp; LEFT(B93,1)</f>
        <v>SL504F</v>
      </c>
      <c r="B93" s="1" t="s">
        <v>795</v>
      </c>
      <c r="C93" t="s">
        <v>594</v>
      </c>
      <c r="D93" t="s">
        <v>360</v>
      </c>
      <c r="E93">
        <v>8</v>
      </c>
      <c r="F93">
        <v>2019</v>
      </c>
      <c r="G93">
        <v>2024</v>
      </c>
      <c r="H93">
        <v>4</v>
      </c>
      <c r="I93" t="s">
        <v>360</v>
      </c>
    </row>
    <row r="94" spans="1:9" x14ac:dyDescent="0.25">
      <c r="A94" s="11" t="str">
        <f>"SL"&amp;TEXT(B94,"000")</f>
        <v>SL509</v>
      </c>
      <c r="B94" s="1" t="s">
        <v>782</v>
      </c>
      <c r="C94" t="s">
        <v>695</v>
      </c>
      <c r="D94" t="s">
        <v>348</v>
      </c>
      <c r="E94">
        <v>64</v>
      </c>
      <c r="F94">
        <v>2019</v>
      </c>
      <c r="G94">
        <v>2050</v>
      </c>
      <c r="H94">
        <v>4</v>
      </c>
      <c r="I94" t="s">
        <v>348</v>
      </c>
    </row>
    <row r="95" spans="1:9" x14ac:dyDescent="0.25">
      <c r="A95" s="11" t="str">
        <f>"SL"&amp;TEXT(B95,"000")</f>
        <v>SL513</v>
      </c>
      <c r="B95" s="1" t="s">
        <v>783</v>
      </c>
      <c r="C95" t="s">
        <v>696</v>
      </c>
      <c r="D95" t="s">
        <v>349</v>
      </c>
      <c r="E95">
        <v>64</v>
      </c>
      <c r="F95">
        <v>2019</v>
      </c>
      <c r="G95">
        <v>2050</v>
      </c>
      <c r="H95">
        <v>4</v>
      </c>
      <c r="I95" t="s">
        <v>349</v>
      </c>
    </row>
    <row r="96" spans="1:9" x14ac:dyDescent="0.25">
      <c r="A96" s="11" t="str">
        <f>"SL"&amp;RIGHT(B96,3) &amp; LEFT(B96,1)</f>
        <v>SL514F</v>
      </c>
      <c r="B96" s="1" t="s">
        <v>162</v>
      </c>
      <c r="C96" t="s">
        <v>720</v>
      </c>
      <c r="D96" t="s">
        <v>361</v>
      </c>
      <c r="E96">
        <v>64</v>
      </c>
      <c r="F96">
        <v>2019</v>
      </c>
      <c r="G96">
        <v>2050</v>
      </c>
      <c r="H96">
        <v>4</v>
      </c>
      <c r="I96" t="s">
        <v>361</v>
      </c>
    </row>
    <row r="97" spans="1:9" x14ac:dyDescent="0.25">
      <c r="A97" s="11" t="str">
        <f>"SL"&amp;RIGHT(B97,3) &amp; LEFT(B97,1)</f>
        <v>SL518F</v>
      </c>
      <c r="B97" s="1" t="s">
        <v>796</v>
      </c>
      <c r="C97" t="s">
        <v>595</v>
      </c>
      <c r="D97" t="s">
        <v>362</v>
      </c>
      <c r="E97">
        <v>14</v>
      </c>
      <c r="F97">
        <v>2019</v>
      </c>
      <c r="G97">
        <v>2050</v>
      </c>
      <c r="H97">
        <v>4</v>
      </c>
      <c r="I97" t="s">
        <v>362</v>
      </c>
    </row>
    <row r="98" spans="1:9" x14ac:dyDescent="0.25">
      <c r="A98" s="11" t="str">
        <f>"SL"&amp;TEXT(B98,"000")</f>
        <v>SL519</v>
      </c>
      <c r="B98" s="3" t="s">
        <v>409</v>
      </c>
      <c r="C98" t="s">
        <v>593</v>
      </c>
      <c r="D98" t="s">
        <v>350</v>
      </c>
      <c r="E98">
        <v>7</v>
      </c>
      <c r="F98">
        <v>2019</v>
      </c>
      <c r="G98">
        <v>2050</v>
      </c>
      <c r="H98">
        <v>4</v>
      </c>
      <c r="I98" t="s">
        <v>350</v>
      </c>
    </row>
    <row r="99" spans="1:9" x14ac:dyDescent="0.25">
      <c r="A99" s="11" t="str">
        <f>"SL"&amp;RIGHT(B99,3) &amp; LEFT(B99,1)</f>
        <v>SL522F</v>
      </c>
      <c r="B99" s="1" t="s">
        <v>824</v>
      </c>
      <c r="C99" t="s">
        <v>838</v>
      </c>
      <c r="D99" t="s">
        <v>363</v>
      </c>
      <c r="E99">
        <v>14</v>
      </c>
      <c r="F99">
        <v>2019</v>
      </c>
      <c r="G99">
        <v>2050</v>
      </c>
      <c r="H99">
        <v>4</v>
      </c>
      <c r="I99" t="s">
        <v>363</v>
      </c>
    </row>
    <row r="100" spans="1:9" x14ac:dyDescent="0.25">
      <c r="A100" s="11" t="str">
        <f>"SL"&amp;TEXT(B100,"000")</f>
        <v>SL525</v>
      </c>
      <c r="B100" s="1" t="s">
        <v>784</v>
      </c>
      <c r="C100" t="s">
        <v>568</v>
      </c>
      <c r="D100" t="s">
        <v>351</v>
      </c>
      <c r="E100">
        <v>7</v>
      </c>
      <c r="F100">
        <v>2019</v>
      </c>
      <c r="G100">
        <v>2050</v>
      </c>
      <c r="H100">
        <v>4</v>
      </c>
      <c r="I100" t="s">
        <v>351</v>
      </c>
    </row>
    <row r="101" spans="1:9" x14ac:dyDescent="0.25">
      <c r="A101" s="11" t="str">
        <f>"SL"&amp;RIGHT(B101,3) &amp; LEFT(B101,1)</f>
        <v>SL525F</v>
      </c>
      <c r="B101" s="1" t="s">
        <v>165</v>
      </c>
      <c r="C101" t="s">
        <v>747</v>
      </c>
      <c r="D101" t="s">
        <v>364</v>
      </c>
      <c r="E101">
        <v>50</v>
      </c>
      <c r="F101">
        <v>2023</v>
      </c>
      <c r="G101">
        <v>2050</v>
      </c>
      <c r="H101">
        <v>4</v>
      </c>
      <c r="I101" t="s">
        <v>364</v>
      </c>
    </row>
    <row r="102" spans="1:9" x14ac:dyDescent="0.25">
      <c r="A102" s="11" t="str">
        <f>"SL"&amp;TEXT(B102,"000")</f>
        <v>SL526</v>
      </c>
      <c r="B102" s="1" t="s">
        <v>785</v>
      </c>
      <c r="C102" t="s">
        <v>569</v>
      </c>
      <c r="D102" t="s">
        <v>352</v>
      </c>
      <c r="E102">
        <v>14</v>
      </c>
      <c r="F102">
        <v>2019</v>
      </c>
      <c r="G102">
        <v>2050</v>
      </c>
      <c r="H102">
        <v>4</v>
      </c>
      <c r="I102" t="s">
        <v>352</v>
      </c>
    </row>
    <row r="103" spans="1:9" x14ac:dyDescent="0.25">
      <c r="A103" s="11" t="str">
        <f>"SL"&amp;RIGHT(B103,3) &amp; LEFT(B103,1)</f>
        <v>SL534F</v>
      </c>
      <c r="B103" s="1" t="s">
        <v>797</v>
      </c>
      <c r="C103" t="s">
        <v>597</v>
      </c>
      <c r="D103" t="s">
        <v>365</v>
      </c>
      <c r="E103">
        <v>7</v>
      </c>
      <c r="F103">
        <v>2019</v>
      </c>
      <c r="G103">
        <v>2050</v>
      </c>
      <c r="H103">
        <v>4</v>
      </c>
      <c r="I103" t="s">
        <v>365</v>
      </c>
    </row>
    <row r="104" spans="1:9" x14ac:dyDescent="0.25">
      <c r="A104" s="11" t="str">
        <f>"SL"&amp;RIGHT(B104,3) &amp; LEFT(B104,1)</f>
        <v>SL546F</v>
      </c>
      <c r="B104" s="1" t="s">
        <v>798</v>
      </c>
      <c r="C104" t="s">
        <v>596</v>
      </c>
      <c r="D104" t="s">
        <v>366</v>
      </c>
      <c r="E104">
        <v>14</v>
      </c>
      <c r="F104">
        <v>2019</v>
      </c>
      <c r="G104">
        <v>2050</v>
      </c>
      <c r="H104">
        <v>4</v>
      </c>
      <c r="I104" t="s">
        <v>366</v>
      </c>
    </row>
    <row r="105" spans="1:9" x14ac:dyDescent="0.25">
      <c r="A105" s="11" t="str">
        <f>"SL"&amp;RIGHT(B105,3) &amp; LEFT(B105,1)</f>
        <v>SL547F</v>
      </c>
      <c r="B105" s="1" t="s">
        <v>825</v>
      </c>
      <c r="C105" t="s">
        <v>837</v>
      </c>
      <c r="D105" t="s">
        <v>367</v>
      </c>
      <c r="E105">
        <v>7</v>
      </c>
      <c r="F105">
        <v>2019</v>
      </c>
      <c r="G105">
        <v>2050</v>
      </c>
      <c r="H105">
        <v>4</v>
      </c>
      <c r="I105" t="s">
        <v>367</v>
      </c>
    </row>
    <row r="106" spans="1:9" x14ac:dyDescent="0.25">
      <c r="A106" s="11" t="str">
        <f>"SL"&amp;TEXT(B106,"000")</f>
        <v>SL551</v>
      </c>
      <c r="B106" s="1" t="s">
        <v>786</v>
      </c>
      <c r="C106" t="s">
        <v>697</v>
      </c>
      <c r="D106" t="s">
        <v>353</v>
      </c>
      <c r="E106">
        <v>17</v>
      </c>
      <c r="F106">
        <v>2019</v>
      </c>
      <c r="G106">
        <v>2050</v>
      </c>
      <c r="H106">
        <v>4</v>
      </c>
      <c r="I106" t="s">
        <v>353</v>
      </c>
    </row>
    <row r="107" spans="1:9" x14ac:dyDescent="0.25">
      <c r="A107" s="11" t="str">
        <f>"SL"&amp;RIGHT(B107,3) &amp; LEFT(B107,1)</f>
        <v>SL556F</v>
      </c>
      <c r="B107" s="1" t="s">
        <v>168</v>
      </c>
      <c r="C107" t="s">
        <v>721</v>
      </c>
      <c r="D107" t="s">
        <v>368</v>
      </c>
      <c r="E107">
        <v>20</v>
      </c>
      <c r="F107">
        <v>2019</v>
      </c>
      <c r="G107">
        <v>2050</v>
      </c>
      <c r="H107">
        <v>4</v>
      </c>
      <c r="I107" t="s">
        <v>368</v>
      </c>
    </row>
    <row r="108" spans="1:9" x14ac:dyDescent="0.25">
      <c r="A108" s="11" t="str">
        <f>"SL"&amp;RIGHT(B108,3) &amp; LEFT(B108,1)</f>
        <v>SL570F</v>
      </c>
      <c r="B108" s="1" t="s">
        <v>171</v>
      </c>
      <c r="C108" t="s">
        <v>722</v>
      </c>
      <c r="D108" t="s">
        <v>369</v>
      </c>
      <c r="E108">
        <v>64</v>
      </c>
      <c r="F108">
        <v>2019</v>
      </c>
      <c r="G108">
        <v>2050</v>
      </c>
      <c r="H108">
        <v>4</v>
      </c>
      <c r="I108" t="s">
        <v>369</v>
      </c>
    </row>
    <row r="109" spans="1:9" x14ac:dyDescent="0.25">
      <c r="A109" s="11" t="str">
        <f>"SL"&amp;RIGHT(B109,3) &amp; LEFT(B109,1)</f>
        <v>SL578F</v>
      </c>
      <c r="B109" s="1" t="s">
        <v>174</v>
      </c>
      <c r="C109" t="s">
        <v>723</v>
      </c>
      <c r="D109" t="s">
        <v>370</v>
      </c>
      <c r="E109">
        <v>38</v>
      </c>
      <c r="F109">
        <v>2019</v>
      </c>
      <c r="G109">
        <v>2050</v>
      </c>
      <c r="H109">
        <v>4</v>
      </c>
      <c r="I109" t="s">
        <v>370</v>
      </c>
    </row>
    <row r="110" spans="1:9" x14ac:dyDescent="0.25">
      <c r="A110" s="11" t="str">
        <f>"SL"&amp;RIGHT(B110,3) &amp; LEFT(B110,1)</f>
        <v>SL590F</v>
      </c>
      <c r="B110" s="1" t="s">
        <v>177</v>
      </c>
      <c r="C110" t="s">
        <v>724</v>
      </c>
      <c r="D110" t="s">
        <v>371</v>
      </c>
      <c r="E110">
        <v>54</v>
      </c>
      <c r="F110">
        <v>2019</v>
      </c>
      <c r="G110">
        <v>2050</v>
      </c>
      <c r="H110">
        <v>4</v>
      </c>
      <c r="I110" t="s">
        <v>371</v>
      </c>
    </row>
    <row r="111" spans="1:9" x14ac:dyDescent="0.25">
      <c r="A111" s="11" t="str">
        <f>"SL"&amp;TEXT(B111,"000")</f>
        <v>SL672X</v>
      </c>
      <c r="B111" s="1" t="s">
        <v>828</v>
      </c>
      <c r="C111" t="s">
        <v>841</v>
      </c>
      <c r="D111" t="s">
        <v>354</v>
      </c>
      <c r="E111">
        <v>23</v>
      </c>
      <c r="F111">
        <v>2028</v>
      </c>
      <c r="G111">
        <v>2050</v>
      </c>
      <c r="H111">
        <v>6</v>
      </c>
      <c r="I111" t="s">
        <v>354</v>
      </c>
    </row>
    <row r="112" spans="1:9" x14ac:dyDescent="0.25">
      <c r="A112" s="11" t="str">
        <f>"SL"&amp;TEXT(B112,"000")</f>
        <v>SL673X</v>
      </c>
      <c r="B112" s="1" t="s">
        <v>829</v>
      </c>
      <c r="C112" t="s">
        <v>842</v>
      </c>
      <c r="D112" t="s">
        <v>355</v>
      </c>
      <c r="E112">
        <v>23</v>
      </c>
      <c r="F112">
        <v>2028</v>
      </c>
      <c r="G112">
        <v>2050</v>
      </c>
      <c r="H112">
        <v>6</v>
      </c>
      <c r="I112" t="s">
        <v>355</v>
      </c>
    </row>
    <row r="113" spans="1:9" x14ac:dyDescent="0.25">
      <c r="A113" s="11" t="str">
        <f>"SU"&amp;TEXT(B113,"000")</f>
        <v>SU001</v>
      </c>
      <c r="B113" s="1" t="s">
        <v>750</v>
      </c>
      <c r="C113" t="s">
        <v>679</v>
      </c>
      <c r="D113" t="s">
        <v>402</v>
      </c>
      <c r="E113">
        <v>50</v>
      </c>
      <c r="F113">
        <v>2023</v>
      </c>
      <c r="G113">
        <v>2050</v>
      </c>
      <c r="H113">
        <v>4</v>
      </c>
      <c r="I113" t="s">
        <v>402</v>
      </c>
    </row>
    <row r="114" spans="1:9" x14ac:dyDescent="0.25">
      <c r="A114" s="12" t="str">
        <f>"SU"&amp;TEXT(B114,"000")</f>
        <v>SU902</v>
      </c>
      <c r="B114" s="1" t="s">
        <v>823</v>
      </c>
      <c r="C114" t="s">
        <v>744</v>
      </c>
      <c r="D114" t="s">
        <v>356</v>
      </c>
      <c r="E114">
        <v>5</v>
      </c>
      <c r="F114">
        <v>2019</v>
      </c>
      <c r="G114">
        <v>2050</v>
      </c>
      <c r="H114">
        <v>6</v>
      </c>
      <c r="I114" t="s">
        <v>356</v>
      </c>
    </row>
    <row r="115" spans="1:9" x14ac:dyDescent="0.25">
      <c r="A115" s="12" t="str">
        <f>"TO"&amp;TEXT(B115,"000")</f>
        <v>TO451X</v>
      </c>
      <c r="B115" s="1" t="s">
        <v>773</v>
      </c>
      <c r="C115" t="s">
        <v>563</v>
      </c>
      <c r="D115" t="s">
        <v>339</v>
      </c>
      <c r="E115">
        <v>14</v>
      </c>
      <c r="F115">
        <v>2019</v>
      </c>
      <c r="G115">
        <v>2050</v>
      </c>
      <c r="H115">
        <v>6</v>
      </c>
      <c r="I115" t="s">
        <v>339</v>
      </c>
    </row>
    <row r="116" spans="1:9" x14ac:dyDescent="0.25">
      <c r="A116" s="12" t="str">
        <f>"TO"&amp;TEXT(B116,"000")</f>
        <v>TO454</v>
      </c>
      <c r="B116" s="1" t="s">
        <v>774</v>
      </c>
      <c r="C116" t="s">
        <v>564</v>
      </c>
      <c r="D116" t="s">
        <v>340</v>
      </c>
      <c r="E116">
        <v>30</v>
      </c>
      <c r="F116">
        <v>2019</v>
      </c>
      <c r="G116">
        <v>2050</v>
      </c>
      <c r="H116">
        <v>4</v>
      </c>
      <c r="I116" t="s">
        <v>340</v>
      </c>
    </row>
    <row r="117" spans="1:9" x14ac:dyDescent="0.25">
      <c r="A117" s="9" t="str">
        <f>"UT"&amp;TEXT(B117,"000")</f>
        <v>UT805</v>
      </c>
      <c r="B117" s="4" t="s">
        <v>415</v>
      </c>
      <c r="C117" t="s">
        <v>707</v>
      </c>
      <c r="D117" t="s">
        <v>251</v>
      </c>
      <c r="E117">
        <v>26</v>
      </c>
      <c r="F117">
        <v>2019</v>
      </c>
      <c r="G117">
        <v>2050</v>
      </c>
      <c r="H117">
        <v>4</v>
      </c>
      <c r="I117" t="s">
        <v>251</v>
      </c>
    </row>
    <row r="118" spans="1:9" x14ac:dyDescent="0.25">
      <c r="A118" s="9" t="str">
        <f>"UT"&amp;TEXT(B118,"000")</f>
        <v>UT806</v>
      </c>
      <c r="B118" s="4" t="s">
        <v>794</v>
      </c>
      <c r="C118" t="s">
        <v>708</v>
      </c>
      <c r="D118" t="s">
        <v>252</v>
      </c>
      <c r="E118">
        <v>14</v>
      </c>
      <c r="F118">
        <v>2019</v>
      </c>
      <c r="G118">
        <v>2050</v>
      </c>
      <c r="H118">
        <v>4</v>
      </c>
      <c r="I118" t="s">
        <v>252</v>
      </c>
    </row>
    <row r="119" spans="1:9" x14ac:dyDescent="0.25">
      <c r="A119" s="9" t="str">
        <f>"UT"&amp;TEXT(B119,"000")</f>
        <v>UT807</v>
      </c>
      <c r="B119" s="4" t="s">
        <v>416</v>
      </c>
      <c r="C119" t="s">
        <v>742</v>
      </c>
      <c r="D119" t="s">
        <v>253</v>
      </c>
      <c r="E119">
        <v>14</v>
      </c>
      <c r="F119">
        <v>2019</v>
      </c>
      <c r="G119">
        <v>2050</v>
      </c>
      <c r="H119">
        <v>4</v>
      </c>
      <c r="I119" t="s">
        <v>253</v>
      </c>
    </row>
    <row r="120" spans="1:9" x14ac:dyDescent="0.25">
      <c r="A120" s="9" t="str">
        <f>"UT"&amp;TEXT(B120,"000")</f>
        <v>UT809</v>
      </c>
      <c r="B120" s="4" t="s">
        <v>417</v>
      </c>
      <c r="C120" t="s">
        <v>434</v>
      </c>
      <c r="D120" t="s">
        <v>254</v>
      </c>
      <c r="E120">
        <v>4</v>
      </c>
      <c r="F120">
        <v>2019</v>
      </c>
      <c r="G120">
        <v>2024</v>
      </c>
      <c r="H120">
        <v>4</v>
      </c>
      <c r="I120" t="s">
        <v>254</v>
      </c>
    </row>
    <row r="121" spans="1:9" x14ac:dyDescent="0.25">
      <c r="A121" s="9" t="str">
        <f>"UT"&amp;TEXT(B121,"000")</f>
        <v>UT809</v>
      </c>
      <c r="B121" s="4" t="s">
        <v>417</v>
      </c>
      <c r="C121" t="s">
        <v>434</v>
      </c>
      <c r="D121" t="s">
        <v>881</v>
      </c>
      <c r="E121">
        <v>4</v>
      </c>
      <c r="F121">
        <v>2019</v>
      </c>
      <c r="G121">
        <v>2024</v>
      </c>
      <c r="H121">
        <v>4</v>
      </c>
      <c r="I121" t="s">
        <v>881</v>
      </c>
    </row>
    <row r="122" spans="1:9" x14ac:dyDescent="0.25">
      <c r="A122" s="9" t="str">
        <f>"UT"&amp;MID(B122,2,3)&amp;"F"</f>
        <v>UT809F</v>
      </c>
      <c r="B122" s="1" t="s">
        <v>832</v>
      </c>
      <c r="C122" t="s">
        <v>840</v>
      </c>
      <c r="D122" t="s">
        <v>269</v>
      </c>
      <c r="E122">
        <v>8</v>
      </c>
      <c r="F122">
        <v>2028</v>
      </c>
      <c r="G122">
        <v>2050</v>
      </c>
      <c r="H122">
        <v>4</v>
      </c>
      <c r="I122" t="s">
        <v>269</v>
      </c>
    </row>
    <row r="123" spans="1:9" x14ac:dyDescent="0.25">
      <c r="A123" s="9" t="str">
        <f>"UT"&amp;TEXT(B123,"000")</f>
        <v>UT821</v>
      </c>
      <c r="B123" s="4" t="s">
        <v>418</v>
      </c>
      <c r="C123" t="s">
        <v>709</v>
      </c>
      <c r="D123" t="s">
        <v>256</v>
      </c>
      <c r="E123">
        <v>52</v>
      </c>
      <c r="F123">
        <v>2019</v>
      </c>
      <c r="G123">
        <v>2050</v>
      </c>
      <c r="H123">
        <v>4</v>
      </c>
      <c r="I123" t="s">
        <v>256</v>
      </c>
    </row>
    <row r="124" spans="1:9" x14ac:dyDescent="0.25">
      <c r="A124" s="9" t="str">
        <f>"UT"&amp;TEXT(B124,"000")&amp;".1"</f>
        <v>UT821.1</v>
      </c>
      <c r="B124" s="4" t="s">
        <v>418</v>
      </c>
      <c r="C124" t="s">
        <v>710</v>
      </c>
      <c r="D124" t="s">
        <v>255</v>
      </c>
      <c r="E124">
        <v>20</v>
      </c>
      <c r="F124">
        <v>2028</v>
      </c>
      <c r="G124">
        <v>2050</v>
      </c>
      <c r="H124">
        <v>4</v>
      </c>
      <c r="I124" t="s">
        <v>255</v>
      </c>
    </row>
    <row r="125" spans="1:9" x14ac:dyDescent="0.25">
      <c r="A125" s="9" t="str">
        <f>"UT"&amp;TEXT(B125,"000")</f>
        <v>UT822</v>
      </c>
      <c r="B125" s="4" t="s">
        <v>419</v>
      </c>
      <c r="C125" t="s">
        <v>711</v>
      </c>
      <c r="D125" t="s">
        <v>257</v>
      </c>
      <c r="E125">
        <v>52</v>
      </c>
      <c r="F125">
        <v>2019</v>
      </c>
      <c r="G125">
        <v>2050</v>
      </c>
      <c r="H125">
        <v>4</v>
      </c>
      <c r="I125" t="s">
        <v>257</v>
      </c>
    </row>
    <row r="126" spans="1:9" x14ac:dyDescent="0.25">
      <c r="A126" s="9" t="str">
        <f>"UT"&amp;TEXT(B126,"000")</f>
        <v>UT823</v>
      </c>
      <c r="B126" s="4" t="s">
        <v>830</v>
      </c>
      <c r="C126" t="s">
        <v>843</v>
      </c>
      <c r="D126" t="s">
        <v>258</v>
      </c>
      <c r="E126">
        <v>40</v>
      </c>
      <c r="F126">
        <v>2028</v>
      </c>
      <c r="G126">
        <v>2050</v>
      </c>
      <c r="H126">
        <v>4</v>
      </c>
      <c r="I126" t="s">
        <v>258</v>
      </c>
    </row>
    <row r="127" spans="1:9" x14ac:dyDescent="0.25">
      <c r="A127" s="9" t="s">
        <v>577</v>
      </c>
      <c r="B127" s="3" t="s">
        <v>120</v>
      </c>
      <c r="C127" s="2" t="s">
        <v>582</v>
      </c>
      <c r="D127" t="s">
        <v>223</v>
      </c>
      <c r="E127">
        <v>50</v>
      </c>
      <c r="F127">
        <v>2019</v>
      </c>
      <c r="G127">
        <v>2050</v>
      </c>
      <c r="H127">
        <v>9</v>
      </c>
      <c r="I127" t="s">
        <v>223</v>
      </c>
    </row>
    <row r="128" spans="1:9" x14ac:dyDescent="0.25">
      <c r="A128" s="9" t="s">
        <v>589</v>
      </c>
      <c r="B128" s="4" t="s">
        <v>831</v>
      </c>
      <c r="C128" t="s">
        <v>839</v>
      </c>
      <c r="D128" t="s">
        <v>259</v>
      </c>
      <c r="E128">
        <v>32</v>
      </c>
      <c r="F128">
        <v>2028</v>
      </c>
      <c r="G128">
        <v>2050</v>
      </c>
      <c r="H128">
        <v>9</v>
      </c>
      <c r="I128" t="s">
        <v>259</v>
      </c>
    </row>
    <row r="129" spans="1:9" x14ac:dyDescent="0.25">
      <c r="A129" s="9" t="str">
        <f t="shared" ref="A129:A136" si="4">"UT"&amp;TEXT(B129,"000")</f>
        <v>UT831</v>
      </c>
      <c r="B129" s="4" t="s">
        <v>420</v>
      </c>
      <c r="C129" t="s">
        <v>712</v>
      </c>
      <c r="D129" t="s">
        <v>260</v>
      </c>
      <c r="E129">
        <v>52</v>
      </c>
      <c r="F129">
        <v>2019</v>
      </c>
      <c r="G129">
        <v>2050</v>
      </c>
      <c r="H129">
        <v>4</v>
      </c>
      <c r="I129" t="s">
        <v>260</v>
      </c>
    </row>
    <row r="130" spans="1:9" x14ac:dyDescent="0.25">
      <c r="A130" s="9" t="str">
        <f t="shared" si="4"/>
        <v>UT833</v>
      </c>
      <c r="B130" s="4" t="s">
        <v>421</v>
      </c>
      <c r="C130" t="s">
        <v>743</v>
      </c>
      <c r="D130" t="s">
        <v>261</v>
      </c>
      <c r="E130">
        <v>26</v>
      </c>
      <c r="F130">
        <v>2019</v>
      </c>
      <c r="G130">
        <v>2050</v>
      </c>
      <c r="H130">
        <v>4</v>
      </c>
      <c r="I130" t="s">
        <v>261</v>
      </c>
    </row>
    <row r="131" spans="1:9" x14ac:dyDescent="0.25">
      <c r="A131" s="9" t="str">
        <f t="shared" si="4"/>
        <v>UT834</v>
      </c>
      <c r="B131" s="4" t="s">
        <v>422</v>
      </c>
      <c r="C131" t="s">
        <v>713</v>
      </c>
      <c r="D131" t="s">
        <v>262</v>
      </c>
      <c r="E131">
        <v>52</v>
      </c>
      <c r="F131">
        <v>2019</v>
      </c>
      <c r="G131">
        <v>2050</v>
      </c>
      <c r="H131">
        <v>4</v>
      </c>
      <c r="I131" t="s">
        <v>262</v>
      </c>
    </row>
    <row r="132" spans="1:9" x14ac:dyDescent="0.25">
      <c r="A132" s="9" t="str">
        <f t="shared" si="4"/>
        <v>UT841</v>
      </c>
      <c r="B132" s="4" t="s">
        <v>423</v>
      </c>
      <c r="C132" t="s">
        <v>435</v>
      </c>
      <c r="D132" t="s">
        <v>263</v>
      </c>
      <c r="E132">
        <v>36</v>
      </c>
      <c r="F132">
        <v>2019</v>
      </c>
      <c r="G132">
        <v>2050</v>
      </c>
      <c r="H132">
        <v>4</v>
      </c>
      <c r="I132" t="s">
        <v>263</v>
      </c>
    </row>
    <row r="133" spans="1:9" x14ac:dyDescent="0.25">
      <c r="A133" s="9" t="str">
        <f t="shared" si="4"/>
        <v>UT850</v>
      </c>
      <c r="B133" s="4" t="s">
        <v>424</v>
      </c>
      <c r="C133" t="s">
        <v>714</v>
      </c>
      <c r="D133" t="s">
        <v>264</v>
      </c>
      <c r="E133">
        <v>14</v>
      </c>
      <c r="F133">
        <v>2019</v>
      </c>
      <c r="G133">
        <v>2050</v>
      </c>
      <c r="H133">
        <v>4</v>
      </c>
      <c r="I133" t="s">
        <v>264</v>
      </c>
    </row>
    <row r="134" spans="1:9" x14ac:dyDescent="0.25">
      <c r="A134" s="9" t="str">
        <f t="shared" si="4"/>
        <v>UT862</v>
      </c>
      <c r="B134" s="4" t="s">
        <v>425</v>
      </c>
      <c r="C134" t="s">
        <v>715</v>
      </c>
      <c r="D134" t="s">
        <v>265</v>
      </c>
      <c r="E134">
        <v>52</v>
      </c>
      <c r="F134">
        <v>2019</v>
      </c>
      <c r="G134">
        <v>2050</v>
      </c>
      <c r="H134">
        <v>4</v>
      </c>
      <c r="I134" t="s">
        <v>265</v>
      </c>
    </row>
    <row r="135" spans="1:9" x14ac:dyDescent="0.25">
      <c r="A135" s="9" t="str">
        <f t="shared" si="4"/>
        <v>UT864</v>
      </c>
      <c r="B135" s="4" t="s">
        <v>426</v>
      </c>
      <c r="C135" t="s">
        <v>436</v>
      </c>
      <c r="D135" t="s">
        <v>266</v>
      </c>
      <c r="E135">
        <v>24</v>
      </c>
      <c r="F135">
        <v>2019</v>
      </c>
      <c r="G135">
        <v>2050</v>
      </c>
      <c r="H135">
        <v>4</v>
      </c>
      <c r="I135" t="s">
        <v>266</v>
      </c>
    </row>
    <row r="136" spans="1:9" x14ac:dyDescent="0.25">
      <c r="A136" s="9" t="str">
        <f t="shared" si="4"/>
        <v>UT871</v>
      </c>
      <c r="B136" s="4" t="s">
        <v>427</v>
      </c>
      <c r="C136" t="s">
        <v>716</v>
      </c>
      <c r="D136" t="s">
        <v>267</v>
      </c>
      <c r="E136">
        <v>26</v>
      </c>
      <c r="F136">
        <v>2019</v>
      </c>
      <c r="G136">
        <v>2050</v>
      </c>
      <c r="H136">
        <v>4</v>
      </c>
      <c r="I136" t="s">
        <v>267</v>
      </c>
    </row>
    <row r="137" spans="1:9" x14ac:dyDescent="0.25">
      <c r="A137" s="8" t="str">
        <f t="shared" ref="A137:A151" si="5">"WE"&amp;TEXT(B137,"000")</f>
        <v>WE472X</v>
      </c>
      <c r="B137" s="1" t="s">
        <v>811</v>
      </c>
      <c r="C137" t="s">
        <v>591</v>
      </c>
      <c r="D137" t="s">
        <v>346</v>
      </c>
      <c r="E137">
        <v>7</v>
      </c>
      <c r="F137">
        <v>2019</v>
      </c>
      <c r="G137">
        <v>2050</v>
      </c>
      <c r="H137">
        <v>6</v>
      </c>
      <c r="I137" t="s">
        <v>346</v>
      </c>
    </row>
    <row r="138" spans="1:9" x14ac:dyDescent="0.25">
      <c r="A138" s="8" t="str">
        <f t="shared" si="5"/>
        <v>WE473X</v>
      </c>
      <c r="B138" s="1" t="s">
        <v>812</v>
      </c>
      <c r="C138" t="s">
        <v>592</v>
      </c>
      <c r="D138" t="s">
        <v>347</v>
      </c>
      <c r="E138">
        <v>7</v>
      </c>
      <c r="F138">
        <v>2019</v>
      </c>
      <c r="G138">
        <v>2050</v>
      </c>
      <c r="H138">
        <v>6</v>
      </c>
      <c r="I138" t="s">
        <v>347</v>
      </c>
    </row>
    <row r="139" spans="1:9" x14ac:dyDescent="0.25">
      <c r="A139" s="8" t="str">
        <f t="shared" si="5"/>
        <v>WE600</v>
      </c>
      <c r="B139" s="1" t="s">
        <v>813</v>
      </c>
      <c r="C139" t="s">
        <v>845</v>
      </c>
      <c r="D139" t="s">
        <v>272</v>
      </c>
      <c r="E139">
        <v>13</v>
      </c>
      <c r="F139">
        <v>2028</v>
      </c>
      <c r="G139">
        <v>2050</v>
      </c>
      <c r="H139">
        <v>4</v>
      </c>
      <c r="I139" t="s">
        <v>272</v>
      </c>
    </row>
    <row r="140" spans="1:9" x14ac:dyDescent="0.25">
      <c r="A140" s="8" t="str">
        <f t="shared" si="5"/>
        <v>WE601</v>
      </c>
      <c r="B140" s="1" t="s">
        <v>428</v>
      </c>
      <c r="C140" t="s">
        <v>698</v>
      </c>
      <c r="D140" t="s">
        <v>273</v>
      </c>
      <c r="E140">
        <v>32</v>
      </c>
      <c r="F140">
        <v>2019</v>
      </c>
      <c r="G140">
        <v>2050</v>
      </c>
      <c r="H140">
        <v>4</v>
      </c>
      <c r="I140" t="s">
        <v>273</v>
      </c>
    </row>
    <row r="141" spans="1:9" x14ac:dyDescent="0.25">
      <c r="A141" s="8" t="str">
        <f t="shared" si="5"/>
        <v>WE603</v>
      </c>
      <c r="B141" s="1" t="s">
        <v>429</v>
      </c>
      <c r="C141" t="s">
        <v>699</v>
      </c>
      <c r="D141" t="s">
        <v>274</v>
      </c>
      <c r="E141">
        <v>56</v>
      </c>
      <c r="F141">
        <v>2019</v>
      </c>
      <c r="G141">
        <v>2050</v>
      </c>
      <c r="H141">
        <v>4</v>
      </c>
      <c r="I141" t="s">
        <v>274</v>
      </c>
    </row>
    <row r="142" spans="1:9" x14ac:dyDescent="0.25">
      <c r="A142" s="8" t="str">
        <f t="shared" si="5"/>
        <v>WE604</v>
      </c>
      <c r="B142" s="1" t="s">
        <v>430</v>
      </c>
      <c r="C142" t="s">
        <v>700</v>
      </c>
      <c r="D142" t="s">
        <v>275</v>
      </c>
      <c r="E142">
        <v>64</v>
      </c>
      <c r="F142">
        <v>2019</v>
      </c>
      <c r="G142">
        <v>2050</v>
      </c>
      <c r="H142">
        <v>4</v>
      </c>
      <c r="I142" t="s">
        <v>275</v>
      </c>
    </row>
    <row r="143" spans="1:9" x14ac:dyDescent="0.25">
      <c r="A143" s="8" t="str">
        <f t="shared" si="5"/>
        <v>WE606</v>
      </c>
      <c r="B143" s="1" t="s">
        <v>431</v>
      </c>
      <c r="C143" t="s">
        <v>701</v>
      </c>
      <c r="D143" t="s">
        <v>276</v>
      </c>
      <c r="E143">
        <v>39</v>
      </c>
      <c r="F143">
        <v>2019</v>
      </c>
      <c r="G143">
        <v>2050</v>
      </c>
      <c r="H143">
        <v>4</v>
      </c>
      <c r="I143" t="s">
        <v>276</v>
      </c>
    </row>
    <row r="144" spans="1:9" x14ac:dyDescent="0.25">
      <c r="A144" s="8" t="str">
        <f t="shared" si="5"/>
        <v>WE607</v>
      </c>
      <c r="B144" s="1" t="s">
        <v>814</v>
      </c>
      <c r="C144" t="s">
        <v>844</v>
      </c>
      <c r="D144" t="s">
        <v>277</v>
      </c>
      <c r="E144">
        <v>23</v>
      </c>
      <c r="F144">
        <v>2028</v>
      </c>
      <c r="G144">
        <v>2050</v>
      </c>
      <c r="H144">
        <v>4</v>
      </c>
      <c r="I144" t="s">
        <v>277</v>
      </c>
    </row>
    <row r="145" spans="1:9" x14ac:dyDescent="0.25">
      <c r="A145" s="8" t="str">
        <f t="shared" si="5"/>
        <v>WE608</v>
      </c>
      <c r="B145" s="1" t="s">
        <v>432</v>
      </c>
      <c r="C145" t="s">
        <v>437</v>
      </c>
      <c r="D145" t="s">
        <v>278</v>
      </c>
      <c r="E145">
        <v>14</v>
      </c>
      <c r="F145">
        <v>2019</v>
      </c>
      <c r="G145">
        <v>2050</v>
      </c>
      <c r="H145">
        <v>4</v>
      </c>
      <c r="I145" t="s">
        <v>278</v>
      </c>
    </row>
    <row r="146" spans="1:9" x14ac:dyDescent="0.25">
      <c r="A146" s="8" t="str">
        <f t="shared" si="5"/>
        <v>WE609</v>
      </c>
      <c r="B146" s="1" t="s">
        <v>815</v>
      </c>
      <c r="C146" t="s">
        <v>846</v>
      </c>
      <c r="D146" t="s">
        <v>279</v>
      </c>
      <c r="E146">
        <v>23</v>
      </c>
      <c r="F146">
        <v>2028</v>
      </c>
      <c r="G146">
        <v>2050</v>
      </c>
      <c r="H146">
        <v>4</v>
      </c>
      <c r="I146" t="s">
        <v>279</v>
      </c>
    </row>
    <row r="147" spans="1:9" x14ac:dyDescent="0.25">
      <c r="A147" s="8" t="str">
        <f t="shared" si="5"/>
        <v>WE612</v>
      </c>
      <c r="B147" s="1" t="s">
        <v>787</v>
      </c>
      <c r="C147" t="s">
        <v>702</v>
      </c>
      <c r="D147" t="s">
        <v>280</v>
      </c>
      <c r="E147">
        <v>44</v>
      </c>
      <c r="F147">
        <v>2019</v>
      </c>
      <c r="G147">
        <v>2050</v>
      </c>
      <c r="H147">
        <v>4</v>
      </c>
      <c r="I147" t="s">
        <v>280</v>
      </c>
    </row>
    <row r="148" spans="1:9" x14ac:dyDescent="0.25">
      <c r="A148" s="8" t="str">
        <f t="shared" si="5"/>
        <v>WE613</v>
      </c>
      <c r="B148" s="1" t="s">
        <v>788</v>
      </c>
      <c r="C148" t="s">
        <v>703</v>
      </c>
      <c r="D148" t="s">
        <v>281</v>
      </c>
      <c r="E148">
        <v>18</v>
      </c>
      <c r="F148">
        <v>2019</v>
      </c>
      <c r="G148">
        <v>2050</v>
      </c>
      <c r="H148">
        <v>4</v>
      </c>
      <c r="I148" t="s">
        <v>281</v>
      </c>
    </row>
    <row r="149" spans="1:9" x14ac:dyDescent="0.25">
      <c r="A149" s="8" t="str">
        <f t="shared" si="5"/>
        <v>WE614</v>
      </c>
      <c r="B149" s="1" t="s">
        <v>816</v>
      </c>
      <c r="C149" t="s">
        <v>848</v>
      </c>
      <c r="D149" t="s">
        <v>282</v>
      </c>
      <c r="E149">
        <v>46</v>
      </c>
      <c r="F149">
        <v>2028</v>
      </c>
      <c r="G149">
        <v>2050</v>
      </c>
      <c r="H149">
        <v>4</v>
      </c>
      <c r="I149" t="s">
        <v>282</v>
      </c>
    </row>
    <row r="150" spans="1:9" x14ac:dyDescent="0.25">
      <c r="A150" s="8" t="str">
        <f t="shared" si="5"/>
        <v>WE615</v>
      </c>
      <c r="B150" s="1" t="s">
        <v>817</v>
      </c>
      <c r="C150" t="s">
        <v>849</v>
      </c>
      <c r="D150" t="s">
        <v>283</v>
      </c>
      <c r="E150">
        <v>46</v>
      </c>
      <c r="F150">
        <v>2028</v>
      </c>
      <c r="G150">
        <v>2050</v>
      </c>
      <c r="H150">
        <v>4</v>
      </c>
      <c r="I150" t="s">
        <v>283</v>
      </c>
    </row>
    <row r="151" spans="1:9" x14ac:dyDescent="0.25">
      <c r="A151" s="8" t="str">
        <f t="shared" si="5"/>
        <v>WE616</v>
      </c>
      <c r="B151" s="1" t="s">
        <v>789</v>
      </c>
      <c r="C151" s="13" t="s">
        <v>554</v>
      </c>
      <c r="D151" t="s">
        <v>284</v>
      </c>
      <c r="E151">
        <v>4</v>
      </c>
      <c r="F151">
        <v>2019</v>
      </c>
      <c r="G151">
        <v>2024</v>
      </c>
      <c r="H151">
        <v>4</v>
      </c>
      <c r="I151" t="s">
        <v>284</v>
      </c>
    </row>
    <row r="152" spans="1:9" x14ac:dyDescent="0.25">
      <c r="A152" s="8" t="str">
        <f>"WE"&amp;RIGHT(B152,3) &amp; LEFT(B152,1)</f>
        <v>WE618F</v>
      </c>
      <c r="B152" s="1" t="s">
        <v>180</v>
      </c>
      <c r="C152" t="s">
        <v>748</v>
      </c>
      <c r="D152" t="s">
        <v>295</v>
      </c>
      <c r="E152">
        <v>64</v>
      </c>
      <c r="F152">
        <v>2019</v>
      </c>
      <c r="G152">
        <v>2050</v>
      </c>
      <c r="H152">
        <v>4</v>
      </c>
      <c r="I152" t="s">
        <v>295</v>
      </c>
    </row>
    <row r="153" spans="1:9" x14ac:dyDescent="0.25">
      <c r="A153" s="8" t="str">
        <f>"WE"&amp;RIGHT(B153,3) &amp; LEFT(B153,1)</f>
        <v>WE620F</v>
      </c>
      <c r="B153" s="1" t="s">
        <v>183</v>
      </c>
      <c r="C153" t="s">
        <v>749</v>
      </c>
      <c r="D153" t="s">
        <v>296</v>
      </c>
      <c r="E153">
        <v>32</v>
      </c>
      <c r="F153">
        <v>2019</v>
      </c>
      <c r="G153">
        <v>2050</v>
      </c>
      <c r="H153">
        <v>4</v>
      </c>
      <c r="I153" t="s">
        <v>296</v>
      </c>
    </row>
    <row r="154" spans="1:9" x14ac:dyDescent="0.25">
      <c r="A154" s="8" t="str">
        <f>"WE"&amp;TEXT(B154,"000")</f>
        <v>WE625</v>
      </c>
      <c r="B154" s="1" t="s">
        <v>790</v>
      </c>
      <c r="C154" t="s">
        <v>704</v>
      </c>
      <c r="D154" t="s">
        <v>285</v>
      </c>
      <c r="E154">
        <v>9</v>
      </c>
      <c r="F154">
        <v>2019</v>
      </c>
      <c r="G154">
        <v>2050</v>
      </c>
      <c r="H154">
        <v>4</v>
      </c>
      <c r="I154" t="s">
        <v>285</v>
      </c>
    </row>
    <row r="155" spans="1:9" x14ac:dyDescent="0.25">
      <c r="A155" s="8" t="str">
        <f>"WE"&amp;TEXT(B155,"000")</f>
        <v>WE627</v>
      </c>
      <c r="B155" s="1" t="s">
        <v>819</v>
      </c>
      <c r="C155" t="s">
        <v>739</v>
      </c>
      <c r="D155" t="s">
        <v>287</v>
      </c>
      <c r="E155">
        <v>64</v>
      </c>
      <c r="F155">
        <v>2019</v>
      </c>
      <c r="G155">
        <v>2050</v>
      </c>
      <c r="H155">
        <v>4</v>
      </c>
      <c r="I155" t="s">
        <v>287</v>
      </c>
    </row>
    <row r="156" spans="1:9" x14ac:dyDescent="0.25">
      <c r="A156" s="8" t="str">
        <f>"WE"&amp;TEXT(B156,"000")</f>
        <v>WE628</v>
      </c>
      <c r="B156" s="1" t="s">
        <v>791</v>
      </c>
      <c r="C156" t="s">
        <v>705</v>
      </c>
      <c r="D156" t="s">
        <v>288</v>
      </c>
      <c r="E156">
        <v>64</v>
      </c>
      <c r="F156">
        <v>2019</v>
      </c>
      <c r="G156">
        <v>2050</v>
      </c>
      <c r="H156">
        <v>4</v>
      </c>
      <c r="I156" t="s">
        <v>288</v>
      </c>
    </row>
    <row r="157" spans="1:9" x14ac:dyDescent="0.25">
      <c r="A157" s="8" t="str">
        <f>"WE"&amp;RIGHT(B157,3) &amp; LEFT(B157,1)</f>
        <v>WE638F</v>
      </c>
      <c r="B157" s="1" t="s">
        <v>186</v>
      </c>
      <c r="C157" t="s">
        <v>725</v>
      </c>
      <c r="D157" t="s">
        <v>297</v>
      </c>
      <c r="E157">
        <v>64</v>
      </c>
      <c r="F157">
        <v>2019</v>
      </c>
      <c r="G157">
        <v>2050</v>
      </c>
      <c r="H157">
        <v>4</v>
      </c>
      <c r="I157" t="s">
        <v>297</v>
      </c>
    </row>
    <row r="158" spans="1:9" x14ac:dyDescent="0.25">
      <c r="A158" s="8" t="str">
        <f>"WE"&amp;TEXT(B158,"000")</f>
        <v>WE645</v>
      </c>
      <c r="B158" s="1" t="s">
        <v>821</v>
      </c>
      <c r="C158" t="s">
        <v>847</v>
      </c>
      <c r="D158" t="s">
        <v>291</v>
      </c>
      <c r="E158">
        <v>18</v>
      </c>
      <c r="F158">
        <v>2019</v>
      </c>
      <c r="G158">
        <v>2050</v>
      </c>
      <c r="H158">
        <v>4</v>
      </c>
      <c r="I158" t="s">
        <v>291</v>
      </c>
    </row>
    <row r="159" spans="1:9" x14ac:dyDescent="0.25">
      <c r="A159" s="8" t="str">
        <f>"WE"&amp;TEXT(B159,"000")</f>
        <v>WE650</v>
      </c>
      <c r="B159" s="1" t="s">
        <v>793</v>
      </c>
      <c r="C159" t="s">
        <v>555</v>
      </c>
      <c r="D159" t="s">
        <v>292</v>
      </c>
      <c r="E159">
        <v>14</v>
      </c>
      <c r="F159">
        <v>2019</v>
      </c>
      <c r="G159">
        <v>2050</v>
      </c>
      <c r="H159">
        <v>4</v>
      </c>
      <c r="I159" t="s">
        <v>292</v>
      </c>
    </row>
    <row r="160" spans="1:9" x14ac:dyDescent="0.25">
      <c r="A160" s="8" t="str">
        <f>"WE"&amp;TEXT(B160,"000")</f>
        <v>WE667</v>
      </c>
      <c r="B160" s="1" t="s">
        <v>822</v>
      </c>
      <c r="C160" t="s">
        <v>741</v>
      </c>
      <c r="D160" t="s">
        <v>293</v>
      </c>
      <c r="E160">
        <v>32</v>
      </c>
      <c r="F160">
        <v>2019</v>
      </c>
      <c r="G160">
        <v>2050</v>
      </c>
      <c r="H160">
        <v>4</v>
      </c>
      <c r="I160" t="s">
        <v>293</v>
      </c>
    </row>
    <row r="161" spans="1:9" x14ac:dyDescent="0.25">
      <c r="A161" s="11" t="s">
        <v>583</v>
      </c>
      <c r="B161" s="1"/>
      <c r="C161" t="str">
        <f t="shared" ref="C161:C192" si="6">A161 &amp; " - " &amp;D161</f>
        <v>WFRC_001 - 1300So</v>
      </c>
      <c r="D161" t="s">
        <v>192</v>
      </c>
      <c r="E161">
        <v>10</v>
      </c>
      <c r="F161">
        <v>2050</v>
      </c>
      <c r="G161">
        <v>2050</v>
      </c>
      <c r="H161">
        <v>4</v>
      </c>
      <c r="I161" t="s">
        <v>192</v>
      </c>
    </row>
    <row r="162" spans="1:9" x14ac:dyDescent="0.25">
      <c r="A162" s="11" t="s">
        <v>584</v>
      </c>
      <c r="B162" s="1"/>
      <c r="C162" t="str">
        <f t="shared" si="6"/>
        <v>WFRC_002 - 1700So</v>
      </c>
      <c r="D162" t="s">
        <v>193</v>
      </c>
      <c r="E162">
        <v>22</v>
      </c>
      <c r="F162">
        <v>2042</v>
      </c>
      <c r="G162">
        <v>2050</v>
      </c>
      <c r="H162">
        <v>5</v>
      </c>
      <c r="I162" t="s">
        <v>193</v>
      </c>
    </row>
    <row r="163" spans="1:9" x14ac:dyDescent="0.25">
      <c r="A163" s="11" t="s">
        <v>586</v>
      </c>
      <c r="B163" s="1"/>
      <c r="C163" t="str">
        <f t="shared" si="6"/>
        <v>WFRC_003 - 200So_2</v>
      </c>
      <c r="D163" t="s">
        <v>194</v>
      </c>
      <c r="E163">
        <v>32</v>
      </c>
      <c r="F163">
        <v>2024</v>
      </c>
      <c r="G163">
        <v>2050</v>
      </c>
      <c r="H163">
        <v>5</v>
      </c>
      <c r="I163" t="s">
        <v>194</v>
      </c>
    </row>
    <row r="164" spans="1:9" x14ac:dyDescent="0.25">
      <c r="A164" s="11" t="s">
        <v>587</v>
      </c>
      <c r="B164" s="1"/>
      <c r="C164" t="str">
        <f t="shared" si="6"/>
        <v>WFRC_004 - 200So_Core</v>
      </c>
      <c r="D164" t="s">
        <v>195</v>
      </c>
      <c r="E164">
        <v>6</v>
      </c>
      <c r="F164">
        <v>2030</v>
      </c>
      <c r="G164">
        <v>2050</v>
      </c>
      <c r="H164">
        <v>5</v>
      </c>
      <c r="I164" t="s">
        <v>195</v>
      </c>
    </row>
    <row r="165" spans="1:9" x14ac:dyDescent="0.25">
      <c r="A165" s="11" t="s">
        <v>588</v>
      </c>
      <c r="B165" s="1"/>
      <c r="C165" t="str">
        <f t="shared" si="6"/>
        <v>WFRC_005 - 300W</v>
      </c>
      <c r="D165" t="s">
        <v>196</v>
      </c>
      <c r="E165">
        <v>32</v>
      </c>
      <c r="F165">
        <v>2032</v>
      </c>
      <c r="G165">
        <v>2050</v>
      </c>
      <c r="H165">
        <v>5</v>
      </c>
      <c r="I165" t="s">
        <v>196</v>
      </c>
    </row>
    <row r="166" spans="1:9" x14ac:dyDescent="0.25">
      <c r="A166" s="11" t="s">
        <v>599</v>
      </c>
      <c r="B166" s="1"/>
      <c r="C166" t="str">
        <f t="shared" si="6"/>
        <v>WFRC_006 - 3900S</v>
      </c>
      <c r="D166" t="s">
        <v>197</v>
      </c>
      <c r="E166">
        <v>18</v>
      </c>
      <c r="F166">
        <v>2040</v>
      </c>
      <c r="G166">
        <v>2050</v>
      </c>
      <c r="H166">
        <v>5</v>
      </c>
      <c r="I166" t="s">
        <v>197</v>
      </c>
    </row>
    <row r="167" spans="1:9" x14ac:dyDescent="0.25">
      <c r="A167" s="11" t="s">
        <v>600</v>
      </c>
      <c r="B167" s="1"/>
      <c r="C167" t="str">
        <f t="shared" si="6"/>
        <v>WFRC_007 - 400SoCore</v>
      </c>
      <c r="D167" t="s">
        <v>198</v>
      </c>
      <c r="E167">
        <v>6</v>
      </c>
      <c r="F167">
        <v>2030</v>
      </c>
      <c r="G167">
        <v>2050</v>
      </c>
      <c r="H167">
        <v>5</v>
      </c>
      <c r="I167" t="s">
        <v>198</v>
      </c>
    </row>
    <row r="168" spans="1:9" x14ac:dyDescent="0.25">
      <c r="A168" s="11" t="s">
        <v>601</v>
      </c>
      <c r="B168" s="1"/>
      <c r="C168" t="str">
        <f t="shared" si="6"/>
        <v>WFRC_008 - 500E_2</v>
      </c>
      <c r="D168" t="s">
        <v>199</v>
      </c>
      <c r="E168">
        <v>36</v>
      </c>
      <c r="F168">
        <v>2030</v>
      </c>
      <c r="G168">
        <v>2050</v>
      </c>
      <c r="H168">
        <v>5</v>
      </c>
      <c r="I168" t="s">
        <v>199</v>
      </c>
    </row>
    <row r="169" spans="1:9" x14ac:dyDescent="0.25">
      <c r="A169" s="11" t="s">
        <v>602</v>
      </c>
      <c r="B169" s="1"/>
      <c r="C169" t="str">
        <f t="shared" si="6"/>
        <v>WFRC_009 - 5400S</v>
      </c>
      <c r="D169" t="s">
        <v>200</v>
      </c>
      <c r="E169">
        <v>36</v>
      </c>
      <c r="F169">
        <v>2030</v>
      </c>
      <c r="G169">
        <v>2050</v>
      </c>
      <c r="H169">
        <v>5</v>
      </c>
      <c r="I169" t="s">
        <v>200</v>
      </c>
    </row>
    <row r="170" spans="1:9" x14ac:dyDescent="0.25">
      <c r="A170" s="11" t="s">
        <v>603</v>
      </c>
      <c r="B170" s="1"/>
      <c r="C170" t="str">
        <f t="shared" si="6"/>
        <v>WFRC_010 - 7800FtUn_3</v>
      </c>
      <c r="D170" t="s">
        <v>201</v>
      </c>
      <c r="E170">
        <v>24</v>
      </c>
      <c r="F170">
        <v>2040</v>
      </c>
      <c r="G170">
        <v>2050</v>
      </c>
      <c r="H170">
        <v>5</v>
      </c>
      <c r="I170" t="s">
        <v>201</v>
      </c>
    </row>
    <row r="171" spans="1:9" x14ac:dyDescent="0.25">
      <c r="A171" s="11" t="s">
        <v>604</v>
      </c>
      <c r="B171" s="1"/>
      <c r="C171" t="str">
        <f t="shared" si="6"/>
        <v>WFRC_011 - 9000S</v>
      </c>
      <c r="D171" t="s">
        <v>202</v>
      </c>
      <c r="E171">
        <v>2</v>
      </c>
      <c r="F171">
        <v>2050</v>
      </c>
      <c r="G171">
        <v>2050</v>
      </c>
      <c r="H171">
        <v>5</v>
      </c>
      <c r="I171" t="s">
        <v>202</v>
      </c>
    </row>
    <row r="172" spans="1:9" x14ac:dyDescent="0.25">
      <c r="A172" s="11" t="s">
        <v>605</v>
      </c>
      <c r="B172" s="1"/>
      <c r="C172" t="str">
        <f t="shared" si="6"/>
        <v>WFRC_012 - 900E_2</v>
      </c>
      <c r="D172" t="s">
        <v>203</v>
      </c>
      <c r="E172">
        <v>36</v>
      </c>
      <c r="F172">
        <v>2030</v>
      </c>
      <c r="G172">
        <v>2050</v>
      </c>
      <c r="H172">
        <v>5</v>
      </c>
      <c r="I172" t="s">
        <v>203</v>
      </c>
    </row>
    <row r="173" spans="1:9" x14ac:dyDescent="0.25">
      <c r="A173" s="11" t="s">
        <v>606</v>
      </c>
      <c r="B173" s="1"/>
      <c r="C173" t="str">
        <f t="shared" si="6"/>
        <v>WFRC_013 - 900So</v>
      </c>
      <c r="D173" t="s">
        <v>204</v>
      </c>
      <c r="E173">
        <v>38</v>
      </c>
      <c r="F173">
        <v>2024</v>
      </c>
      <c r="G173">
        <v>2050</v>
      </c>
      <c r="H173">
        <v>5</v>
      </c>
      <c r="I173" t="s">
        <v>204</v>
      </c>
    </row>
    <row r="174" spans="1:9" x14ac:dyDescent="0.25">
      <c r="A174" s="11" t="s">
        <v>607</v>
      </c>
      <c r="B174" s="1"/>
      <c r="C174" t="str">
        <f t="shared" si="6"/>
        <v>WFRC_014 - 900W</v>
      </c>
      <c r="D174" t="s">
        <v>205</v>
      </c>
      <c r="E174">
        <v>2</v>
      </c>
      <c r="F174">
        <v>2050</v>
      </c>
      <c r="G174">
        <v>2050</v>
      </c>
      <c r="H174">
        <v>5</v>
      </c>
      <c r="I174" t="s">
        <v>205</v>
      </c>
    </row>
    <row r="175" spans="1:9" x14ac:dyDescent="0.25">
      <c r="A175" s="11" t="s">
        <v>608</v>
      </c>
      <c r="B175" s="1"/>
      <c r="C175" t="str">
        <f t="shared" si="6"/>
        <v>WFRC_015 - Blue_Ext</v>
      </c>
      <c r="D175" t="s">
        <v>229</v>
      </c>
      <c r="E175">
        <v>2</v>
      </c>
      <c r="F175">
        <v>2050</v>
      </c>
      <c r="G175">
        <v>2050</v>
      </c>
      <c r="H175">
        <v>7</v>
      </c>
      <c r="I175" t="s">
        <v>229</v>
      </c>
    </row>
    <row r="176" spans="1:9" x14ac:dyDescent="0.25">
      <c r="A176" s="11" t="s">
        <v>609</v>
      </c>
      <c r="B176" s="1"/>
      <c r="C176" t="str">
        <f t="shared" si="6"/>
        <v>WFRC_016 - Brig_Ex</v>
      </c>
      <c r="D176" t="s">
        <v>230</v>
      </c>
      <c r="E176">
        <v>2</v>
      </c>
      <c r="F176">
        <v>2050</v>
      </c>
      <c r="G176">
        <v>2050</v>
      </c>
      <c r="H176">
        <v>6</v>
      </c>
      <c r="I176" t="s">
        <v>230</v>
      </c>
    </row>
    <row r="177" spans="1:9" x14ac:dyDescent="0.25">
      <c r="A177" s="11" t="s">
        <v>610</v>
      </c>
      <c r="B177" s="1"/>
      <c r="C177" t="str">
        <f t="shared" si="6"/>
        <v>WFRC_017 - BRT_2700W_T</v>
      </c>
      <c r="D177" t="s">
        <v>222</v>
      </c>
      <c r="E177">
        <v>12</v>
      </c>
      <c r="F177">
        <v>2050</v>
      </c>
      <c r="G177">
        <v>2050</v>
      </c>
      <c r="H177">
        <v>4</v>
      </c>
      <c r="I177" t="s">
        <v>222</v>
      </c>
    </row>
    <row r="178" spans="1:9" x14ac:dyDescent="0.25">
      <c r="A178" s="11" t="s">
        <v>611</v>
      </c>
      <c r="B178" s="1"/>
      <c r="C178" t="str">
        <f t="shared" si="6"/>
        <v>WFRC_019 - BRT_State850</v>
      </c>
      <c r="D178" t="s">
        <v>225</v>
      </c>
      <c r="E178">
        <v>1</v>
      </c>
      <c r="F178">
        <v>2042</v>
      </c>
      <c r="G178">
        <v>2042</v>
      </c>
      <c r="H178">
        <v>9</v>
      </c>
      <c r="I178" t="s">
        <v>225</v>
      </c>
    </row>
    <row r="179" spans="1:9" x14ac:dyDescent="0.25">
      <c r="A179" s="11" t="s">
        <v>612</v>
      </c>
      <c r="B179" s="1"/>
      <c r="C179" t="str">
        <f t="shared" si="6"/>
        <v>WFRC_020 - BRT_StateSt</v>
      </c>
      <c r="D179" t="s">
        <v>226</v>
      </c>
      <c r="E179">
        <v>7</v>
      </c>
      <c r="F179">
        <v>2030</v>
      </c>
      <c r="G179">
        <v>2050</v>
      </c>
      <c r="H179">
        <v>9</v>
      </c>
      <c r="I179" t="s">
        <v>226</v>
      </c>
    </row>
    <row r="180" spans="1:9" x14ac:dyDescent="0.25">
      <c r="A180" s="11" t="s">
        <v>613</v>
      </c>
      <c r="B180" s="1"/>
      <c r="C180" t="str">
        <f t="shared" si="6"/>
        <v>WFRC_022 - BRTWSU_S</v>
      </c>
      <c r="D180" t="s">
        <v>220</v>
      </c>
      <c r="E180">
        <v>4</v>
      </c>
      <c r="F180">
        <v>2024</v>
      </c>
      <c r="G180">
        <v>2050</v>
      </c>
      <c r="H180">
        <v>9</v>
      </c>
      <c r="I180" t="s">
        <v>220</v>
      </c>
    </row>
    <row r="181" spans="1:9" x14ac:dyDescent="0.25">
      <c r="A181" s="11" t="s">
        <v>614</v>
      </c>
      <c r="B181" s="1"/>
      <c r="C181" t="str">
        <f t="shared" si="6"/>
        <v>WFRC_023 - BRT104th_2</v>
      </c>
      <c r="D181" t="s">
        <v>206</v>
      </c>
      <c r="E181">
        <v>12</v>
      </c>
      <c r="F181">
        <v>2050</v>
      </c>
      <c r="G181">
        <v>2050</v>
      </c>
      <c r="H181">
        <v>4</v>
      </c>
      <c r="I181" t="s">
        <v>206</v>
      </c>
    </row>
    <row r="182" spans="1:9" x14ac:dyDescent="0.25">
      <c r="A182" s="11" t="s">
        <v>615</v>
      </c>
      <c r="B182" s="1"/>
      <c r="C182" t="str">
        <f t="shared" si="6"/>
        <v>WFRC_024 - BRT123RD_A</v>
      </c>
      <c r="D182" t="s">
        <v>207</v>
      </c>
      <c r="E182">
        <v>6</v>
      </c>
      <c r="F182">
        <v>2050</v>
      </c>
      <c r="G182">
        <v>2050</v>
      </c>
      <c r="H182">
        <v>4</v>
      </c>
      <c r="I182" t="s">
        <v>207</v>
      </c>
    </row>
    <row r="183" spans="1:9" x14ac:dyDescent="0.25">
      <c r="A183" s="11" t="s">
        <v>616</v>
      </c>
      <c r="B183" s="1"/>
      <c r="C183" t="str">
        <f t="shared" si="6"/>
        <v>WFRC_025 - BRT1300E_T</v>
      </c>
      <c r="D183" t="s">
        <v>208</v>
      </c>
      <c r="E183">
        <v>12</v>
      </c>
      <c r="F183">
        <v>2042</v>
      </c>
      <c r="G183">
        <v>2050</v>
      </c>
      <c r="H183">
        <v>5</v>
      </c>
      <c r="I183" t="s">
        <v>208</v>
      </c>
    </row>
    <row r="184" spans="1:9" x14ac:dyDescent="0.25">
      <c r="A184" s="11" t="s">
        <v>617</v>
      </c>
      <c r="B184" s="1"/>
      <c r="C184" t="str">
        <f t="shared" si="6"/>
        <v>WFRC_026 - BRT3533S_Core</v>
      </c>
      <c r="D184" t="s">
        <v>210</v>
      </c>
      <c r="E184">
        <v>36</v>
      </c>
      <c r="F184">
        <v>2030</v>
      </c>
      <c r="G184">
        <v>2050</v>
      </c>
      <c r="H184">
        <v>5</v>
      </c>
      <c r="I184" t="s">
        <v>210</v>
      </c>
    </row>
    <row r="185" spans="1:9" x14ac:dyDescent="0.25">
      <c r="A185" s="11" t="s">
        <v>618</v>
      </c>
      <c r="B185" s="1"/>
      <c r="C185" t="str">
        <f t="shared" si="6"/>
        <v>WFRC_027 - BRT47S_S</v>
      </c>
      <c r="D185" t="s">
        <v>211</v>
      </c>
      <c r="E185">
        <v>6</v>
      </c>
      <c r="F185">
        <v>2030</v>
      </c>
      <c r="G185">
        <v>2050</v>
      </c>
      <c r="H185">
        <v>9</v>
      </c>
      <c r="I185" t="s">
        <v>211</v>
      </c>
    </row>
    <row r="186" spans="1:9" x14ac:dyDescent="0.25">
      <c r="A186" s="11" t="s">
        <v>619</v>
      </c>
      <c r="B186" s="1"/>
      <c r="C186" t="str">
        <f t="shared" si="6"/>
        <v>WFRC_028 - BRT56_R</v>
      </c>
      <c r="D186" t="s">
        <v>212</v>
      </c>
      <c r="E186">
        <v>18</v>
      </c>
      <c r="F186">
        <v>2030</v>
      </c>
      <c r="G186">
        <v>2050</v>
      </c>
      <c r="H186">
        <v>5</v>
      </c>
      <c r="I186" t="s">
        <v>212</v>
      </c>
    </row>
    <row r="187" spans="1:9" x14ac:dyDescent="0.25">
      <c r="A187" s="11" t="s">
        <v>620</v>
      </c>
      <c r="B187" s="1"/>
      <c r="C187" t="str">
        <f t="shared" si="6"/>
        <v>WFRC_029 - BRT62S_T1</v>
      </c>
      <c r="D187" t="s">
        <v>213</v>
      </c>
      <c r="E187">
        <v>10</v>
      </c>
      <c r="F187">
        <v>2050</v>
      </c>
      <c r="G187">
        <v>2050</v>
      </c>
      <c r="H187">
        <v>5</v>
      </c>
      <c r="I187" t="s">
        <v>213</v>
      </c>
    </row>
    <row r="188" spans="1:9" x14ac:dyDescent="0.25">
      <c r="A188" s="11" t="s">
        <v>621</v>
      </c>
      <c r="B188" s="1"/>
      <c r="C188" t="str">
        <f t="shared" si="6"/>
        <v>WFRC_030 - BRTFTHLWA_N</v>
      </c>
      <c r="D188" t="s">
        <v>214</v>
      </c>
      <c r="E188">
        <v>18</v>
      </c>
      <c r="F188">
        <v>2030</v>
      </c>
      <c r="G188">
        <v>2050</v>
      </c>
      <c r="H188">
        <v>5</v>
      </c>
      <c r="I188" t="s">
        <v>214</v>
      </c>
    </row>
    <row r="189" spans="1:9" x14ac:dyDescent="0.25">
      <c r="A189" s="11" t="s">
        <v>622</v>
      </c>
      <c r="B189" s="1"/>
      <c r="C189" t="str">
        <f t="shared" si="6"/>
        <v>WFRC_031 - BRTFTHLWA_S39</v>
      </c>
      <c r="D189" t="s">
        <v>215</v>
      </c>
      <c r="E189">
        <v>1</v>
      </c>
      <c r="F189">
        <v>2050</v>
      </c>
      <c r="G189">
        <v>2050</v>
      </c>
      <c r="H189">
        <v>6</v>
      </c>
      <c r="I189" t="s">
        <v>215</v>
      </c>
    </row>
    <row r="190" spans="1:9" x14ac:dyDescent="0.25">
      <c r="A190" s="11" t="s">
        <v>623</v>
      </c>
      <c r="B190" s="1"/>
      <c r="C190" t="str">
        <f t="shared" si="6"/>
        <v>WFRC_032 - BRTNRedwd_T</v>
      </c>
      <c r="D190" t="s">
        <v>216</v>
      </c>
      <c r="E190">
        <v>16</v>
      </c>
      <c r="F190">
        <v>2030</v>
      </c>
      <c r="G190">
        <v>2050</v>
      </c>
      <c r="H190">
        <v>4</v>
      </c>
      <c r="I190" t="s">
        <v>216</v>
      </c>
    </row>
    <row r="191" spans="1:9" x14ac:dyDescent="0.25">
      <c r="A191" s="11" t="s">
        <v>624</v>
      </c>
      <c r="B191" s="1"/>
      <c r="C191" t="str">
        <f t="shared" si="6"/>
        <v>WFRC_033 - BRTNSDA_R</v>
      </c>
      <c r="D191" t="s">
        <v>217</v>
      </c>
      <c r="E191">
        <v>17</v>
      </c>
      <c r="F191">
        <v>2032</v>
      </c>
      <c r="G191">
        <v>2050</v>
      </c>
      <c r="H191">
        <v>5</v>
      </c>
      <c r="I191" t="s">
        <v>217</v>
      </c>
    </row>
    <row r="192" spans="1:9" x14ac:dyDescent="0.25">
      <c r="A192" s="11" t="s">
        <v>625</v>
      </c>
      <c r="B192" s="1"/>
      <c r="C192" t="str">
        <f t="shared" si="6"/>
        <v>WFRC_034 - BRTRdwd_South</v>
      </c>
      <c r="D192" t="s">
        <v>218</v>
      </c>
      <c r="E192">
        <v>7</v>
      </c>
      <c r="F192">
        <v>2040</v>
      </c>
      <c r="G192">
        <v>2050</v>
      </c>
      <c r="H192">
        <v>4</v>
      </c>
      <c r="I192" t="s">
        <v>218</v>
      </c>
    </row>
    <row r="193" spans="1:9" x14ac:dyDescent="0.25">
      <c r="A193" s="11" t="s">
        <v>626</v>
      </c>
      <c r="B193" s="1"/>
      <c r="C193" t="str">
        <f t="shared" ref="C193:C218" si="7">A193 &amp; " - " &amp;D193</f>
        <v>WFRC_035 - BRTRdwd_T</v>
      </c>
      <c r="D193" t="s">
        <v>219</v>
      </c>
      <c r="E193">
        <v>18</v>
      </c>
      <c r="F193">
        <v>2030</v>
      </c>
      <c r="G193">
        <v>2050</v>
      </c>
      <c r="H193">
        <v>5</v>
      </c>
      <c r="I193" t="s">
        <v>219</v>
      </c>
    </row>
    <row r="194" spans="1:9" x14ac:dyDescent="0.25">
      <c r="A194" s="11" t="s">
        <v>627</v>
      </c>
      <c r="B194" s="1"/>
      <c r="C194" t="str">
        <f t="shared" si="7"/>
        <v>WFRC_036 - BRTWash_R</v>
      </c>
      <c r="D194" t="s">
        <v>221</v>
      </c>
      <c r="E194">
        <v>12</v>
      </c>
      <c r="F194">
        <v>2042</v>
      </c>
      <c r="G194">
        <v>2050</v>
      </c>
      <c r="H194">
        <v>5</v>
      </c>
      <c r="I194" t="s">
        <v>221</v>
      </c>
    </row>
    <row r="195" spans="1:9" x14ac:dyDescent="0.25">
      <c r="A195" s="11" t="s">
        <v>628</v>
      </c>
      <c r="B195" s="1"/>
      <c r="C195" t="str">
        <f t="shared" si="7"/>
        <v>WFRC_037 - Cedar_Exp</v>
      </c>
      <c r="D195" t="s">
        <v>232</v>
      </c>
      <c r="E195">
        <v>10</v>
      </c>
      <c r="F195">
        <v>2032</v>
      </c>
      <c r="G195">
        <v>2050</v>
      </c>
      <c r="H195">
        <v>4</v>
      </c>
      <c r="I195" t="s">
        <v>232</v>
      </c>
    </row>
    <row r="196" spans="1:9" x14ac:dyDescent="0.25">
      <c r="A196" s="11" t="s">
        <v>629</v>
      </c>
      <c r="B196" s="1"/>
      <c r="C196" t="str">
        <f t="shared" si="7"/>
        <v>WFRC_038 - CG_BRT_S1</v>
      </c>
      <c r="D196" t="s">
        <v>231</v>
      </c>
      <c r="E196">
        <v>15</v>
      </c>
      <c r="F196">
        <v>2032</v>
      </c>
      <c r="G196">
        <v>2050</v>
      </c>
      <c r="H196">
        <v>9</v>
      </c>
      <c r="I196" t="s">
        <v>231</v>
      </c>
    </row>
    <row r="197" spans="1:9" x14ac:dyDescent="0.25">
      <c r="A197" s="11" t="s">
        <v>630</v>
      </c>
      <c r="B197" s="1"/>
      <c r="C197" t="str">
        <f t="shared" si="7"/>
        <v>WFRC_039 - Clear</v>
      </c>
      <c r="D197" t="s">
        <v>233</v>
      </c>
      <c r="E197">
        <v>10</v>
      </c>
      <c r="F197">
        <v>2042</v>
      </c>
      <c r="G197">
        <v>2050</v>
      </c>
      <c r="H197">
        <v>5</v>
      </c>
      <c r="I197" t="s">
        <v>233</v>
      </c>
    </row>
    <row r="198" spans="1:9" x14ac:dyDescent="0.25">
      <c r="A198" s="11" t="s">
        <v>631</v>
      </c>
      <c r="B198" s="1"/>
      <c r="C198" t="str">
        <f t="shared" si="7"/>
        <v>WFRC_040 - ClearRoyWest</v>
      </c>
      <c r="D198" t="s">
        <v>234</v>
      </c>
      <c r="E198">
        <v>12</v>
      </c>
      <c r="F198">
        <v>2050</v>
      </c>
      <c r="G198">
        <v>2050</v>
      </c>
      <c r="H198">
        <v>4</v>
      </c>
      <c r="I198" t="s">
        <v>234</v>
      </c>
    </row>
    <row r="199" spans="1:9" x14ac:dyDescent="0.25">
      <c r="A199" s="11" t="s">
        <v>632</v>
      </c>
      <c r="B199" s="1"/>
      <c r="C199" t="str">
        <f t="shared" si="7"/>
        <v>WFRC_047 - DavisSLCCon</v>
      </c>
      <c r="D199" t="s">
        <v>244</v>
      </c>
      <c r="E199">
        <v>2</v>
      </c>
      <c r="F199">
        <v>2024</v>
      </c>
      <c r="G199">
        <v>2030</v>
      </c>
      <c r="H199">
        <v>9</v>
      </c>
      <c r="I199" t="s">
        <v>244</v>
      </c>
    </row>
    <row r="200" spans="1:9" x14ac:dyDescent="0.25">
      <c r="A200" s="11" t="s">
        <v>633</v>
      </c>
      <c r="B200" s="1"/>
      <c r="C200" t="str">
        <f t="shared" si="7"/>
        <v>WFRC_048 - FthlDr2100</v>
      </c>
      <c r="D200" t="s">
        <v>246</v>
      </c>
      <c r="E200">
        <v>38</v>
      </c>
      <c r="F200">
        <v>2024</v>
      </c>
      <c r="G200">
        <v>2050</v>
      </c>
      <c r="H200">
        <v>5</v>
      </c>
      <c r="I200" t="s">
        <v>246</v>
      </c>
    </row>
    <row r="201" spans="1:9" x14ac:dyDescent="0.25">
      <c r="A201" s="11" t="s">
        <v>634</v>
      </c>
      <c r="B201" s="1"/>
      <c r="C201" t="str">
        <f t="shared" si="7"/>
        <v>WFRC_049 - HinckleyUnion</v>
      </c>
      <c r="D201" t="s">
        <v>248</v>
      </c>
      <c r="E201">
        <v>6</v>
      </c>
      <c r="F201">
        <v>2050</v>
      </c>
      <c r="G201">
        <v>2050</v>
      </c>
      <c r="H201">
        <v>5</v>
      </c>
      <c r="I201" t="s">
        <v>248</v>
      </c>
    </row>
    <row r="202" spans="1:9" x14ac:dyDescent="0.25">
      <c r="A202" s="11" t="s">
        <v>635</v>
      </c>
      <c r="B202" s="1"/>
      <c r="C202" t="str">
        <f t="shared" si="7"/>
        <v>WFRC_050 - LakePark</v>
      </c>
      <c r="D202" t="s">
        <v>249</v>
      </c>
      <c r="E202">
        <v>20</v>
      </c>
      <c r="F202">
        <v>2042</v>
      </c>
      <c r="G202">
        <v>2050</v>
      </c>
      <c r="H202">
        <v>5</v>
      </c>
      <c r="I202" t="s">
        <v>249</v>
      </c>
    </row>
    <row r="203" spans="1:9" x14ac:dyDescent="0.25">
      <c r="A203" s="11" t="s">
        <v>636</v>
      </c>
      <c r="B203" s="1"/>
      <c r="C203" t="str">
        <f t="shared" si="7"/>
        <v>WFRC_051 - LittleCott</v>
      </c>
      <c r="D203" t="s">
        <v>250</v>
      </c>
      <c r="E203">
        <v>18</v>
      </c>
      <c r="F203">
        <v>2032</v>
      </c>
      <c r="G203">
        <v>2050</v>
      </c>
      <c r="H203">
        <v>5</v>
      </c>
      <c r="I203" t="s">
        <v>250</v>
      </c>
    </row>
    <row r="204" spans="1:9" x14ac:dyDescent="0.25">
      <c r="A204" s="11" t="s">
        <v>637</v>
      </c>
      <c r="B204" s="1"/>
      <c r="C204" t="str">
        <f t="shared" si="7"/>
        <v>WFRC_053 - MidValCon</v>
      </c>
      <c r="D204" t="s">
        <v>271</v>
      </c>
      <c r="E204">
        <v>46</v>
      </c>
      <c r="F204">
        <v>2028</v>
      </c>
      <c r="G204">
        <v>2050</v>
      </c>
      <c r="H204">
        <v>5</v>
      </c>
      <c r="I204" t="s">
        <v>271</v>
      </c>
    </row>
    <row r="205" spans="1:9" x14ac:dyDescent="0.25">
      <c r="A205" s="11" t="s">
        <v>638</v>
      </c>
      <c r="B205" s="1"/>
      <c r="C205" t="str">
        <f t="shared" si="7"/>
        <v>WFRC_054 - MTTrolley</v>
      </c>
      <c r="D205" t="s">
        <v>270</v>
      </c>
      <c r="E205">
        <v>10</v>
      </c>
      <c r="F205">
        <v>2050</v>
      </c>
      <c r="G205">
        <v>2050</v>
      </c>
      <c r="H205">
        <v>4</v>
      </c>
      <c r="I205" t="s">
        <v>270</v>
      </c>
    </row>
    <row r="206" spans="1:9" x14ac:dyDescent="0.25">
      <c r="A206" s="11" t="s">
        <v>639</v>
      </c>
      <c r="B206" s="1"/>
      <c r="C206" t="str">
        <f t="shared" si="7"/>
        <v>WFRC_055 - Orange</v>
      </c>
      <c r="D206" t="s">
        <v>298</v>
      </c>
      <c r="E206">
        <v>12</v>
      </c>
      <c r="F206">
        <v>2042</v>
      </c>
      <c r="G206">
        <v>2050</v>
      </c>
      <c r="H206">
        <v>7</v>
      </c>
      <c r="I206" t="s">
        <v>298</v>
      </c>
    </row>
    <row r="207" spans="1:9" x14ac:dyDescent="0.25">
      <c r="A207" s="11" t="s">
        <v>640</v>
      </c>
      <c r="B207" s="1"/>
      <c r="C207" t="str">
        <f t="shared" si="7"/>
        <v>WFRC_074 - PlsntClear</v>
      </c>
      <c r="D207" t="s">
        <v>317</v>
      </c>
      <c r="E207">
        <v>26</v>
      </c>
      <c r="F207">
        <v>2030</v>
      </c>
      <c r="G207">
        <v>2050</v>
      </c>
      <c r="H207">
        <v>5</v>
      </c>
      <c r="I207" t="s">
        <v>317</v>
      </c>
    </row>
    <row r="208" spans="1:9" x14ac:dyDescent="0.25">
      <c r="A208" s="11" t="s">
        <v>641</v>
      </c>
      <c r="B208" s="1"/>
      <c r="C208" t="str">
        <f t="shared" si="7"/>
        <v>WFRC_075 - RDELTA2U_R</v>
      </c>
      <c r="D208" t="s">
        <v>318</v>
      </c>
      <c r="E208">
        <v>14</v>
      </c>
      <c r="F208">
        <v>2032</v>
      </c>
      <c r="G208">
        <v>2050</v>
      </c>
      <c r="H208">
        <v>7</v>
      </c>
      <c r="I208" t="s">
        <v>318</v>
      </c>
    </row>
    <row r="209" spans="1:9" x14ac:dyDescent="0.25">
      <c r="A209" s="11" t="s">
        <v>642</v>
      </c>
      <c r="B209" s="1"/>
      <c r="C209" t="str">
        <f t="shared" si="7"/>
        <v>WFRC_076 - RGRANSUG_U</v>
      </c>
      <c r="D209" t="s">
        <v>319</v>
      </c>
      <c r="E209">
        <v>18</v>
      </c>
      <c r="F209">
        <v>2032</v>
      </c>
      <c r="G209">
        <v>2050</v>
      </c>
      <c r="H209">
        <v>7</v>
      </c>
      <c r="I209" t="s">
        <v>319</v>
      </c>
    </row>
    <row r="210" spans="1:9" x14ac:dyDescent="0.25">
      <c r="A210" s="11" t="s">
        <v>643</v>
      </c>
      <c r="B210" s="1"/>
      <c r="C210" t="str">
        <f t="shared" si="7"/>
        <v>WFRC_078 - ShldSego_3</v>
      </c>
      <c r="D210" t="s">
        <v>374</v>
      </c>
      <c r="E210">
        <v>10</v>
      </c>
      <c r="F210">
        <v>2050</v>
      </c>
      <c r="G210">
        <v>2050</v>
      </c>
      <c r="H210">
        <v>4</v>
      </c>
      <c r="I210" t="s">
        <v>374</v>
      </c>
    </row>
    <row r="211" spans="1:9" x14ac:dyDescent="0.25">
      <c r="A211" s="11" t="s">
        <v>644</v>
      </c>
      <c r="B211" s="1"/>
      <c r="C211" t="str">
        <f t="shared" si="7"/>
        <v>WFRC_079 - Sline_Ext</v>
      </c>
      <c r="D211" t="s">
        <v>376</v>
      </c>
      <c r="E211">
        <v>2</v>
      </c>
      <c r="F211">
        <v>2050</v>
      </c>
      <c r="G211">
        <v>2050</v>
      </c>
      <c r="H211">
        <v>7</v>
      </c>
      <c r="I211" t="s">
        <v>376</v>
      </c>
    </row>
    <row r="212" spans="1:9" x14ac:dyDescent="0.25">
      <c r="A212" s="11" t="s">
        <v>645</v>
      </c>
      <c r="B212" s="1"/>
      <c r="C212" t="str">
        <f t="shared" si="7"/>
        <v>WFRC_080 - Sline_Mill</v>
      </c>
      <c r="D212" t="s">
        <v>377</v>
      </c>
      <c r="E212">
        <v>22</v>
      </c>
      <c r="F212">
        <v>2032</v>
      </c>
      <c r="G212">
        <v>2050</v>
      </c>
      <c r="H212">
        <v>5</v>
      </c>
      <c r="I212" t="s">
        <v>377</v>
      </c>
    </row>
    <row r="213" spans="1:9" x14ac:dyDescent="0.25">
      <c r="A213" s="11" t="s">
        <v>646</v>
      </c>
      <c r="B213" s="1"/>
      <c r="C213" t="str">
        <f t="shared" si="7"/>
        <v>WFRC_081 - SoJoSandyC</v>
      </c>
      <c r="D213" t="s">
        <v>378</v>
      </c>
      <c r="E213">
        <v>13</v>
      </c>
      <c r="F213">
        <v>2030</v>
      </c>
      <c r="G213">
        <v>2050</v>
      </c>
      <c r="H213">
        <v>5</v>
      </c>
      <c r="I213" t="s">
        <v>378</v>
      </c>
    </row>
    <row r="214" spans="1:9" x14ac:dyDescent="0.25">
      <c r="A214" s="11" t="s">
        <v>647</v>
      </c>
      <c r="B214" s="1"/>
      <c r="C214" t="str">
        <f t="shared" si="7"/>
        <v>WFRC_082 - StGrid_2</v>
      </c>
      <c r="D214" t="s">
        <v>379</v>
      </c>
      <c r="E214">
        <v>30</v>
      </c>
      <c r="F214">
        <v>2030</v>
      </c>
      <c r="G214">
        <v>2050</v>
      </c>
      <c r="H214">
        <v>5</v>
      </c>
      <c r="I214" t="s">
        <v>379</v>
      </c>
    </row>
    <row r="215" spans="1:9" x14ac:dyDescent="0.25">
      <c r="A215" s="11" t="s">
        <v>648</v>
      </c>
      <c r="B215" s="1"/>
      <c r="C215" t="str">
        <f t="shared" si="7"/>
        <v>WFRC_083 - StGrid_2_BRT</v>
      </c>
      <c r="D215" t="s">
        <v>380</v>
      </c>
      <c r="E215">
        <v>24</v>
      </c>
      <c r="F215">
        <v>2032</v>
      </c>
      <c r="G215">
        <v>2050</v>
      </c>
      <c r="H215">
        <v>9</v>
      </c>
      <c r="I215" t="s">
        <v>380</v>
      </c>
    </row>
    <row r="216" spans="1:9" x14ac:dyDescent="0.25">
      <c r="A216" s="11" t="s">
        <v>649</v>
      </c>
      <c r="B216" s="1"/>
      <c r="C216" t="str">
        <f t="shared" si="7"/>
        <v>WFRC_084 - StGrid_2_Core</v>
      </c>
      <c r="D216" t="s">
        <v>381</v>
      </c>
      <c r="E216">
        <v>4</v>
      </c>
      <c r="F216">
        <v>2032</v>
      </c>
      <c r="G216">
        <v>2032</v>
      </c>
      <c r="H216">
        <v>5</v>
      </c>
      <c r="I216" t="s">
        <v>381</v>
      </c>
    </row>
    <row r="217" spans="1:9" x14ac:dyDescent="0.25">
      <c r="A217" s="11" t="s">
        <v>650</v>
      </c>
      <c r="B217" s="1"/>
      <c r="C217" t="str">
        <f t="shared" si="7"/>
        <v>WFRC_085 - TooeleCor</v>
      </c>
      <c r="D217" t="s">
        <v>382</v>
      </c>
      <c r="E217">
        <v>1</v>
      </c>
      <c r="F217">
        <v>2050</v>
      </c>
      <c r="G217">
        <v>2050</v>
      </c>
      <c r="H217">
        <v>6</v>
      </c>
      <c r="I217" t="s">
        <v>382</v>
      </c>
    </row>
    <row r="218" spans="1:9" x14ac:dyDescent="0.25">
      <c r="A218" s="11" t="s">
        <v>651</v>
      </c>
      <c r="B218" s="1"/>
      <c r="C218" t="str">
        <f t="shared" si="7"/>
        <v>WFRC_086 - WDraperCon</v>
      </c>
      <c r="D218" t="s">
        <v>383</v>
      </c>
      <c r="E218">
        <v>2</v>
      </c>
      <c r="F218">
        <v>2050</v>
      </c>
      <c r="G218">
        <v>2050</v>
      </c>
      <c r="H218">
        <v>5</v>
      </c>
      <c r="I218" t="s">
        <v>383</v>
      </c>
    </row>
  </sheetData>
  <autoFilter ref="A1:H218" xr:uid="{00000000-0001-0000-0000-000000000000}">
    <sortState xmlns:xlrd2="http://schemas.microsoft.com/office/spreadsheetml/2017/richdata2" ref="A2:H218">
      <sortCondition ref="A1:A218"/>
    </sortState>
  </autoFilter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"/>
  <sheetViews>
    <sheetView workbookViewId="0">
      <selection activeCell="C1" sqref="C1:C116"/>
    </sheetView>
  </sheetViews>
  <sheetFormatPr defaultRowHeight="15" x14ac:dyDescent="0.25"/>
  <cols>
    <col min="2" max="2" width="43.140625" bestFit="1" customWidth="1"/>
    <col min="3" max="3" width="37.42578125" bestFit="1" customWidth="1"/>
  </cols>
  <sheetData>
    <row r="1" spans="1:3" x14ac:dyDescent="0.25">
      <c r="A1">
        <v>11</v>
      </c>
      <c r="B1" t="s">
        <v>438</v>
      </c>
      <c r="C1" t="str">
        <f>PROPER(B1)</f>
        <v>1111Th Avenue</v>
      </c>
    </row>
    <row r="2" spans="1:3" x14ac:dyDescent="0.25">
      <c r="A2">
        <v>17</v>
      </c>
      <c r="B2" t="s">
        <v>439</v>
      </c>
      <c r="C2" t="str">
        <f t="shared" ref="C2:C65" si="0">PROPER(B2)</f>
        <v>171700 South</v>
      </c>
    </row>
    <row r="3" spans="1:3" x14ac:dyDescent="0.25">
      <c r="A3">
        <v>2</v>
      </c>
      <c r="B3" t="s">
        <v>440</v>
      </c>
      <c r="C3" t="str">
        <f t="shared" si="0"/>
        <v>2200 South</v>
      </c>
    </row>
    <row r="4" spans="1:3" x14ac:dyDescent="0.25">
      <c r="A4" t="str">
        <f>LEFT(B4,3)</f>
        <v>200</v>
      </c>
      <c r="B4" t="s">
        <v>441</v>
      </c>
      <c r="C4" t="str">
        <f t="shared" si="0"/>
        <v>200State Street North</v>
      </c>
    </row>
    <row r="5" spans="1:3" x14ac:dyDescent="0.25">
      <c r="A5" t="str">
        <f t="shared" ref="A5:A68" si="1">LEFT(B5,3)</f>
        <v>201</v>
      </c>
      <c r="B5" t="s">
        <v>442</v>
      </c>
      <c r="C5" t="str">
        <f t="shared" si="0"/>
        <v>201State Street South</v>
      </c>
    </row>
    <row r="6" spans="1:3" x14ac:dyDescent="0.25">
      <c r="A6" t="str">
        <f t="shared" si="1"/>
        <v>205</v>
      </c>
      <c r="B6" t="s">
        <v>443</v>
      </c>
      <c r="C6" t="str">
        <f t="shared" si="0"/>
        <v>205500 East</v>
      </c>
    </row>
    <row r="7" spans="1:3" x14ac:dyDescent="0.25">
      <c r="A7" t="str">
        <f t="shared" si="1"/>
        <v>209</v>
      </c>
      <c r="B7" t="s">
        <v>444</v>
      </c>
      <c r="C7" t="str">
        <f t="shared" si="0"/>
        <v>209900 East</v>
      </c>
    </row>
    <row r="8" spans="1:3" x14ac:dyDescent="0.25">
      <c r="A8" t="str">
        <f t="shared" si="1"/>
        <v>212</v>
      </c>
      <c r="B8" t="s">
        <v>445</v>
      </c>
      <c r="C8" t="str">
        <f t="shared" si="0"/>
        <v>212100 South / 2100 East</v>
      </c>
    </row>
    <row r="9" spans="1:3" x14ac:dyDescent="0.25">
      <c r="A9" t="str">
        <f t="shared" si="1"/>
        <v>213</v>
      </c>
      <c r="B9" t="s">
        <v>446</v>
      </c>
      <c r="C9" t="str">
        <f t="shared" si="0"/>
        <v>2131300 East / 1100 East</v>
      </c>
    </row>
    <row r="10" spans="1:3" x14ac:dyDescent="0.25">
      <c r="A10" t="str">
        <f t="shared" si="1"/>
        <v>217</v>
      </c>
      <c r="B10" t="s">
        <v>447</v>
      </c>
      <c r="C10" t="str">
        <f t="shared" si="0"/>
        <v>217Redwood Road</v>
      </c>
    </row>
    <row r="11" spans="1:3" x14ac:dyDescent="0.25">
      <c r="A11" t="str">
        <f t="shared" si="1"/>
        <v>218</v>
      </c>
      <c r="B11" t="s">
        <v>448</v>
      </c>
      <c r="C11" t="str">
        <f t="shared" si="0"/>
        <v>218Sandy/South Jordan</v>
      </c>
    </row>
    <row r="12" spans="1:3" x14ac:dyDescent="0.25">
      <c r="A12" t="str">
        <f t="shared" si="1"/>
        <v>220</v>
      </c>
      <c r="B12" t="s">
        <v>449</v>
      </c>
      <c r="C12" t="str">
        <f t="shared" si="0"/>
        <v>220Highland Drive / 1300 East</v>
      </c>
    </row>
    <row r="13" spans="1:3" x14ac:dyDescent="0.25">
      <c r="A13" t="str">
        <f t="shared" si="1"/>
        <v>223</v>
      </c>
      <c r="B13" t="s">
        <v>450</v>
      </c>
      <c r="C13" t="str">
        <f t="shared" si="0"/>
        <v>2232300 East/ Holladay Blvd</v>
      </c>
    </row>
    <row r="14" spans="1:3" x14ac:dyDescent="0.25">
      <c r="A14" t="str">
        <f t="shared" si="1"/>
        <v>227</v>
      </c>
      <c r="B14" t="s">
        <v>451</v>
      </c>
      <c r="C14" t="str">
        <f t="shared" si="0"/>
        <v>2272700 West</v>
      </c>
    </row>
    <row r="15" spans="1:3" x14ac:dyDescent="0.25">
      <c r="A15" t="str">
        <f t="shared" si="1"/>
        <v>228</v>
      </c>
      <c r="B15" t="s">
        <v>452</v>
      </c>
      <c r="C15" t="str">
        <f t="shared" si="0"/>
        <v>228Foothill Dr / 2700 East</v>
      </c>
    </row>
    <row r="16" spans="1:3" x14ac:dyDescent="0.25">
      <c r="A16" t="str">
        <f t="shared" si="1"/>
        <v>232</v>
      </c>
      <c r="B16" t="s">
        <v>453</v>
      </c>
      <c r="C16" t="str">
        <f t="shared" si="0"/>
        <v>2323200 West</v>
      </c>
    </row>
    <row r="17" spans="1:3" x14ac:dyDescent="0.25">
      <c r="A17" t="str">
        <f t="shared" si="1"/>
        <v>240</v>
      </c>
      <c r="B17" t="s">
        <v>454</v>
      </c>
      <c r="C17" t="str">
        <f t="shared" si="0"/>
        <v>2404000 West/ Dixie Valley</v>
      </c>
    </row>
    <row r="18" spans="1:3" x14ac:dyDescent="0.25">
      <c r="A18" t="str">
        <f t="shared" si="1"/>
        <v>248</v>
      </c>
      <c r="B18" t="s">
        <v>455</v>
      </c>
      <c r="C18" t="str">
        <f t="shared" si="0"/>
        <v>2484800 West</v>
      </c>
    </row>
    <row r="19" spans="1:3" x14ac:dyDescent="0.25">
      <c r="A19" t="str">
        <f t="shared" si="1"/>
        <v>2X2</v>
      </c>
      <c r="B19" t="s">
        <v>456</v>
      </c>
      <c r="C19" t="str">
        <f t="shared" si="0"/>
        <v>2X200 South Express</v>
      </c>
    </row>
    <row r="20" spans="1:3" x14ac:dyDescent="0.25">
      <c r="A20" t="str">
        <f t="shared" si="1"/>
        <v>33R</v>
      </c>
      <c r="B20" t="s">
        <v>457</v>
      </c>
      <c r="C20" t="str">
        <f t="shared" si="0"/>
        <v>33Rd Avenue</v>
      </c>
    </row>
    <row r="21" spans="1:3" x14ac:dyDescent="0.25">
      <c r="A21" t="str">
        <f t="shared" si="1"/>
        <v>307</v>
      </c>
      <c r="B21" t="s">
        <v>458</v>
      </c>
      <c r="C21" t="str">
        <f t="shared" si="0"/>
        <v>307Cottonwood Heights Fast Bus</v>
      </c>
    </row>
    <row r="22" spans="1:3" x14ac:dyDescent="0.25">
      <c r="A22" t="str">
        <f t="shared" si="1"/>
        <v>313</v>
      </c>
      <c r="B22" t="s">
        <v>459</v>
      </c>
      <c r="C22" t="str">
        <f t="shared" si="0"/>
        <v>313South Valley / U Of U Fast Bus</v>
      </c>
    </row>
    <row r="23" spans="1:3" x14ac:dyDescent="0.25">
      <c r="A23" t="str">
        <f t="shared" si="1"/>
        <v>320</v>
      </c>
      <c r="B23" t="s">
        <v>460</v>
      </c>
      <c r="C23" t="str">
        <f t="shared" si="0"/>
        <v>320Highland Drive Fast Bus</v>
      </c>
    </row>
    <row r="24" spans="1:3" x14ac:dyDescent="0.25">
      <c r="A24" t="str">
        <f t="shared" si="1"/>
        <v>333</v>
      </c>
      <c r="B24" t="s">
        <v>461</v>
      </c>
      <c r="C24" t="str">
        <f t="shared" si="0"/>
        <v>333300 South</v>
      </c>
    </row>
    <row r="25" spans="1:3" x14ac:dyDescent="0.25">
      <c r="A25" t="str">
        <f t="shared" si="1"/>
        <v>353</v>
      </c>
      <c r="B25" t="s">
        <v>462</v>
      </c>
      <c r="C25" t="str">
        <f t="shared" si="0"/>
        <v>353500 South</v>
      </c>
    </row>
    <row r="26" spans="1:3" x14ac:dyDescent="0.25">
      <c r="A26" t="str">
        <f t="shared" si="1"/>
        <v>354</v>
      </c>
      <c r="B26" t="s">
        <v>463</v>
      </c>
      <c r="C26" t="str">
        <f t="shared" si="0"/>
        <v>354Sandy / U Of U Fast Bus</v>
      </c>
    </row>
    <row r="27" spans="1:3" x14ac:dyDescent="0.25">
      <c r="A27" t="str">
        <f t="shared" si="1"/>
        <v>35M</v>
      </c>
      <c r="B27" t="s">
        <v>464</v>
      </c>
      <c r="C27" t="str">
        <f t="shared" si="0"/>
        <v>35Mmax - 3500 South</v>
      </c>
    </row>
    <row r="28" spans="1:3" x14ac:dyDescent="0.25">
      <c r="A28" t="str">
        <f t="shared" si="1"/>
        <v>393</v>
      </c>
      <c r="B28" t="s">
        <v>465</v>
      </c>
      <c r="C28" t="str">
        <f t="shared" si="0"/>
        <v>393900 South</v>
      </c>
    </row>
    <row r="29" spans="1:3" x14ac:dyDescent="0.25">
      <c r="A29" t="str">
        <f t="shared" si="1"/>
        <v>414</v>
      </c>
      <c r="B29" t="s">
        <v>466</v>
      </c>
      <c r="C29" t="str">
        <f t="shared" si="0"/>
        <v>414100 South</v>
      </c>
    </row>
    <row r="30" spans="1:3" x14ac:dyDescent="0.25">
      <c r="A30" t="str">
        <f t="shared" si="1"/>
        <v>454</v>
      </c>
      <c r="B30" t="s">
        <v>467</v>
      </c>
      <c r="C30" t="str">
        <f t="shared" si="0"/>
        <v>454500 South</v>
      </c>
    </row>
    <row r="31" spans="1:3" x14ac:dyDescent="0.25">
      <c r="A31" t="str">
        <f t="shared" si="1"/>
        <v>451</v>
      </c>
      <c r="B31" t="s">
        <v>468</v>
      </c>
      <c r="C31" t="str">
        <f t="shared" si="0"/>
        <v>451Tooele Express</v>
      </c>
    </row>
    <row r="32" spans="1:3" x14ac:dyDescent="0.25">
      <c r="A32" t="str">
        <f t="shared" si="1"/>
        <v>453</v>
      </c>
      <c r="B32" t="s">
        <v>469</v>
      </c>
      <c r="C32" t="str">
        <f t="shared" si="0"/>
        <v>453Tooele - Salt Lake Via Airport</v>
      </c>
    </row>
    <row r="33" spans="1:3" x14ac:dyDescent="0.25">
      <c r="A33" t="str">
        <f t="shared" si="1"/>
        <v>454</v>
      </c>
      <c r="B33" t="s">
        <v>470</v>
      </c>
      <c r="C33" t="str">
        <f t="shared" si="0"/>
        <v>454Grantsville/Salt Lake</v>
      </c>
    </row>
    <row r="34" spans="1:3" x14ac:dyDescent="0.25">
      <c r="A34" t="str">
        <f t="shared" si="1"/>
        <v>455</v>
      </c>
      <c r="B34" t="s">
        <v>471</v>
      </c>
      <c r="C34" t="str">
        <f t="shared" si="0"/>
        <v>455U Of U/Davis County/Wsu</v>
      </c>
    </row>
    <row r="35" spans="1:3" x14ac:dyDescent="0.25">
      <c r="A35" t="str">
        <f t="shared" si="1"/>
        <v>456</v>
      </c>
      <c r="B35" t="s">
        <v>472</v>
      </c>
      <c r="C35" t="str">
        <f t="shared" si="0"/>
        <v>456Ogden/Unisys/ Rocky Mtn. Express</v>
      </c>
    </row>
    <row r="36" spans="1:3" x14ac:dyDescent="0.25">
      <c r="A36" t="str">
        <f t="shared" si="1"/>
        <v>460</v>
      </c>
      <c r="B36" t="s">
        <v>473</v>
      </c>
      <c r="C36" t="str">
        <f t="shared" si="0"/>
        <v>460Woods Cross</v>
      </c>
    </row>
    <row r="37" spans="1:3" x14ac:dyDescent="0.25">
      <c r="A37" t="str">
        <f t="shared" si="1"/>
        <v>461</v>
      </c>
      <c r="B37" t="s">
        <v>474</v>
      </c>
      <c r="C37" t="str">
        <f t="shared" si="0"/>
        <v>461Bountiful Via State Capitol</v>
      </c>
    </row>
    <row r="38" spans="1:3" x14ac:dyDescent="0.25">
      <c r="A38" t="str">
        <f t="shared" si="1"/>
        <v>462</v>
      </c>
      <c r="B38" t="s">
        <v>475</v>
      </c>
      <c r="C38" t="str">
        <f t="shared" si="0"/>
        <v>462North Salt Lake</v>
      </c>
    </row>
    <row r="39" spans="1:3" x14ac:dyDescent="0.25">
      <c r="A39" t="str">
        <f t="shared" si="1"/>
        <v>463</v>
      </c>
      <c r="B39" t="s">
        <v>476</v>
      </c>
      <c r="C39" t="str">
        <f t="shared" si="0"/>
        <v>463West Bountiful</v>
      </c>
    </row>
    <row r="40" spans="1:3" x14ac:dyDescent="0.25">
      <c r="A40" t="str">
        <f t="shared" si="1"/>
        <v>474</v>
      </c>
      <c r="B40" t="s">
        <v>477</v>
      </c>
      <c r="C40" t="str">
        <f t="shared" si="0"/>
        <v>474700 South</v>
      </c>
    </row>
    <row r="41" spans="1:3" x14ac:dyDescent="0.25">
      <c r="A41" t="str">
        <f t="shared" si="1"/>
        <v>470</v>
      </c>
      <c r="B41" t="s">
        <v>478</v>
      </c>
      <c r="C41" t="str">
        <f t="shared" si="0"/>
        <v>470Ogden - Salt Lake Intercity</v>
      </c>
    </row>
    <row r="42" spans="1:3" x14ac:dyDescent="0.25">
      <c r="A42" t="str">
        <f t="shared" si="1"/>
        <v>471</v>
      </c>
      <c r="B42" t="s">
        <v>479</v>
      </c>
      <c r="C42" t="str">
        <f t="shared" si="0"/>
        <v>471Centerville</v>
      </c>
    </row>
    <row r="43" spans="1:3" x14ac:dyDescent="0.25">
      <c r="A43" t="str">
        <f t="shared" si="1"/>
        <v>472</v>
      </c>
      <c r="B43" t="s">
        <v>480</v>
      </c>
      <c r="C43" t="str">
        <f t="shared" si="0"/>
        <v>472Ogden - Salt Lake Express</v>
      </c>
    </row>
    <row r="44" spans="1:3" x14ac:dyDescent="0.25">
      <c r="A44" t="str">
        <f t="shared" si="1"/>
        <v>473</v>
      </c>
      <c r="B44" t="s">
        <v>481</v>
      </c>
      <c r="C44" t="str">
        <f t="shared" si="0"/>
        <v>473Slc - Ogden Hwy 89 Express</v>
      </c>
    </row>
    <row r="45" spans="1:3" x14ac:dyDescent="0.25">
      <c r="A45" t="str">
        <f t="shared" si="1"/>
        <v>500</v>
      </c>
      <c r="B45" t="s">
        <v>482</v>
      </c>
      <c r="C45" t="str">
        <f t="shared" si="0"/>
        <v>500State Capitol</v>
      </c>
    </row>
    <row r="46" spans="1:3" x14ac:dyDescent="0.25">
      <c r="A46" t="str">
        <f t="shared" si="1"/>
        <v>509</v>
      </c>
      <c r="B46" t="s">
        <v>483</v>
      </c>
      <c r="C46" t="str">
        <f t="shared" si="0"/>
        <v>509900 W Shuttle</v>
      </c>
    </row>
    <row r="47" spans="1:3" x14ac:dyDescent="0.25">
      <c r="A47" t="str">
        <f t="shared" si="1"/>
        <v>513</v>
      </c>
      <c r="B47" t="s">
        <v>484</v>
      </c>
      <c r="C47" t="str">
        <f t="shared" si="0"/>
        <v>513Industrial Business Park Shuttle</v>
      </c>
    </row>
    <row r="48" spans="1:3" x14ac:dyDescent="0.25">
      <c r="A48" t="str">
        <f t="shared" si="1"/>
        <v>516</v>
      </c>
      <c r="B48" t="s">
        <v>485</v>
      </c>
      <c r="C48" t="str">
        <f t="shared" si="0"/>
        <v>516Poplar Grove / Glendale</v>
      </c>
    </row>
    <row r="49" spans="1:3" x14ac:dyDescent="0.25">
      <c r="A49" t="str">
        <f t="shared" si="1"/>
        <v>519</v>
      </c>
      <c r="B49" t="s">
        <v>486</v>
      </c>
      <c r="C49" t="str">
        <f t="shared" si="0"/>
        <v>519Fairpark</v>
      </c>
    </row>
    <row r="50" spans="1:3" x14ac:dyDescent="0.25">
      <c r="A50" t="str">
        <f t="shared" si="1"/>
        <v>520</v>
      </c>
      <c r="B50" t="s">
        <v>487</v>
      </c>
      <c r="C50" t="str">
        <f t="shared" si="0"/>
        <v>520Rose Park</v>
      </c>
    </row>
    <row r="51" spans="1:3" x14ac:dyDescent="0.25">
      <c r="A51" t="str">
        <f t="shared" si="1"/>
        <v>525</v>
      </c>
      <c r="B51" t="s">
        <v>488</v>
      </c>
      <c r="C51" t="str">
        <f t="shared" si="0"/>
        <v>525Midvale (Shuttle)</v>
      </c>
    </row>
    <row r="52" spans="1:3" x14ac:dyDescent="0.25">
      <c r="A52" t="str">
        <f t="shared" si="1"/>
        <v>526</v>
      </c>
      <c r="B52" t="s">
        <v>489</v>
      </c>
      <c r="C52" t="str">
        <f t="shared" si="0"/>
        <v>52612600 S</v>
      </c>
    </row>
    <row r="53" spans="1:3" x14ac:dyDescent="0.25">
      <c r="A53" t="str">
        <f t="shared" si="1"/>
        <v>545</v>
      </c>
      <c r="B53" t="s">
        <v>490</v>
      </c>
      <c r="C53" t="str">
        <f t="shared" si="0"/>
        <v>545400 South</v>
      </c>
    </row>
    <row r="54" spans="1:3" x14ac:dyDescent="0.25">
      <c r="A54" t="str">
        <f t="shared" si="1"/>
        <v>551</v>
      </c>
      <c r="B54" t="s">
        <v>491</v>
      </c>
      <c r="C54" t="str">
        <f t="shared" si="0"/>
        <v>551International Center</v>
      </c>
    </row>
    <row r="55" spans="1:3" x14ac:dyDescent="0.25">
      <c r="A55" t="str">
        <f t="shared" si="1"/>
        <v>66T</v>
      </c>
      <c r="B55" t="s">
        <v>492</v>
      </c>
      <c r="C55" t="str">
        <f t="shared" si="0"/>
        <v>66Th Avenue</v>
      </c>
    </row>
    <row r="56" spans="1:3" x14ac:dyDescent="0.25">
      <c r="A56" t="str">
        <f t="shared" si="1"/>
        <v>603</v>
      </c>
      <c r="B56" t="s">
        <v>493</v>
      </c>
      <c r="C56" t="str">
        <f t="shared" si="0"/>
        <v>603Weber State University / Mckay Dee</v>
      </c>
    </row>
    <row r="57" spans="1:3" x14ac:dyDescent="0.25">
      <c r="A57" t="str">
        <f t="shared" si="1"/>
        <v>604</v>
      </c>
      <c r="B57" t="s">
        <v>494</v>
      </c>
      <c r="C57" t="str">
        <f t="shared" si="0"/>
        <v>604West Ogden</v>
      </c>
    </row>
    <row r="58" spans="1:3" x14ac:dyDescent="0.25">
      <c r="A58" t="str">
        <f t="shared" si="1"/>
        <v>606</v>
      </c>
      <c r="B58" t="s">
        <v>495</v>
      </c>
      <c r="C58" t="str">
        <f t="shared" si="0"/>
        <v>606Enable Industries / Monroe Blvd</v>
      </c>
    </row>
    <row r="59" spans="1:3" x14ac:dyDescent="0.25">
      <c r="A59" t="str">
        <f t="shared" si="1"/>
        <v>608</v>
      </c>
      <c r="B59" t="s">
        <v>496</v>
      </c>
      <c r="C59" t="str">
        <f t="shared" si="0"/>
        <v>608Dtsi / 2Nd Street</v>
      </c>
    </row>
    <row r="60" spans="1:3" x14ac:dyDescent="0.25">
      <c r="A60" t="str">
        <f t="shared" si="1"/>
        <v>612</v>
      </c>
      <c r="B60" t="s">
        <v>497</v>
      </c>
      <c r="C60" t="str">
        <f t="shared" si="0"/>
        <v>612Washington Blvd</v>
      </c>
    </row>
    <row r="61" spans="1:3" x14ac:dyDescent="0.25">
      <c r="A61" t="str">
        <f t="shared" si="1"/>
        <v>613</v>
      </c>
      <c r="B61" t="s">
        <v>498</v>
      </c>
      <c r="C61" t="str">
        <f t="shared" si="0"/>
        <v>613Weber Industrial Park</v>
      </c>
    </row>
    <row r="62" spans="1:3" x14ac:dyDescent="0.25">
      <c r="A62" t="str">
        <f t="shared" si="1"/>
        <v>616</v>
      </c>
      <c r="B62" t="s">
        <v>499</v>
      </c>
      <c r="C62" t="str">
        <f t="shared" si="0"/>
        <v>616North Weber Frontrunner Shuttle</v>
      </c>
    </row>
    <row r="63" spans="1:3" x14ac:dyDescent="0.25">
      <c r="A63" t="str">
        <f t="shared" si="1"/>
        <v>626</v>
      </c>
      <c r="B63" t="s">
        <v>500</v>
      </c>
      <c r="C63" t="str">
        <f t="shared" si="0"/>
        <v>626200 South</v>
      </c>
    </row>
    <row r="64" spans="1:3" x14ac:dyDescent="0.25">
      <c r="A64" t="str">
        <f t="shared" si="1"/>
        <v>625</v>
      </c>
      <c r="B64" t="s">
        <v>501</v>
      </c>
      <c r="C64" t="str">
        <f t="shared" si="0"/>
        <v>625Atc / Harrison Blvd / Wsu</v>
      </c>
    </row>
    <row r="65" spans="1:3" x14ac:dyDescent="0.25">
      <c r="A65" t="str">
        <f t="shared" si="1"/>
        <v>626</v>
      </c>
      <c r="B65" t="s">
        <v>502</v>
      </c>
      <c r="C65" t="str">
        <f t="shared" si="0"/>
        <v>626West Roy / Wsu Davis</v>
      </c>
    </row>
    <row r="66" spans="1:3" x14ac:dyDescent="0.25">
      <c r="A66" t="str">
        <f t="shared" si="1"/>
        <v>627</v>
      </c>
      <c r="B66" t="s">
        <v>503</v>
      </c>
      <c r="C66" t="str">
        <f t="shared" ref="C66:C116" si="2">PROPER(B66)</f>
        <v>627Wsu Davis / Datc</v>
      </c>
    </row>
    <row r="67" spans="1:3" x14ac:dyDescent="0.25">
      <c r="A67" t="str">
        <f t="shared" si="1"/>
        <v>628</v>
      </c>
      <c r="B67" t="s">
        <v>504</v>
      </c>
      <c r="C67" t="str">
        <f t="shared" si="2"/>
        <v>628Midtown Trolley</v>
      </c>
    </row>
    <row r="68" spans="1:3" x14ac:dyDescent="0.25">
      <c r="A68" t="str">
        <f t="shared" si="1"/>
        <v>630</v>
      </c>
      <c r="B68" t="s">
        <v>505</v>
      </c>
      <c r="C68" t="str">
        <f t="shared" si="2"/>
        <v>630Brigham City/ Ogden Commuter</v>
      </c>
    </row>
    <row r="69" spans="1:3" x14ac:dyDescent="0.25">
      <c r="A69" t="str">
        <f t="shared" ref="A69:A116" si="3">LEFT(B69,3)</f>
        <v>640</v>
      </c>
      <c r="B69" t="s">
        <v>506</v>
      </c>
      <c r="C69" t="str">
        <f t="shared" si="2"/>
        <v>640Layton Hills Mall / Wsu Ogden Camp</v>
      </c>
    </row>
    <row r="70" spans="1:3" x14ac:dyDescent="0.25">
      <c r="A70" t="str">
        <f t="shared" si="3"/>
        <v>645</v>
      </c>
      <c r="B70" t="s">
        <v>507</v>
      </c>
      <c r="C70" t="str">
        <f t="shared" si="2"/>
        <v>645Monroe Blvd</v>
      </c>
    </row>
    <row r="71" spans="1:3" x14ac:dyDescent="0.25">
      <c r="A71" t="str">
        <f t="shared" si="3"/>
        <v>650</v>
      </c>
      <c r="B71" t="s">
        <v>508</v>
      </c>
      <c r="C71" t="str">
        <f t="shared" si="2"/>
        <v>650Ogden Frontrunner / Wsu Fast Bus</v>
      </c>
    </row>
    <row r="72" spans="1:3" x14ac:dyDescent="0.25">
      <c r="A72" t="str">
        <f t="shared" si="3"/>
        <v>664</v>
      </c>
      <c r="B72" t="s">
        <v>509</v>
      </c>
      <c r="C72" t="str">
        <f t="shared" si="2"/>
        <v>664Hafb West Gate / Layton Station</v>
      </c>
    </row>
    <row r="73" spans="1:3" x14ac:dyDescent="0.25">
      <c r="A73" t="str">
        <f t="shared" si="3"/>
        <v>665</v>
      </c>
      <c r="B73" t="s">
        <v>510</v>
      </c>
      <c r="C73" t="str">
        <f t="shared" si="2"/>
        <v>665Hafb South Gate/ Layton Station</v>
      </c>
    </row>
    <row r="74" spans="1:3" x14ac:dyDescent="0.25">
      <c r="A74" t="str">
        <f t="shared" si="3"/>
        <v>667</v>
      </c>
      <c r="B74" t="s">
        <v>511</v>
      </c>
      <c r="C74" t="str">
        <f t="shared" si="2"/>
        <v>667Lagoon / Station Park Shuttle</v>
      </c>
    </row>
    <row r="75" spans="1:3" x14ac:dyDescent="0.25">
      <c r="A75" t="str">
        <f t="shared" si="3"/>
        <v>674</v>
      </c>
      <c r="B75" t="s">
        <v>512</v>
      </c>
      <c r="C75" t="str">
        <f t="shared" si="2"/>
        <v>674Powder Mountain</v>
      </c>
    </row>
    <row r="76" spans="1:3" x14ac:dyDescent="0.25">
      <c r="A76" t="str">
        <f t="shared" si="3"/>
        <v>675</v>
      </c>
      <c r="B76" t="s">
        <v>513</v>
      </c>
      <c r="C76" t="str">
        <f t="shared" si="2"/>
        <v>675Snowbasin</v>
      </c>
    </row>
    <row r="77" spans="1:3" x14ac:dyDescent="0.25">
      <c r="A77" t="str">
        <f t="shared" si="3"/>
        <v>677</v>
      </c>
      <c r="B77" t="s">
        <v>514</v>
      </c>
      <c r="C77" t="str">
        <f t="shared" si="2"/>
        <v>677Layton / Snowbasin Ski Service</v>
      </c>
    </row>
    <row r="78" spans="1:3" x14ac:dyDescent="0.25">
      <c r="A78" t="str">
        <f t="shared" si="3"/>
        <v>727</v>
      </c>
      <c r="B78" t="s">
        <v>515</v>
      </c>
      <c r="C78" t="str">
        <f t="shared" si="2"/>
        <v>727200 South</v>
      </c>
    </row>
    <row r="79" spans="1:3" x14ac:dyDescent="0.25">
      <c r="A79" t="str">
        <f t="shared" si="3"/>
        <v>805</v>
      </c>
      <c r="B79" t="s">
        <v>516</v>
      </c>
      <c r="C79" t="str">
        <f t="shared" si="2"/>
        <v>805Santaquin/Payson/Sf/Provo Stn/Uvu</v>
      </c>
    </row>
    <row r="80" spans="1:3" x14ac:dyDescent="0.25">
      <c r="A80" t="str">
        <f t="shared" si="3"/>
        <v>806</v>
      </c>
      <c r="B80" t="s">
        <v>517</v>
      </c>
      <c r="C80" t="str">
        <f t="shared" si="2"/>
        <v>806Eagle Mtn/Saratoga Spr/Lehi Stn/Uvu</v>
      </c>
    </row>
    <row r="81" spans="1:3" x14ac:dyDescent="0.25">
      <c r="A81" t="str">
        <f t="shared" si="3"/>
        <v>807</v>
      </c>
      <c r="B81" t="s">
        <v>518</v>
      </c>
      <c r="C81" t="str">
        <f t="shared" si="2"/>
        <v>807North County/Lehi Station/Uvu</v>
      </c>
    </row>
    <row r="82" spans="1:3" x14ac:dyDescent="0.25">
      <c r="A82" t="str">
        <f t="shared" si="3"/>
        <v>811</v>
      </c>
      <c r="B82" t="s">
        <v>519</v>
      </c>
      <c r="C82" t="str">
        <f t="shared" si="2"/>
        <v>811Utah Valley Trax Connector</v>
      </c>
    </row>
    <row r="83" spans="1:3" x14ac:dyDescent="0.25">
      <c r="A83" t="str">
        <f t="shared" si="3"/>
        <v>821</v>
      </c>
      <c r="B83" t="s">
        <v>520</v>
      </c>
      <c r="C83" t="str">
        <f t="shared" si="2"/>
        <v>821South County/Provo Station</v>
      </c>
    </row>
    <row r="84" spans="1:3" x14ac:dyDescent="0.25">
      <c r="A84" t="str">
        <f t="shared" si="3"/>
        <v>822</v>
      </c>
      <c r="B84" t="s">
        <v>521</v>
      </c>
      <c r="C84" t="str">
        <f t="shared" si="2"/>
        <v>822South Utah County Byu/Uvu Limited</v>
      </c>
    </row>
    <row r="85" spans="1:3" x14ac:dyDescent="0.25">
      <c r="A85" t="str">
        <f t="shared" si="3"/>
        <v>830</v>
      </c>
      <c r="B85" t="s">
        <v>522</v>
      </c>
      <c r="C85" t="str">
        <f t="shared" si="2"/>
        <v>830Provo/Orem Frontrunner Connector</v>
      </c>
    </row>
    <row r="86" spans="1:3" x14ac:dyDescent="0.25">
      <c r="A86" t="str">
        <f t="shared" si="3"/>
        <v>831</v>
      </c>
      <c r="B86" t="s">
        <v>523</v>
      </c>
      <c r="C86" t="str">
        <f t="shared" si="2"/>
        <v>831Provo Grandview</v>
      </c>
    </row>
    <row r="87" spans="1:3" x14ac:dyDescent="0.25">
      <c r="A87" t="str">
        <f t="shared" si="3"/>
        <v>833</v>
      </c>
      <c r="B87" t="s">
        <v>524</v>
      </c>
      <c r="C87" t="str">
        <f t="shared" si="2"/>
        <v>833Airport/Provo Station</v>
      </c>
    </row>
    <row r="88" spans="1:3" x14ac:dyDescent="0.25">
      <c r="A88" t="str">
        <f t="shared" si="3"/>
        <v>834</v>
      </c>
      <c r="B88" t="s">
        <v>525</v>
      </c>
      <c r="C88" t="str">
        <f t="shared" si="2"/>
        <v>834Riverwoods/ Provo Station</v>
      </c>
    </row>
    <row r="89" spans="1:3" x14ac:dyDescent="0.25">
      <c r="A89" t="str">
        <f t="shared" si="3"/>
        <v>838</v>
      </c>
      <c r="B89" t="s">
        <v>526</v>
      </c>
      <c r="C89" t="str">
        <f t="shared" si="2"/>
        <v>838East Bay/Provo Towne Ctr/Provo Stn</v>
      </c>
    </row>
    <row r="90" spans="1:3" x14ac:dyDescent="0.25">
      <c r="A90" t="str">
        <f t="shared" si="3"/>
        <v>840</v>
      </c>
      <c r="B90" t="s">
        <v>527</v>
      </c>
      <c r="C90" t="str">
        <f t="shared" si="2"/>
        <v>840Uvu Campus</v>
      </c>
    </row>
    <row r="91" spans="1:3" x14ac:dyDescent="0.25">
      <c r="A91" t="str">
        <f t="shared" si="3"/>
        <v>841</v>
      </c>
      <c r="B91" t="s">
        <v>528</v>
      </c>
      <c r="C91" t="str">
        <f t="shared" si="2"/>
        <v>841Uvu - Orem Station</v>
      </c>
    </row>
    <row r="92" spans="1:3" x14ac:dyDescent="0.25">
      <c r="A92" t="str">
        <f t="shared" si="3"/>
        <v>850</v>
      </c>
      <c r="B92" t="s">
        <v>529</v>
      </c>
      <c r="C92" t="str">
        <f t="shared" si="2"/>
        <v>850State Street</v>
      </c>
    </row>
    <row r="93" spans="1:3" x14ac:dyDescent="0.25">
      <c r="A93" t="str">
        <f t="shared" si="3"/>
        <v>862</v>
      </c>
      <c r="B93" t="s">
        <v>530</v>
      </c>
      <c r="C93" t="str">
        <f t="shared" si="2"/>
        <v>862Orem East/West</v>
      </c>
    </row>
    <row r="94" spans="1:3" x14ac:dyDescent="0.25">
      <c r="A94" t="str">
        <f t="shared" si="3"/>
        <v>863</v>
      </c>
      <c r="B94" t="s">
        <v>531</v>
      </c>
      <c r="C94" t="str">
        <f t="shared" si="2"/>
        <v>863Lehi Station/Adobe/Xactware</v>
      </c>
    </row>
    <row r="95" spans="1:3" x14ac:dyDescent="0.25">
      <c r="A95" t="str">
        <f t="shared" si="3"/>
        <v>990</v>
      </c>
      <c r="B95" t="s">
        <v>532</v>
      </c>
      <c r="C95" t="str">
        <f t="shared" si="2"/>
        <v>9900 South</v>
      </c>
    </row>
    <row r="96" spans="1:3" x14ac:dyDescent="0.25">
      <c r="A96" t="str">
        <f t="shared" si="3"/>
        <v>902</v>
      </c>
      <c r="B96" t="s">
        <v>533</v>
      </c>
      <c r="C96" t="str">
        <f t="shared" si="2"/>
        <v>902Pc-Slc Connect</v>
      </c>
    </row>
    <row r="97" spans="1:3" x14ac:dyDescent="0.25">
      <c r="A97" t="str">
        <f t="shared" si="3"/>
        <v>919</v>
      </c>
      <c r="B97" t="s">
        <v>534</v>
      </c>
      <c r="C97" t="str">
        <f t="shared" si="2"/>
        <v>919Fairpark (West Hs)</v>
      </c>
    </row>
    <row r="98" spans="1:3" x14ac:dyDescent="0.25">
      <c r="A98" t="str">
        <f t="shared" si="3"/>
        <v>920</v>
      </c>
      <c r="B98" t="s">
        <v>535</v>
      </c>
      <c r="C98" t="str">
        <f t="shared" si="2"/>
        <v>920Rose Park (West Hs)</v>
      </c>
    </row>
    <row r="99" spans="1:3" x14ac:dyDescent="0.25">
      <c r="A99" t="str">
        <f t="shared" si="3"/>
        <v>953</v>
      </c>
      <c r="B99" t="s">
        <v>536</v>
      </c>
      <c r="C99" t="str">
        <f t="shared" si="2"/>
        <v>9535300 S Trax/Snowbird/Alta</v>
      </c>
    </row>
    <row r="100" spans="1:3" x14ac:dyDescent="0.25">
      <c r="A100" t="str">
        <f t="shared" si="3"/>
        <v>F40</v>
      </c>
      <c r="B100" t="s">
        <v>537</v>
      </c>
      <c r="C100" t="str">
        <f t="shared" si="2"/>
        <v>F400Tooele Flex</v>
      </c>
    </row>
    <row r="101" spans="1:3" x14ac:dyDescent="0.25">
      <c r="A101" t="str">
        <f t="shared" si="3"/>
        <v>F40</v>
      </c>
      <c r="B101" t="s">
        <v>538</v>
      </c>
      <c r="C101" t="str">
        <f t="shared" si="2"/>
        <v>F401Granstville Flex Shuttle</v>
      </c>
    </row>
    <row r="102" spans="1:3" x14ac:dyDescent="0.25">
      <c r="A102" t="str">
        <f t="shared" si="3"/>
        <v>F40</v>
      </c>
      <c r="B102" t="s">
        <v>539</v>
      </c>
      <c r="C102" t="str">
        <f t="shared" si="2"/>
        <v>F402Tooele City Circulator</v>
      </c>
    </row>
    <row r="103" spans="1:3" x14ac:dyDescent="0.25">
      <c r="A103" t="str">
        <f t="shared" si="3"/>
        <v>F50</v>
      </c>
      <c r="B103" t="s">
        <v>540</v>
      </c>
      <c r="C103" t="str">
        <f t="shared" si="2"/>
        <v>F504South Jordan Flex</v>
      </c>
    </row>
    <row r="104" spans="1:3" x14ac:dyDescent="0.25">
      <c r="A104" t="str">
        <f t="shared" si="3"/>
        <v>F51</v>
      </c>
      <c r="B104" t="s">
        <v>541</v>
      </c>
      <c r="C104" t="str">
        <f t="shared" si="2"/>
        <v>F514300 W Flex</v>
      </c>
    </row>
    <row r="105" spans="1:3" x14ac:dyDescent="0.25">
      <c r="A105" t="str">
        <f t="shared" si="3"/>
        <v>F51</v>
      </c>
      <c r="B105" t="s">
        <v>542</v>
      </c>
      <c r="C105" t="str">
        <f t="shared" si="2"/>
        <v>F518Riverton Flex</v>
      </c>
    </row>
    <row r="106" spans="1:3" x14ac:dyDescent="0.25">
      <c r="A106" t="str">
        <f t="shared" si="3"/>
        <v>F52</v>
      </c>
      <c r="B106" t="s">
        <v>543</v>
      </c>
      <c r="C106" t="str">
        <f t="shared" si="2"/>
        <v>F5222200 West Flex Shuttle</v>
      </c>
    </row>
    <row r="107" spans="1:3" x14ac:dyDescent="0.25">
      <c r="A107" t="str">
        <f t="shared" si="3"/>
        <v>F53</v>
      </c>
      <c r="B107" t="s">
        <v>544</v>
      </c>
      <c r="C107" t="str">
        <f t="shared" si="2"/>
        <v>F534Herriman Flex Shuttle</v>
      </c>
    </row>
    <row r="108" spans="1:3" x14ac:dyDescent="0.25">
      <c r="A108" t="str">
        <f t="shared" si="3"/>
        <v>F54</v>
      </c>
      <c r="B108" t="s">
        <v>545</v>
      </c>
      <c r="C108" t="str">
        <f t="shared" si="2"/>
        <v>F546Draper Flex</v>
      </c>
    </row>
    <row r="109" spans="1:3" x14ac:dyDescent="0.25">
      <c r="A109" t="str">
        <f t="shared" si="3"/>
        <v>F54</v>
      </c>
      <c r="B109" t="s">
        <v>546</v>
      </c>
      <c r="C109" t="str">
        <f t="shared" si="2"/>
        <v>F547Herriman Flex</v>
      </c>
    </row>
    <row r="110" spans="1:3" x14ac:dyDescent="0.25">
      <c r="A110" t="str">
        <f t="shared" si="3"/>
        <v>F55</v>
      </c>
      <c r="B110" t="s">
        <v>547</v>
      </c>
      <c r="C110" t="str">
        <f t="shared" si="2"/>
        <v>F5565600 W Flex</v>
      </c>
    </row>
    <row r="111" spans="1:3" x14ac:dyDescent="0.25">
      <c r="A111" t="str">
        <f t="shared" si="3"/>
        <v>F57</v>
      </c>
      <c r="B111" t="s">
        <v>548</v>
      </c>
      <c r="C111" t="str">
        <f t="shared" si="2"/>
        <v>F5707000 S Flex</v>
      </c>
    </row>
    <row r="112" spans="1:3" x14ac:dyDescent="0.25">
      <c r="A112" t="str">
        <f t="shared" si="3"/>
        <v>F57</v>
      </c>
      <c r="B112" t="s">
        <v>549</v>
      </c>
      <c r="C112" t="str">
        <f t="shared" si="2"/>
        <v>F5787800 S Flex</v>
      </c>
    </row>
    <row r="113" spans="1:3" x14ac:dyDescent="0.25">
      <c r="A113" t="str">
        <f t="shared" si="3"/>
        <v>F59</v>
      </c>
      <c r="B113" t="s">
        <v>550</v>
      </c>
      <c r="C113" t="str">
        <f t="shared" si="2"/>
        <v>F5909000 S Flex</v>
      </c>
    </row>
    <row r="114" spans="1:3" x14ac:dyDescent="0.25">
      <c r="A114" t="str">
        <f t="shared" si="3"/>
        <v>F61</v>
      </c>
      <c r="B114" t="s">
        <v>551</v>
      </c>
      <c r="C114" t="str">
        <f t="shared" si="2"/>
        <v>F618Ogden Bdo Flex</v>
      </c>
    </row>
    <row r="115" spans="1:3" x14ac:dyDescent="0.25">
      <c r="A115" t="str">
        <f t="shared" si="3"/>
        <v>F63</v>
      </c>
      <c r="B115" t="s">
        <v>552</v>
      </c>
      <c r="C115" t="str">
        <f t="shared" si="2"/>
        <v>F638The Brigham City Lift</v>
      </c>
    </row>
    <row r="116" spans="1:3" x14ac:dyDescent="0.25">
      <c r="A116" t="str">
        <f t="shared" si="3"/>
        <v>F94</v>
      </c>
      <c r="B116" t="s">
        <v>553</v>
      </c>
      <c r="C116" t="str">
        <f t="shared" si="2"/>
        <v>F94Sandy Flex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workbookViewId="0">
      <selection activeCell="A70" sqref="A70"/>
    </sheetView>
  </sheetViews>
  <sheetFormatPr defaultRowHeight="15" x14ac:dyDescent="0.25"/>
  <cols>
    <col min="1" max="1" width="50.7109375" bestFit="1" customWidth="1"/>
    <col min="5" max="5" width="4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</v>
      </c>
      <c r="C2">
        <v>1</v>
      </c>
      <c r="D2" t="str">
        <f t="shared" ref="D2:D33" si="0">TEXT(C2,"000")</f>
        <v>001</v>
      </c>
      <c r="E2" t="s">
        <v>6</v>
      </c>
    </row>
    <row r="3" spans="1:5" x14ac:dyDescent="0.25">
      <c r="A3" t="s">
        <v>7</v>
      </c>
      <c r="B3">
        <v>2</v>
      </c>
      <c r="C3">
        <v>2</v>
      </c>
      <c r="D3" t="str">
        <f t="shared" si="0"/>
        <v>002</v>
      </c>
      <c r="E3" t="s">
        <v>8</v>
      </c>
    </row>
    <row r="4" spans="1:5" x14ac:dyDescent="0.25">
      <c r="A4" t="s">
        <v>9</v>
      </c>
      <c r="B4">
        <v>2</v>
      </c>
      <c r="C4">
        <v>4</v>
      </c>
      <c r="D4" t="str">
        <f t="shared" si="0"/>
        <v>004</v>
      </c>
      <c r="E4" t="s">
        <v>10</v>
      </c>
    </row>
    <row r="5" spans="1:5" x14ac:dyDescent="0.25">
      <c r="A5" t="s">
        <v>11</v>
      </c>
      <c r="B5">
        <v>2</v>
      </c>
      <c r="C5">
        <v>9</v>
      </c>
      <c r="D5" t="str">
        <f t="shared" si="0"/>
        <v>009</v>
      </c>
      <c r="E5" t="s">
        <v>12</v>
      </c>
    </row>
    <row r="6" spans="1:5" x14ac:dyDescent="0.25">
      <c r="A6" t="s">
        <v>13</v>
      </c>
      <c r="B6">
        <v>3</v>
      </c>
      <c r="C6">
        <v>17</v>
      </c>
      <c r="D6" t="str">
        <f t="shared" si="0"/>
        <v>017</v>
      </c>
      <c r="E6" t="s">
        <v>14</v>
      </c>
    </row>
    <row r="7" spans="1:5" x14ac:dyDescent="0.25">
      <c r="A7" t="s">
        <v>15</v>
      </c>
      <c r="B7">
        <v>3</v>
      </c>
      <c r="C7">
        <v>21</v>
      </c>
      <c r="D7" t="str">
        <f t="shared" si="0"/>
        <v>021</v>
      </c>
      <c r="E7" t="s">
        <v>16</v>
      </c>
    </row>
    <row r="8" spans="1:5" x14ac:dyDescent="0.25">
      <c r="A8" t="s">
        <v>17</v>
      </c>
      <c r="B8">
        <v>3</v>
      </c>
      <c r="C8">
        <v>33</v>
      </c>
      <c r="D8" t="str">
        <f t="shared" si="0"/>
        <v>033</v>
      </c>
      <c r="E8" t="s">
        <v>18</v>
      </c>
    </row>
    <row r="9" spans="1:5" x14ac:dyDescent="0.25">
      <c r="A9" t="s">
        <v>19</v>
      </c>
      <c r="B9">
        <v>3</v>
      </c>
      <c r="C9">
        <v>35</v>
      </c>
      <c r="D9" t="str">
        <f t="shared" si="0"/>
        <v>035</v>
      </c>
      <c r="E9" t="s">
        <v>20</v>
      </c>
    </row>
    <row r="10" spans="1:5" x14ac:dyDescent="0.25">
      <c r="A10" t="s">
        <v>21</v>
      </c>
      <c r="B10">
        <v>3</v>
      </c>
      <c r="C10">
        <v>39</v>
      </c>
      <c r="D10" t="str">
        <f t="shared" si="0"/>
        <v>039</v>
      </c>
      <c r="E10" t="s">
        <v>22</v>
      </c>
    </row>
    <row r="11" spans="1:5" x14ac:dyDescent="0.25">
      <c r="A11" t="s">
        <v>23</v>
      </c>
      <c r="B11">
        <v>3</v>
      </c>
      <c r="C11">
        <v>45</v>
      </c>
      <c r="D11" t="str">
        <f t="shared" si="0"/>
        <v>045</v>
      </c>
      <c r="E11" t="s">
        <v>24</v>
      </c>
    </row>
    <row r="12" spans="1:5" x14ac:dyDescent="0.25">
      <c r="A12" t="s">
        <v>25</v>
      </c>
      <c r="B12">
        <v>3</v>
      </c>
      <c r="C12">
        <v>47</v>
      </c>
      <c r="D12" t="str">
        <f t="shared" si="0"/>
        <v>047</v>
      </c>
      <c r="E12" t="s">
        <v>26</v>
      </c>
    </row>
    <row r="13" spans="1:5" x14ac:dyDescent="0.25">
      <c r="A13" t="s">
        <v>27</v>
      </c>
      <c r="B13">
        <v>3</v>
      </c>
      <c r="C13">
        <v>54</v>
      </c>
      <c r="D13" t="str">
        <f t="shared" si="0"/>
        <v>054</v>
      </c>
      <c r="E13" t="s">
        <v>28</v>
      </c>
    </row>
    <row r="14" spans="1:5" x14ac:dyDescent="0.25">
      <c r="A14" t="s">
        <v>29</v>
      </c>
      <c r="B14">
        <v>3</v>
      </c>
      <c r="C14">
        <v>62</v>
      </c>
      <c r="D14" t="str">
        <f t="shared" si="0"/>
        <v>062</v>
      </c>
      <c r="E14" t="s">
        <v>30</v>
      </c>
    </row>
    <row r="15" spans="1:5" x14ac:dyDescent="0.25">
      <c r="A15" t="s">
        <v>31</v>
      </c>
      <c r="B15">
        <v>3</v>
      </c>
      <c r="C15">
        <v>72</v>
      </c>
      <c r="D15" t="str">
        <f t="shared" si="0"/>
        <v>072</v>
      </c>
      <c r="E15" t="s">
        <v>32</v>
      </c>
    </row>
    <row r="16" spans="1:5" x14ac:dyDescent="0.25">
      <c r="A16" t="s">
        <v>33</v>
      </c>
      <c r="B16">
        <v>4</v>
      </c>
      <c r="C16">
        <v>200</v>
      </c>
      <c r="D16" t="str">
        <f t="shared" si="0"/>
        <v>200</v>
      </c>
      <c r="E16" t="s">
        <v>34</v>
      </c>
    </row>
    <row r="17" spans="1:5" x14ac:dyDescent="0.25">
      <c r="A17" t="s">
        <v>35</v>
      </c>
      <c r="B17">
        <v>4</v>
      </c>
      <c r="C17">
        <v>201</v>
      </c>
      <c r="D17" t="str">
        <f t="shared" si="0"/>
        <v>201</v>
      </c>
      <c r="E17" t="s">
        <v>36</v>
      </c>
    </row>
    <row r="18" spans="1:5" x14ac:dyDescent="0.25">
      <c r="A18" t="s">
        <v>37</v>
      </c>
      <c r="B18">
        <v>4</v>
      </c>
      <c r="C18">
        <v>205</v>
      </c>
      <c r="D18" t="str">
        <f t="shared" si="0"/>
        <v>205</v>
      </c>
      <c r="E18" t="s">
        <v>38</v>
      </c>
    </row>
    <row r="19" spans="1:5" x14ac:dyDescent="0.25">
      <c r="A19" t="s">
        <v>39</v>
      </c>
      <c r="B19">
        <v>4</v>
      </c>
      <c r="C19">
        <v>209</v>
      </c>
      <c r="D19" t="str">
        <f t="shared" si="0"/>
        <v>209</v>
      </c>
      <c r="E19" t="s">
        <v>40</v>
      </c>
    </row>
    <row r="20" spans="1:5" x14ac:dyDescent="0.25">
      <c r="A20" t="s">
        <v>41</v>
      </c>
      <c r="B20">
        <v>4</v>
      </c>
      <c r="C20">
        <v>213</v>
      </c>
      <c r="D20" t="str">
        <f t="shared" si="0"/>
        <v>213</v>
      </c>
      <c r="E20" t="s">
        <v>42</v>
      </c>
    </row>
    <row r="21" spans="1:5" x14ac:dyDescent="0.25">
      <c r="A21" t="s">
        <v>43</v>
      </c>
      <c r="B21">
        <v>4</v>
      </c>
      <c r="C21">
        <v>217</v>
      </c>
      <c r="D21" t="str">
        <f t="shared" si="0"/>
        <v>217</v>
      </c>
      <c r="E21" t="s">
        <v>44</v>
      </c>
    </row>
    <row r="22" spans="1:5" x14ac:dyDescent="0.25">
      <c r="A22" t="s">
        <v>45</v>
      </c>
      <c r="B22">
        <v>4</v>
      </c>
      <c r="C22">
        <v>218</v>
      </c>
      <c r="D22" t="str">
        <f t="shared" si="0"/>
        <v>218</v>
      </c>
      <c r="E22" t="s">
        <v>46</v>
      </c>
    </row>
    <row r="23" spans="1:5" x14ac:dyDescent="0.25">
      <c r="A23" t="s">
        <v>47</v>
      </c>
      <c r="B23">
        <v>4</v>
      </c>
      <c r="C23">
        <v>220</v>
      </c>
      <c r="D23" t="str">
        <f t="shared" si="0"/>
        <v>220</v>
      </c>
      <c r="E23" t="s">
        <v>48</v>
      </c>
    </row>
    <row r="24" spans="1:5" x14ac:dyDescent="0.25">
      <c r="A24" t="s">
        <v>49</v>
      </c>
      <c r="B24">
        <v>4</v>
      </c>
      <c r="C24">
        <v>223</v>
      </c>
      <c r="D24" t="str">
        <f t="shared" si="0"/>
        <v>223</v>
      </c>
      <c r="E24" t="s">
        <v>50</v>
      </c>
    </row>
    <row r="25" spans="1:5" x14ac:dyDescent="0.25">
      <c r="A25" t="s">
        <v>51</v>
      </c>
      <c r="B25">
        <v>4</v>
      </c>
      <c r="C25">
        <v>227</v>
      </c>
      <c r="D25" t="str">
        <f t="shared" si="0"/>
        <v>227</v>
      </c>
      <c r="E25" t="s">
        <v>52</v>
      </c>
    </row>
    <row r="26" spans="1:5" x14ac:dyDescent="0.25">
      <c r="A26" t="s">
        <v>53</v>
      </c>
      <c r="B26">
        <v>4</v>
      </c>
      <c r="C26">
        <v>240</v>
      </c>
      <c r="D26" t="str">
        <f t="shared" si="0"/>
        <v>240</v>
      </c>
      <c r="E26" t="s">
        <v>54</v>
      </c>
    </row>
    <row r="27" spans="1:5" x14ac:dyDescent="0.25">
      <c r="A27" t="s">
        <v>55</v>
      </c>
      <c r="B27">
        <v>4</v>
      </c>
      <c r="C27">
        <v>248</v>
      </c>
      <c r="D27" t="str">
        <f t="shared" si="0"/>
        <v>248</v>
      </c>
      <c r="E27" t="s">
        <v>56</v>
      </c>
    </row>
    <row r="28" spans="1:5" x14ac:dyDescent="0.25">
      <c r="A28" t="s">
        <v>57</v>
      </c>
      <c r="B28">
        <v>4</v>
      </c>
      <c r="C28">
        <v>451</v>
      </c>
      <c r="D28" t="str">
        <f t="shared" si="0"/>
        <v>451</v>
      </c>
      <c r="E28" t="s">
        <v>58</v>
      </c>
    </row>
    <row r="29" spans="1:5" x14ac:dyDescent="0.25">
      <c r="A29" t="s">
        <v>59</v>
      </c>
      <c r="B29">
        <v>4</v>
      </c>
      <c r="C29">
        <v>455</v>
      </c>
      <c r="D29" t="str">
        <f t="shared" si="0"/>
        <v>455</v>
      </c>
      <c r="E29" t="s">
        <v>60</v>
      </c>
    </row>
    <row r="30" spans="1:5" x14ac:dyDescent="0.25">
      <c r="A30" t="s">
        <v>61</v>
      </c>
      <c r="B30">
        <v>4</v>
      </c>
      <c r="C30">
        <v>470</v>
      </c>
      <c r="D30" t="str">
        <f t="shared" si="0"/>
        <v>470</v>
      </c>
      <c r="E30" t="s">
        <v>62</v>
      </c>
    </row>
    <row r="31" spans="1:5" x14ac:dyDescent="0.25">
      <c r="A31" t="s">
        <v>63</v>
      </c>
      <c r="B31">
        <v>4</v>
      </c>
      <c r="C31">
        <v>472</v>
      </c>
      <c r="D31" t="str">
        <f t="shared" si="0"/>
        <v>472</v>
      </c>
      <c r="E31" t="s">
        <v>64</v>
      </c>
    </row>
    <row r="32" spans="1:5" x14ac:dyDescent="0.25">
      <c r="A32" t="s">
        <v>65</v>
      </c>
      <c r="B32">
        <v>4</v>
      </c>
      <c r="C32">
        <v>473</v>
      </c>
      <c r="D32" t="str">
        <f t="shared" si="0"/>
        <v>473</v>
      </c>
      <c r="E32" t="s">
        <v>66</v>
      </c>
    </row>
    <row r="33" spans="1:5" x14ac:dyDescent="0.25">
      <c r="A33" t="s">
        <v>67</v>
      </c>
      <c r="B33">
        <v>4</v>
      </c>
      <c r="C33">
        <v>509</v>
      </c>
      <c r="D33" t="str">
        <f t="shared" si="0"/>
        <v>509</v>
      </c>
      <c r="E33" t="s">
        <v>68</v>
      </c>
    </row>
    <row r="34" spans="1:5" x14ac:dyDescent="0.25">
      <c r="A34" t="s">
        <v>69</v>
      </c>
      <c r="B34">
        <v>4</v>
      </c>
      <c r="C34">
        <v>513</v>
      </c>
      <c r="D34" t="str">
        <f t="shared" ref="D34:D65" si="1">TEXT(C34,"000")</f>
        <v>513</v>
      </c>
      <c r="E34" t="s">
        <v>70</v>
      </c>
    </row>
    <row r="35" spans="1:5" x14ac:dyDescent="0.25">
      <c r="A35" t="s">
        <v>71</v>
      </c>
      <c r="B35">
        <v>4</v>
      </c>
      <c r="C35">
        <v>551</v>
      </c>
      <c r="D35" t="str">
        <f t="shared" si="1"/>
        <v>551</v>
      </c>
      <c r="E35" t="s">
        <v>72</v>
      </c>
    </row>
    <row r="36" spans="1:5" x14ac:dyDescent="0.25">
      <c r="A36" t="s">
        <v>73</v>
      </c>
      <c r="B36">
        <v>4</v>
      </c>
      <c r="C36">
        <v>601</v>
      </c>
      <c r="D36" t="str">
        <f t="shared" si="1"/>
        <v>601</v>
      </c>
      <c r="E36" t="s">
        <v>74</v>
      </c>
    </row>
    <row r="37" spans="1:5" x14ac:dyDescent="0.25">
      <c r="A37" t="s">
        <v>75</v>
      </c>
      <c r="B37">
        <v>4</v>
      </c>
      <c r="C37">
        <v>602</v>
      </c>
      <c r="D37" t="str">
        <f t="shared" si="1"/>
        <v>602</v>
      </c>
      <c r="E37" t="s">
        <v>76</v>
      </c>
    </row>
    <row r="38" spans="1:5" x14ac:dyDescent="0.25">
      <c r="A38" t="s">
        <v>77</v>
      </c>
      <c r="B38">
        <v>4</v>
      </c>
      <c r="C38">
        <v>603</v>
      </c>
      <c r="D38" t="str">
        <f t="shared" si="1"/>
        <v>603</v>
      </c>
      <c r="E38" t="s">
        <v>78</v>
      </c>
    </row>
    <row r="39" spans="1:5" x14ac:dyDescent="0.25">
      <c r="A39" t="s">
        <v>79</v>
      </c>
      <c r="B39">
        <v>4</v>
      </c>
      <c r="C39">
        <v>604</v>
      </c>
      <c r="D39" t="str">
        <f t="shared" si="1"/>
        <v>604</v>
      </c>
      <c r="E39" t="s">
        <v>80</v>
      </c>
    </row>
    <row r="40" spans="1:5" x14ac:dyDescent="0.25">
      <c r="A40" t="s">
        <v>81</v>
      </c>
      <c r="B40">
        <v>4</v>
      </c>
      <c r="C40">
        <v>606</v>
      </c>
      <c r="D40" t="str">
        <f t="shared" si="1"/>
        <v>606</v>
      </c>
      <c r="E40" t="s">
        <v>82</v>
      </c>
    </row>
    <row r="41" spans="1:5" x14ac:dyDescent="0.25">
      <c r="A41" t="s">
        <v>83</v>
      </c>
      <c r="B41">
        <v>4</v>
      </c>
      <c r="C41">
        <v>612</v>
      </c>
      <c r="D41" t="str">
        <f t="shared" si="1"/>
        <v>612</v>
      </c>
      <c r="E41" t="s">
        <v>84</v>
      </c>
    </row>
    <row r="42" spans="1:5" x14ac:dyDescent="0.25">
      <c r="A42" t="s">
        <v>85</v>
      </c>
      <c r="B42">
        <v>4</v>
      </c>
      <c r="C42">
        <v>613</v>
      </c>
      <c r="D42" t="str">
        <f t="shared" si="1"/>
        <v>613</v>
      </c>
      <c r="E42" t="s">
        <v>86</v>
      </c>
    </row>
    <row r="43" spans="1:5" x14ac:dyDescent="0.25">
      <c r="A43" t="s">
        <v>87</v>
      </c>
      <c r="B43">
        <v>4</v>
      </c>
      <c r="C43">
        <v>625</v>
      </c>
      <c r="D43" t="str">
        <f t="shared" si="1"/>
        <v>625</v>
      </c>
      <c r="E43" t="s">
        <v>88</v>
      </c>
    </row>
    <row r="44" spans="1:5" x14ac:dyDescent="0.25">
      <c r="A44" t="s">
        <v>89</v>
      </c>
      <c r="B44">
        <v>4</v>
      </c>
      <c r="C44">
        <v>626</v>
      </c>
      <c r="D44" t="str">
        <f t="shared" si="1"/>
        <v>626</v>
      </c>
      <c r="E44" t="s">
        <v>90</v>
      </c>
    </row>
    <row r="45" spans="1:5" x14ac:dyDescent="0.25">
      <c r="A45" t="s">
        <v>91</v>
      </c>
      <c r="B45">
        <v>4</v>
      </c>
      <c r="C45">
        <v>627</v>
      </c>
      <c r="D45" t="str">
        <f t="shared" si="1"/>
        <v>627</v>
      </c>
      <c r="E45" t="s">
        <v>92</v>
      </c>
    </row>
    <row r="46" spans="1:5" x14ac:dyDescent="0.25">
      <c r="A46" t="s">
        <v>93</v>
      </c>
      <c r="B46">
        <v>4</v>
      </c>
      <c r="C46">
        <v>628</v>
      </c>
      <c r="D46" t="str">
        <f t="shared" si="1"/>
        <v>628</v>
      </c>
      <c r="E46" t="s">
        <v>94</v>
      </c>
    </row>
    <row r="47" spans="1:5" x14ac:dyDescent="0.25">
      <c r="A47" t="s">
        <v>95</v>
      </c>
      <c r="B47">
        <v>4</v>
      </c>
      <c r="C47">
        <v>630</v>
      </c>
      <c r="D47" t="str">
        <f t="shared" si="1"/>
        <v>630</v>
      </c>
      <c r="E47" t="s">
        <v>96</v>
      </c>
    </row>
    <row r="48" spans="1:5" x14ac:dyDescent="0.25">
      <c r="A48" t="s">
        <v>97</v>
      </c>
      <c r="B48">
        <v>4</v>
      </c>
      <c r="C48">
        <v>640</v>
      </c>
      <c r="D48" t="str">
        <f t="shared" si="1"/>
        <v>640</v>
      </c>
      <c r="E48" t="s">
        <v>98</v>
      </c>
    </row>
    <row r="49" spans="1:5" x14ac:dyDescent="0.25">
      <c r="A49" t="s">
        <v>99</v>
      </c>
      <c r="B49">
        <v>4</v>
      </c>
      <c r="C49">
        <v>645</v>
      </c>
      <c r="D49" t="str">
        <f t="shared" si="1"/>
        <v>645</v>
      </c>
      <c r="E49" t="s">
        <v>100</v>
      </c>
    </row>
    <row r="50" spans="1:5" x14ac:dyDescent="0.25">
      <c r="A50" t="s">
        <v>101</v>
      </c>
      <c r="B50">
        <v>4</v>
      </c>
      <c r="C50">
        <v>667</v>
      </c>
      <c r="D50" t="str">
        <f t="shared" si="1"/>
        <v>667</v>
      </c>
      <c r="E50" t="s">
        <v>102</v>
      </c>
    </row>
    <row r="51" spans="1:5" x14ac:dyDescent="0.25">
      <c r="A51" t="s">
        <v>103</v>
      </c>
      <c r="B51">
        <v>4</v>
      </c>
      <c r="C51">
        <v>674</v>
      </c>
      <c r="D51" t="str">
        <f t="shared" si="1"/>
        <v>674</v>
      </c>
      <c r="E51" t="s">
        <v>104</v>
      </c>
    </row>
    <row r="52" spans="1:5" x14ac:dyDescent="0.25">
      <c r="A52" t="s">
        <v>105</v>
      </c>
      <c r="B52">
        <v>4</v>
      </c>
      <c r="C52">
        <v>675</v>
      </c>
      <c r="D52" t="str">
        <f t="shared" si="1"/>
        <v>675</v>
      </c>
      <c r="E52" t="s">
        <v>106</v>
      </c>
    </row>
    <row r="53" spans="1:5" x14ac:dyDescent="0.25">
      <c r="A53" t="s">
        <v>107</v>
      </c>
      <c r="B53">
        <v>4</v>
      </c>
      <c r="C53">
        <v>677</v>
      </c>
      <c r="D53" t="str">
        <f t="shared" si="1"/>
        <v>677</v>
      </c>
      <c r="E53" t="s">
        <v>108</v>
      </c>
    </row>
    <row r="54" spans="1:5" x14ac:dyDescent="0.25">
      <c r="A54" t="s">
        <v>109</v>
      </c>
      <c r="B54">
        <v>4</v>
      </c>
      <c r="C54">
        <v>805</v>
      </c>
      <c r="D54" t="str">
        <f t="shared" si="1"/>
        <v>805</v>
      </c>
      <c r="E54" t="s">
        <v>110</v>
      </c>
    </row>
    <row r="55" spans="1:5" x14ac:dyDescent="0.25">
      <c r="A55" t="s">
        <v>111</v>
      </c>
      <c r="B55">
        <v>4</v>
      </c>
      <c r="C55">
        <v>806</v>
      </c>
      <c r="D55" t="str">
        <f t="shared" si="1"/>
        <v>806</v>
      </c>
      <c r="E55" t="s">
        <v>112</v>
      </c>
    </row>
    <row r="56" spans="1:5" x14ac:dyDescent="0.25">
      <c r="A56" t="s">
        <v>113</v>
      </c>
      <c r="B56">
        <v>4</v>
      </c>
      <c r="C56">
        <v>807</v>
      </c>
      <c r="D56" t="str">
        <f t="shared" si="1"/>
        <v>807</v>
      </c>
      <c r="E56" t="s">
        <v>114</v>
      </c>
    </row>
    <row r="57" spans="1:5" x14ac:dyDescent="0.25">
      <c r="A57" t="s">
        <v>115</v>
      </c>
      <c r="B57">
        <v>4</v>
      </c>
      <c r="C57">
        <v>821</v>
      </c>
      <c r="D57" t="str">
        <f t="shared" si="1"/>
        <v>821</v>
      </c>
      <c r="E57" t="s">
        <v>116</v>
      </c>
    </row>
    <row r="58" spans="1:5" x14ac:dyDescent="0.25">
      <c r="A58" t="s">
        <v>117</v>
      </c>
      <c r="B58">
        <v>4</v>
      </c>
      <c r="C58">
        <v>822</v>
      </c>
      <c r="D58" t="str">
        <f t="shared" si="1"/>
        <v>822</v>
      </c>
      <c r="E58" t="s">
        <v>118</v>
      </c>
    </row>
    <row r="59" spans="1:5" x14ac:dyDescent="0.25">
      <c r="A59" t="s">
        <v>119</v>
      </c>
      <c r="B59">
        <v>5</v>
      </c>
      <c r="C59" t="s">
        <v>120</v>
      </c>
      <c r="D59" t="str">
        <f t="shared" si="1"/>
        <v>830X</v>
      </c>
      <c r="E59" t="s">
        <v>121</v>
      </c>
    </row>
    <row r="60" spans="1:5" x14ac:dyDescent="0.25">
      <c r="A60" t="s">
        <v>122</v>
      </c>
      <c r="B60">
        <v>4</v>
      </c>
      <c r="C60">
        <v>831</v>
      </c>
      <c r="D60" t="str">
        <f t="shared" si="1"/>
        <v>831</v>
      </c>
      <c r="E60" t="s">
        <v>123</v>
      </c>
    </row>
    <row r="61" spans="1:5" x14ac:dyDescent="0.25">
      <c r="A61" t="s">
        <v>124</v>
      </c>
      <c r="B61">
        <v>4</v>
      </c>
      <c r="C61">
        <v>833</v>
      </c>
      <c r="D61" t="str">
        <f t="shared" si="1"/>
        <v>833</v>
      </c>
      <c r="E61" t="s">
        <v>125</v>
      </c>
    </row>
    <row r="62" spans="1:5" x14ac:dyDescent="0.25">
      <c r="A62" t="s">
        <v>126</v>
      </c>
      <c r="B62">
        <v>4</v>
      </c>
      <c r="C62">
        <v>834</v>
      </c>
      <c r="D62" t="str">
        <f t="shared" si="1"/>
        <v>834</v>
      </c>
      <c r="E62" t="s">
        <v>127</v>
      </c>
    </row>
    <row r="63" spans="1:5" x14ac:dyDescent="0.25">
      <c r="A63" t="s">
        <v>128</v>
      </c>
      <c r="B63">
        <v>4</v>
      </c>
      <c r="C63">
        <v>850</v>
      </c>
      <c r="D63" t="str">
        <f t="shared" si="1"/>
        <v>850</v>
      </c>
      <c r="E63" t="s">
        <v>129</v>
      </c>
    </row>
    <row r="64" spans="1:5" x14ac:dyDescent="0.25">
      <c r="A64" t="s">
        <v>130</v>
      </c>
      <c r="B64">
        <v>4</v>
      </c>
      <c r="C64">
        <v>862</v>
      </c>
      <c r="D64" t="str">
        <f t="shared" si="1"/>
        <v>862</v>
      </c>
      <c r="E64" t="s">
        <v>131</v>
      </c>
    </row>
    <row r="65" spans="1:5" x14ac:dyDescent="0.25">
      <c r="A65" t="s">
        <v>132</v>
      </c>
      <c r="B65">
        <v>4</v>
      </c>
      <c r="C65">
        <v>871</v>
      </c>
      <c r="D65" t="str">
        <f t="shared" si="1"/>
        <v>871</v>
      </c>
      <c r="E65" t="s">
        <v>133</v>
      </c>
    </row>
    <row r="66" spans="1:5" x14ac:dyDescent="0.25">
      <c r="A66" t="s">
        <v>134</v>
      </c>
      <c r="B66">
        <v>4</v>
      </c>
      <c r="C66">
        <v>880</v>
      </c>
      <c r="D66" t="str">
        <f t="shared" ref="D66:D70" si="2">TEXT(C66,"000")</f>
        <v>880</v>
      </c>
      <c r="E66" t="s">
        <v>135</v>
      </c>
    </row>
    <row r="67" spans="1:5" x14ac:dyDescent="0.25">
      <c r="A67" t="s">
        <v>136</v>
      </c>
      <c r="B67">
        <v>4</v>
      </c>
      <c r="C67">
        <v>902</v>
      </c>
      <c r="D67" t="str">
        <f t="shared" si="2"/>
        <v>902</v>
      </c>
      <c r="E67" t="s">
        <v>137</v>
      </c>
    </row>
    <row r="68" spans="1:5" x14ac:dyDescent="0.25">
      <c r="A68" t="s">
        <v>138</v>
      </c>
      <c r="B68">
        <v>4</v>
      </c>
      <c r="C68">
        <v>953</v>
      </c>
      <c r="D68" t="str">
        <f t="shared" si="2"/>
        <v>953</v>
      </c>
      <c r="E68" t="s">
        <v>139</v>
      </c>
    </row>
    <row r="69" spans="1:5" x14ac:dyDescent="0.25">
      <c r="A69" t="s">
        <v>140</v>
      </c>
      <c r="B69">
        <v>4</v>
      </c>
      <c r="C69">
        <v>972</v>
      </c>
      <c r="D69" t="str">
        <f t="shared" si="2"/>
        <v>972</v>
      </c>
      <c r="E69" t="s">
        <v>141</v>
      </c>
    </row>
    <row r="70" spans="1:5" x14ac:dyDescent="0.25">
      <c r="A70" t="s">
        <v>142</v>
      </c>
      <c r="B70">
        <v>4</v>
      </c>
      <c r="C70">
        <v>994</v>
      </c>
      <c r="D70" t="str">
        <f t="shared" si="2"/>
        <v>994</v>
      </c>
      <c r="E70" t="s">
        <v>143</v>
      </c>
    </row>
    <row r="71" spans="1:5" x14ac:dyDescent="0.25">
      <c r="A71" t="s">
        <v>144</v>
      </c>
      <c r="B71">
        <v>4</v>
      </c>
      <c r="C71" t="s">
        <v>145</v>
      </c>
      <c r="D71" s="2" t="s">
        <v>146</v>
      </c>
      <c r="E71" t="s">
        <v>147</v>
      </c>
    </row>
    <row r="72" spans="1:5" x14ac:dyDescent="0.25">
      <c r="A72" t="s">
        <v>148</v>
      </c>
      <c r="B72">
        <v>4</v>
      </c>
      <c r="C72" t="s">
        <v>149</v>
      </c>
      <c r="D72" s="2" t="s">
        <v>150</v>
      </c>
      <c r="E72" t="s">
        <v>151</v>
      </c>
    </row>
    <row r="73" spans="1:5" x14ac:dyDescent="0.25">
      <c r="A73" t="s">
        <v>152</v>
      </c>
      <c r="B73">
        <v>5</v>
      </c>
      <c r="C73" t="s">
        <v>153</v>
      </c>
      <c r="D73" t="str">
        <f t="shared" ref="D73:D84" si="3">TEXT(C73,"000")</f>
        <v>F202</v>
      </c>
      <c r="E73" t="s">
        <v>154</v>
      </c>
    </row>
    <row r="74" spans="1:5" x14ac:dyDescent="0.25">
      <c r="A74" t="s">
        <v>155</v>
      </c>
      <c r="B74">
        <v>5</v>
      </c>
      <c r="C74" t="s">
        <v>156</v>
      </c>
      <c r="D74" t="str">
        <f t="shared" si="3"/>
        <v>F232</v>
      </c>
      <c r="E74" t="s">
        <v>157</v>
      </c>
    </row>
    <row r="75" spans="1:5" x14ac:dyDescent="0.25">
      <c r="A75" t="s">
        <v>158</v>
      </c>
      <c r="B75">
        <v>5</v>
      </c>
      <c r="C75" t="s">
        <v>159</v>
      </c>
      <c r="D75" t="str">
        <f t="shared" si="3"/>
        <v>F453</v>
      </c>
      <c r="E75" t="s">
        <v>160</v>
      </c>
    </row>
    <row r="76" spans="1:5" x14ac:dyDescent="0.25">
      <c r="A76" t="s">
        <v>161</v>
      </c>
      <c r="B76">
        <v>5</v>
      </c>
      <c r="C76" t="s">
        <v>162</v>
      </c>
      <c r="D76" t="str">
        <f t="shared" si="3"/>
        <v>F514</v>
      </c>
      <c r="E76" t="s">
        <v>163</v>
      </c>
    </row>
    <row r="77" spans="1:5" x14ac:dyDescent="0.25">
      <c r="A77" t="s">
        <v>164</v>
      </c>
      <c r="B77">
        <v>5</v>
      </c>
      <c r="C77" t="s">
        <v>165</v>
      </c>
      <c r="D77" t="str">
        <f t="shared" si="3"/>
        <v>F525</v>
      </c>
      <c r="E77" t="s">
        <v>166</v>
      </c>
    </row>
    <row r="78" spans="1:5" x14ac:dyDescent="0.25">
      <c r="A78" t="s">
        <v>167</v>
      </c>
      <c r="B78">
        <v>5</v>
      </c>
      <c r="C78" t="s">
        <v>168</v>
      </c>
      <c r="D78" t="str">
        <f t="shared" si="3"/>
        <v>F556</v>
      </c>
      <c r="E78" t="s">
        <v>169</v>
      </c>
    </row>
    <row r="79" spans="1:5" x14ac:dyDescent="0.25">
      <c r="A79" t="s">
        <v>170</v>
      </c>
      <c r="B79">
        <v>5</v>
      </c>
      <c r="C79" t="s">
        <v>171</v>
      </c>
      <c r="D79" t="str">
        <f t="shared" si="3"/>
        <v>F570</v>
      </c>
      <c r="E79" t="s">
        <v>172</v>
      </c>
    </row>
    <row r="80" spans="1:5" x14ac:dyDescent="0.25">
      <c r="A80" t="s">
        <v>173</v>
      </c>
      <c r="B80">
        <v>5</v>
      </c>
      <c r="C80" t="s">
        <v>174</v>
      </c>
      <c r="D80" t="str">
        <f t="shared" si="3"/>
        <v>F578</v>
      </c>
      <c r="E80" t="s">
        <v>175</v>
      </c>
    </row>
    <row r="81" spans="1:5" x14ac:dyDescent="0.25">
      <c r="A81" t="s">
        <v>176</v>
      </c>
      <c r="B81">
        <v>5</v>
      </c>
      <c r="C81" t="s">
        <v>177</v>
      </c>
      <c r="D81" t="str">
        <f t="shared" si="3"/>
        <v>F590</v>
      </c>
      <c r="E81" t="s">
        <v>178</v>
      </c>
    </row>
    <row r="82" spans="1:5" x14ac:dyDescent="0.25">
      <c r="A82" t="s">
        <v>179</v>
      </c>
      <c r="B82">
        <v>5</v>
      </c>
      <c r="C82" t="s">
        <v>180</v>
      </c>
      <c r="D82" t="str">
        <f t="shared" si="3"/>
        <v>F618</v>
      </c>
      <c r="E82" t="s">
        <v>181</v>
      </c>
    </row>
    <row r="83" spans="1:5" x14ac:dyDescent="0.25">
      <c r="A83" t="s">
        <v>182</v>
      </c>
      <c r="B83">
        <v>5</v>
      </c>
      <c r="C83" t="s">
        <v>183</v>
      </c>
      <c r="D83" t="str">
        <f t="shared" si="3"/>
        <v>F620</v>
      </c>
      <c r="E83" t="s">
        <v>184</v>
      </c>
    </row>
    <row r="84" spans="1:5" x14ac:dyDescent="0.25">
      <c r="A84" t="s">
        <v>185</v>
      </c>
      <c r="B84">
        <v>5</v>
      </c>
      <c r="C84" t="s">
        <v>186</v>
      </c>
      <c r="D84" t="str">
        <f t="shared" si="3"/>
        <v>F638</v>
      </c>
      <c r="E84" t="s">
        <v>187</v>
      </c>
    </row>
  </sheetData>
  <autoFilter ref="A1:E84" xr:uid="{00000000-0009-0000-0000-000003000000}">
    <sortState xmlns:xlrd2="http://schemas.microsoft.com/office/spreadsheetml/2017/richdata2" ref="A2:E84">
      <sortCondition ref="D1:D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"/>
  <sheetViews>
    <sheetView workbookViewId="0">
      <selection activeCell="C9" sqref="C9"/>
    </sheetView>
  </sheetViews>
  <sheetFormatPr defaultRowHeight="15" x14ac:dyDescent="0.25"/>
  <sheetData>
    <row r="1" spans="1:5" x14ac:dyDescent="0.25">
      <c r="A1" t="s">
        <v>192</v>
      </c>
      <c r="B1">
        <v>10</v>
      </c>
      <c r="C1">
        <v>2050</v>
      </c>
      <c r="D1">
        <v>2050</v>
      </c>
      <c r="E1">
        <v>4</v>
      </c>
    </row>
    <row r="2" spans="1:5" x14ac:dyDescent="0.25">
      <c r="A2" t="s">
        <v>193</v>
      </c>
      <c r="B2">
        <v>22</v>
      </c>
      <c r="C2">
        <v>2042</v>
      </c>
      <c r="D2">
        <v>2050</v>
      </c>
      <c r="E2">
        <v>5</v>
      </c>
    </row>
    <row r="3" spans="1:5" x14ac:dyDescent="0.25">
      <c r="A3" t="s">
        <v>194</v>
      </c>
      <c r="B3">
        <v>32</v>
      </c>
      <c r="C3">
        <v>2024</v>
      </c>
      <c r="D3">
        <v>2050</v>
      </c>
      <c r="E3">
        <v>5</v>
      </c>
    </row>
    <row r="4" spans="1:5" x14ac:dyDescent="0.25">
      <c r="A4" t="s">
        <v>195</v>
      </c>
      <c r="B4">
        <v>6</v>
      </c>
      <c r="C4">
        <v>2030</v>
      </c>
      <c r="D4">
        <v>2050</v>
      </c>
      <c r="E4">
        <v>5</v>
      </c>
    </row>
    <row r="5" spans="1:5" x14ac:dyDescent="0.25">
      <c r="A5" t="s">
        <v>196</v>
      </c>
      <c r="B5">
        <v>32</v>
      </c>
      <c r="C5">
        <v>2032</v>
      </c>
      <c r="D5">
        <v>2050</v>
      </c>
      <c r="E5">
        <v>5</v>
      </c>
    </row>
    <row r="6" spans="1:5" x14ac:dyDescent="0.25">
      <c r="A6" t="s">
        <v>197</v>
      </c>
      <c r="B6">
        <v>18</v>
      </c>
      <c r="C6">
        <v>2040</v>
      </c>
      <c r="D6">
        <v>2050</v>
      </c>
      <c r="E6">
        <v>5</v>
      </c>
    </row>
    <row r="7" spans="1:5" x14ac:dyDescent="0.25">
      <c r="A7" t="s">
        <v>198</v>
      </c>
      <c r="B7">
        <v>6</v>
      </c>
      <c r="C7">
        <v>2030</v>
      </c>
      <c r="D7">
        <v>2050</v>
      </c>
      <c r="E7">
        <v>5</v>
      </c>
    </row>
    <row r="8" spans="1:5" x14ac:dyDescent="0.25">
      <c r="A8" t="s">
        <v>199</v>
      </c>
      <c r="B8">
        <v>36</v>
      </c>
      <c r="C8">
        <v>2030</v>
      </c>
      <c r="D8">
        <v>2050</v>
      </c>
      <c r="E8">
        <v>5</v>
      </c>
    </row>
    <row r="9" spans="1:5" x14ac:dyDescent="0.25">
      <c r="A9" t="s">
        <v>200</v>
      </c>
      <c r="B9">
        <v>36</v>
      </c>
      <c r="C9">
        <v>2030</v>
      </c>
      <c r="D9">
        <v>2050</v>
      </c>
      <c r="E9">
        <v>5</v>
      </c>
    </row>
    <row r="10" spans="1:5" x14ac:dyDescent="0.25">
      <c r="A10" t="s">
        <v>201</v>
      </c>
      <c r="B10">
        <v>24</v>
      </c>
      <c r="C10">
        <v>2040</v>
      </c>
      <c r="D10">
        <v>2050</v>
      </c>
      <c r="E10">
        <v>5</v>
      </c>
    </row>
    <row r="11" spans="1:5" x14ac:dyDescent="0.25">
      <c r="A11" t="s">
        <v>202</v>
      </c>
      <c r="B11">
        <v>2</v>
      </c>
      <c r="C11">
        <v>2050</v>
      </c>
      <c r="D11">
        <v>2050</v>
      </c>
      <c r="E11">
        <v>5</v>
      </c>
    </row>
    <row r="12" spans="1:5" x14ac:dyDescent="0.25">
      <c r="A12" t="s">
        <v>203</v>
      </c>
      <c r="B12">
        <v>36</v>
      </c>
      <c r="C12">
        <v>2030</v>
      </c>
      <c r="D12">
        <v>2050</v>
      </c>
      <c r="E12">
        <v>5</v>
      </c>
    </row>
    <row r="13" spans="1:5" x14ac:dyDescent="0.25">
      <c r="A13" t="s">
        <v>204</v>
      </c>
      <c r="B13">
        <v>38</v>
      </c>
      <c r="C13">
        <v>2024</v>
      </c>
      <c r="D13">
        <v>2050</v>
      </c>
      <c r="E13">
        <v>5</v>
      </c>
    </row>
    <row r="14" spans="1:5" x14ac:dyDescent="0.25">
      <c r="A14" t="s">
        <v>205</v>
      </c>
      <c r="B14">
        <v>2</v>
      </c>
      <c r="C14">
        <v>2050</v>
      </c>
      <c r="D14">
        <v>2050</v>
      </c>
      <c r="E14">
        <v>5</v>
      </c>
    </row>
    <row r="15" spans="1:5" x14ac:dyDescent="0.25">
      <c r="A15" t="s">
        <v>229</v>
      </c>
      <c r="B15">
        <v>2</v>
      </c>
      <c r="C15">
        <v>2050</v>
      </c>
      <c r="D15">
        <v>2050</v>
      </c>
      <c r="E15">
        <v>7</v>
      </c>
    </row>
    <row r="16" spans="1:5" x14ac:dyDescent="0.25">
      <c r="A16" t="s">
        <v>230</v>
      </c>
      <c r="B16">
        <v>2</v>
      </c>
      <c r="C16">
        <v>2050</v>
      </c>
      <c r="D16">
        <v>2050</v>
      </c>
      <c r="E16">
        <v>6</v>
      </c>
    </row>
    <row r="17" spans="1:5" x14ac:dyDescent="0.25">
      <c r="A17" t="s">
        <v>222</v>
      </c>
      <c r="B17">
        <v>12</v>
      </c>
      <c r="C17">
        <v>2050</v>
      </c>
      <c r="D17">
        <v>2050</v>
      </c>
      <c r="E17">
        <v>4</v>
      </c>
    </row>
    <row r="18" spans="1:5" x14ac:dyDescent="0.25">
      <c r="A18" t="s">
        <v>224</v>
      </c>
      <c r="B18">
        <v>4</v>
      </c>
      <c r="C18">
        <v>2050</v>
      </c>
      <c r="D18">
        <v>2050</v>
      </c>
      <c r="E18">
        <v>9</v>
      </c>
    </row>
    <row r="19" spans="1:5" x14ac:dyDescent="0.25">
      <c r="A19" t="s">
        <v>225</v>
      </c>
      <c r="B19">
        <v>1</v>
      </c>
      <c r="C19">
        <v>2042</v>
      </c>
      <c r="D19">
        <v>2042</v>
      </c>
      <c r="E19">
        <v>9</v>
      </c>
    </row>
    <row r="20" spans="1:5" x14ac:dyDescent="0.25">
      <c r="A20" t="s">
        <v>226</v>
      </c>
      <c r="B20">
        <v>7</v>
      </c>
      <c r="C20">
        <v>2030</v>
      </c>
      <c r="D20">
        <v>2050</v>
      </c>
      <c r="E20">
        <v>9</v>
      </c>
    </row>
    <row r="21" spans="1:5" x14ac:dyDescent="0.25">
      <c r="A21" t="s">
        <v>227</v>
      </c>
      <c r="B21">
        <v>14</v>
      </c>
      <c r="C21">
        <v>2042</v>
      </c>
      <c r="D21">
        <v>2050</v>
      </c>
      <c r="E21">
        <v>9</v>
      </c>
    </row>
    <row r="22" spans="1:5" x14ac:dyDescent="0.25">
      <c r="A22" t="s">
        <v>220</v>
      </c>
      <c r="B22">
        <v>4</v>
      </c>
      <c r="C22">
        <v>2024</v>
      </c>
      <c r="D22">
        <v>2050</v>
      </c>
      <c r="E22">
        <v>9</v>
      </c>
    </row>
    <row r="23" spans="1:5" x14ac:dyDescent="0.25">
      <c r="A23" t="s">
        <v>206</v>
      </c>
      <c r="B23">
        <v>12</v>
      </c>
      <c r="C23">
        <v>2050</v>
      </c>
      <c r="D23">
        <v>2050</v>
      </c>
      <c r="E23">
        <v>4</v>
      </c>
    </row>
    <row r="24" spans="1:5" x14ac:dyDescent="0.25">
      <c r="A24" t="s">
        <v>207</v>
      </c>
      <c r="B24">
        <v>6</v>
      </c>
      <c r="C24">
        <v>2050</v>
      </c>
      <c r="D24">
        <v>2050</v>
      </c>
      <c r="E24">
        <v>4</v>
      </c>
    </row>
    <row r="25" spans="1:5" x14ac:dyDescent="0.25">
      <c r="A25" t="s">
        <v>208</v>
      </c>
      <c r="B25">
        <v>12</v>
      </c>
      <c r="C25">
        <v>2042</v>
      </c>
      <c r="D25">
        <v>2050</v>
      </c>
      <c r="E25">
        <v>5</v>
      </c>
    </row>
    <row r="26" spans="1:5" x14ac:dyDescent="0.25">
      <c r="A26" t="s">
        <v>210</v>
      </c>
      <c r="B26">
        <v>36</v>
      </c>
      <c r="C26">
        <v>2030</v>
      </c>
      <c r="D26">
        <v>2050</v>
      </c>
      <c r="E26">
        <v>5</v>
      </c>
    </row>
    <row r="27" spans="1:5" x14ac:dyDescent="0.25">
      <c r="A27" t="s">
        <v>211</v>
      </c>
      <c r="B27">
        <v>6</v>
      </c>
      <c r="C27">
        <v>2030</v>
      </c>
      <c r="D27">
        <v>2050</v>
      </c>
      <c r="E27">
        <v>9</v>
      </c>
    </row>
    <row r="28" spans="1:5" x14ac:dyDescent="0.25">
      <c r="A28" t="s">
        <v>212</v>
      </c>
      <c r="B28">
        <v>18</v>
      </c>
      <c r="C28">
        <v>2030</v>
      </c>
      <c r="D28">
        <v>2050</v>
      </c>
      <c r="E28">
        <v>5</v>
      </c>
    </row>
    <row r="29" spans="1:5" x14ac:dyDescent="0.25">
      <c r="A29" t="s">
        <v>213</v>
      </c>
      <c r="B29">
        <v>10</v>
      </c>
      <c r="C29">
        <v>2050</v>
      </c>
      <c r="D29">
        <v>2050</v>
      </c>
      <c r="E29">
        <v>5</v>
      </c>
    </row>
    <row r="30" spans="1:5" x14ac:dyDescent="0.25">
      <c r="A30" t="s">
        <v>214</v>
      </c>
      <c r="B30">
        <v>18</v>
      </c>
      <c r="C30">
        <v>2030</v>
      </c>
      <c r="D30">
        <v>2050</v>
      </c>
      <c r="E30">
        <v>5</v>
      </c>
    </row>
    <row r="31" spans="1:5" x14ac:dyDescent="0.25">
      <c r="A31" t="s">
        <v>215</v>
      </c>
      <c r="B31">
        <v>1</v>
      </c>
      <c r="C31">
        <v>2050</v>
      </c>
      <c r="D31">
        <v>2050</v>
      </c>
      <c r="E31">
        <v>6</v>
      </c>
    </row>
    <row r="32" spans="1:5" x14ac:dyDescent="0.25">
      <c r="A32" t="s">
        <v>216</v>
      </c>
      <c r="B32">
        <v>16</v>
      </c>
      <c r="C32">
        <v>2030</v>
      </c>
      <c r="D32">
        <v>2050</v>
      </c>
      <c r="E32">
        <v>4</v>
      </c>
    </row>
    <row r="33" spans="1:5" x14ac:dyDescent="0.25">
      <c r="A33" t="s">
        <v>217</v>
      </c>
      <c r="B33">
        <v>17</v>
      </c>
      <c r="C33">
        <v>2032</v>
      </c>
      <c r="D33">
        <v>2050</v>
      </c>
      <c r="E33">
        <v>5</v>
      </c>
    </row>
    <row r="34" spans="1:5" x14ac:dyDescent="0.25">
      <c r="A34" t="s">
        <v>218</v>
      </c>
      <c r="B34">
        <v>7</v>
      </c>
      <c r="C34">
        <v>2040</v>
      </c>
      <c r="D34">
        <v>2050</v>
      </c>
      <c r="E34">
        <v>4</v>
      </c>
    </row>
    <row r="35" spans="1:5" x14ac:dyDescent="0.25">
      <c r="A35" t="s">
        <v>219</v>
      </c>
      <c r="B35">
        <v>18</v>
      </c>
      <c r="C35">
        <v>2030</v>
      </c>
      <c r="D35">
        <v>2050</v>
      </c>
      <c r="E35">
        <v>5</v>
      </c>
    </row>
    <row r="36" spans="1:5" x14ac:dyDescent="0.25">
      <c r="A36" t="s">
        <v>221</v>
      </c>
      <c r="B36">
        <v>12</v>
      </c>
      <c r="C36">
        <v>2042</v>
      </c>
      <c r="D36">
        <v>2050</v>
      </c>
      <c r="E36">
        <v>5</v>
      </c>
    </row>
    <row r="37" spans="1:5" x14ac:dyDescent="0.25">
      <c r="A37" t="s">
        <v>232</v>
      </c>
      <c r="B37">
        <v>10</v>
      </c>
      <c r="C37">
        <v>2032</v>
      </c>
      <c r="D37">
        <v>2050</v>
      </c>
      <c r="E37">
        <v>4</v>
      </c>
    </row>
    <row r="38" spans="1:5" x14ac:dyDescent="0.25">
      <c r="A38" t="s">
        <v>231</v>
      </c>
      <c r="B38">
        <v>15</v>
      </c>
      <c r="C38">
        <v>2032</v>
      </c>
      <c r="D38">
        <v>2050</v>
      </c>
      <c r="E38">
        <v>9</v>
      </c>
    </row>
    <row r="39" spans="1:5" x14ac:dyDescent="0.25">
      <c r="A39" t="s">
        <v>233</v>
      </c>
      <c r="B39">
        <v>10</v>
      </c>
      <c r="C39">
        <v>2042</v>
      </c>
      <c r="D39">
        <v>2050</v>
      </c>
      <c r="E39">
        <v>5</v>
      </c>
    </row>
    <row r="40" spans="1:5" x14ac:dyDescent="0.25">
      <c r="A40" t="s">
        <v>234</v>
      </c>
      <c r="B40">
        <v>12</v>
      </c>
      <c r="C40">
        <v>2050</v>
      </c>
      <c r="D40">
        <v>2050</v>
      </c>
      <c r="E40">
        <v>4</v>
      </c>
    </row>
    <row r="41" spans="1:5" x14ac:dyDescent="0.25">
      <c r="A41" t="s">
        <v>235</v>
      </c>
      <c r="B41">
        <v>7</v>
      </c>
      <c r="C41">
        <v>2030</v>
      </c>
      <c r="D41">
        <v>2050</v>
      </c>
      <c r="E41">
        <v>5</v>
      </c>
    </row>
    <row r="42" spans="1:5" x14ac:dyDescent="0.25">
      <c r="A42" t="s">
        <v>236</v>
      </c>
      <c r="B42">
        <v>1</v>
      </c>
      <c r="C42">
        <v>2042</v>
      </c>
      <c r="D42">
        <v>2042</v>
      </c>
      <c r="E42">
        <v>5</v>
      </c>
    </row>
    <row r="43" spans="1:5" x14ac:dyDescent="0.25">
      <c r="A43" t="s">
        <v>237</v>
      </c>
      <c r="B43">
        <v>11</v>
      </c>
      <c r="C43">
        <v>2032</v>
      </c>
      <c r="D43">
        <v>2050</v>
      </c>
      <c r="E43">
        <v>5</v>
      </c>
    </row>
    <row r="44" spans="1:5" x14ac:dyDescent="0.25">
      <c r="A44" t="s">
        <v>238</v>
      </c>
      <c r="B44">
        <v>36</v>
      </c>
      <c r="C44">
        <v>2030</v>
      </c>
      <c r="D44">
        <v>2050</v>
      </c>
      <c r="E44">
        <v>5</v>
      </c>
    </row>
    <row r="45" spans="1:5" x14ac:dyDescent="0.25">
      <c r="A45" t="s">
        <v>239</v>
      </c>
      <c r="B45">
        <v>15</v>
      </c>
      <c r="C45">
        <v>2032</v>
      </c>
      <c r="D45">
        <v>2050</v>
      </c>
      <c r="E45">
        <v>5</v>
      </c>
    </row>
    <row r="46" spans="1:5" x14ac:dyDescent="0.25">
      <c r="A46" t="s">
        <v>240</v>
      </c>
      <c r="B46">
        <v>4</v>
      </c>
      <c r="C46">
        <v>2032</v>
      </c>
      <c r="D46">
        <v>2042</v>
      </c>
      <c r="E46">
        <v>5</v>
      </c>
    </row>
    <row r="47" spans="1:5" x14ac:dyDescent="0.25">
      <c r="A47" t="s">
        <v>244</v>
      </c>
      <c r="B47">
        <v>2</v>
      </c>
      <c r="C47">
        <v>2024</v>
      </c>
      <c r="D47">
        <v>2030</v>
      </c>
      <c r="E47">
        <v>9</v>
      </c>
    </row>
    <row r="48" spans="1:5" x14ac:dyDescent="0.25">
      <c r="A48" t="s">
        <v>246</v>
      </c>
      <c r="B48">
        <v>38</v>
      </c>
      <c r="C48">
        <v>2024</v>
      </c>
      <c r="D48">
        <v>2050</v>
      </c>
      <c r="E48">
        <v>5</v>
      </c>
    </row>
    <row r="49" spans="1:5" x14ac:dyDescent="0.25">
      <c r="A49" t="s">
        <v>248</v>
      </c>
      <c r="B49">
        <v>6</v>
      </c>
      <c r="C49">
        <v>2050</v>
      </c>
      <c r="D49">
        <v>2050</v>
      </c>
      <c r="E49">
        <v>5</v>
      </c>
    </row>
    <row r="50" spans="1:5" x14ac:dyDescent="0.25">
      <c r="A50" t="s">
        <v>249</v>
      </c>
      <c r="B50">
        <v>20</v>
      </c>
      <c r="C50">
        <v>2042</v>
      </c>
      <c r="D50">
        <v>2050</v>
      </c>
      <c r="E50">
        <v>5</v>
      </c>
    </row>
    <row r="51" spans="1:5" x14ac:dyDescent="0.25">
      <c r="A51" t="s">
        <v>250</v>
      </c>
      <c r="B51">
        <v>18</v>
      </c>
      <c r="C51">
        <v>2032</v>
      </c>
      <c r="D51">
        <v>2050</v>
      </c>
      <c r="E51">
        <v>5</v>
      </c>
    </row>
    <row r="52" spans="1:5" x14ac:dyDescent="0.25">
      <c r="A52" t="s">
        <v>268</v>
      </c>
      <c r="B52">
        <v>8</v>
      </c>
      <c r="C52">
        <v>2042</v>
      </c>
      <c r="D52">
        <v>2050</v>
      </c>
      <c r="E52">
        <v>7</v>
      </c>
    </row>
    <row r="53" spans="1:5" x14ac:dyDescent="0.25">
      <c r="A53" t="s">
        <v>271</v>
      </c>
      <c r="B53">
        <v>46</v>
      </c>
      <c r="C53">
        <v>2028</v>
      </c>
      <c r="D53">
        <v>2050</v>
      </c>
      <c r="E53">
        <v>5</v>
      </c>
    </row>
    <row r="54" spans="1:5" x14ac:dyDescent="0.25">
      <c r="A54" t="s">
        <v>270</v>
      </c>
      <c r="B54">
        <v>10</v>
      </c>
      <c r="C54">
        <v>2050</v>
      </c>
      <c r="D54">
        <v>2050</v>
      </c>
      <c r="E54">
        <v>4</v>
      </c>
    </row>
    <row r="55" spans="1:5" x14ac:dyDescent="0.25">
      <c r="A55" t="s">
        <v>298</v>
      </c>
      <c r="B55">
        <v>12</v>
      </c>
      <c r="C55">
        <v>2042</v>
      </c>
      <c r="D55">
        <v>2050</v>
      </c>
      <c r="E55">
        <v>7</v>
      </c>
    </row>
    <row r="56" spans="1:5" x14ac:dyDescent="0.25">
      <c r="A56" t="s">
        <v>299</v>
      </c>
      <c r="B56">
        <v>8</v>
      </c>
      <c r="C56">
        <v>2030</v>
      </c>
      <c r="D56">
        <v>2050</v>
      </c>
      <c r="E56">
        <v>4</v>
      </c>
    </row>
    <row r="57" spans="1:5" x14ac:dyDescent="0.25">
      <c r="A57" t="s">
        <v>300</v>
      </c>
      <c r="B57">
        <v>12</v>
      </c>
      <c r="C57">
        <v>2030</v>
      </c>
      <c r="D57">
        <v>2050</v>
      </c>
      <c r="E57">
        <v>4</v>
      </c>
    </row>
    <row r="58" spans="1:5" x14ac:dyDescent="0.25">
      <c r="A58" t="s">
        <v>301</v>
      </c>
      <c r="B58">
        <v>6</v>
      </c>
      <c r="C58">
        <v>2030</v>
      </c>
      <c r="D58">
        <v>2050</v>
      </c>
      <c r="E58">
        <v>4</v>
      </c>
    </row>
    <row r="59" spans="1:5" x14ac:dyDescent="0.25">
      <c r="A59" t="s">
        <v>302</v>
      </c>
      <c r="B59">
        <v>12</v>
      </c>
      <c r="C59">
        <v>2030</v>
      </c>
      <c r="D59">
        <v>2050</v>
      </c>
      <c r="E59">
        <v>4</v>
      </c>
    </row>
    <row r="60" spans="1:5" x14ac:dyDescent="0.25">
      <c r="A60" t="s">
        <v>303</v>
      </c>
      <c r="B60">
        <v>12</v>
      </c>
      <c r="C60">
        <v>2030</v>
      </c>
      <c r="D60">
        <v>2050</v>
      </c>
      <c r="E60">
        <v>4</v>
      </c>
    </row>
    <row r="61" spans="1:5" x14ac:dyDescent="0.25">
      <c r="A61" t="s">
        <v>304</v>
      </c>
      <c r="B61">
        <v>12</v>
      </c>
      <c r="C61">
        <v>2030</v>
      </c>
      <c r="D61">
        <v>2050</v>
      </c>
      <c r="E61">
        <v>4</v>
      </c>
    </row>
    <row r="62" spans="1:5" x14ac:dyDescent="0.25">
      <c r="A62" t="s">
        <v>305</v>
      </c>
      <c r="B62">
        <v>12</v>
      </c>
      <c r="C62">
        <v>2030</v>
      </c>
      <c r="D62">
        <v>2050</v>
      </c>
      <c r="E62">
        <v>4</v>
      </c>
    </row>
    <row r="63" spans="1:5" x14ac:dyDescent="0.25">
      <c r="A63" t="s">
        <v>306</v>
      </c>
      <c r="B63">
        <v>12</v>
      </c>
      <c r="C63">
        <v>2030</v>
      </c>
      <c r="D63">
        <v>2050</v>
      </c>
      <c r="E63">
        <v>4</v>
      </c>
    </row>
    <row r="64" spans="1:5" x14ac:dyDescent="0.25">
      <c r="A64" t="s">
        <v>307</v>
      </c>
      <c r="B64">
        <v>6</v>
      </c>
      <c r="C64">
        <v>2030</v>
      </c>
      <c r="D64">
        <v>2050</v>
      </c>
      <c r="E64">
        <v>4</v>
      </c>
    </row>
    <row r="65" spans="1:5" x14ac:dyDescent="0.25">
      <c r="A65" t="s">
        <v>308</v>
      </c>
      <c r="B65">
        <v>12</v>
      </c>
      <c r="C65">
        <v>2030</v>
      </c>
      <c r="D65">
        <v>2050</v>
      </c>
      <c r="E65">
        <v>4</v>
      </c>
    </row>
    <row r="66" spans="1:5" x14ac:dyDescent="0.25">
      <c r="A66" t="s">
        <v>309</v>
      </c>
      <c r="B66">
        <v>8</v>
      </c>
      <c r="C66">
        <v>2030</v>
      </c>
      <c r="D66">
        <v>2050</v>
      </c>
      <c r="E66">
        <v>4</v>
      </c>
    </row>
    <row r="67" spans="1:5" x14ac:dyDescent="0.25">
      <c r="A67" t="s">
        <v>310</v>
      </c>
      <c r="B67">
        <v>12</v>
      </c>
      <c r="C67">
        <v>2030</v>
      </c>
      <c r="D67">
        <v>2050</v>
      </c>
      <c r="E67">
        <v>4</v>
      </c>
    </row>
    <row r="68" spans="1:5" x14ac:dyDescent="0.25">
      <c r="A68" t="s">
        <v>313</v>
      </c>
      <c r="B68">
        <v>12</v>
      </c>
      <c r="C68">
        <v>2030</v>
      </c>
      <c r="D68">
        <v>2050</v>
      </c>
      <c r="E68">
        <v>4</v>
      </c>
    </row>
    <row r="69" spans="1:5" x14ac:dyDescent="0.25">
      <c r="A69" t="s">
        <v>314</v>
      </c>
      <c r="B69">
        <v>10</v>
      </c>
      <c r="C69">
        <v>2030</v>
      </c>
      <c r="D69">
        <v>2050</v>
      </c>
      <c r="E69">
        <v>4</v>
      </c>
    </row>
    <row r="70" spans="1:5" x14ac:dyDescent="0.25">
      <c r="A70" t="s">
        <v>315</v>
      </c>
      <c r="B70">
        <v>12</v>
      </c>
      <c r="C70">
        <v>2030</v>
      </c>
      <c r="D70">
        <v>2050</v>
      </c>
      <c r="E70">
        <v>4</v>
      </c>
    </row>
    <row r="71" spans="1:5" x14ac:dyDescent="0.25">
      <c r="A71" t="s">
        <v>311</v>
      </c>
      <c r="B71">
        <v>12</v>
      </c>
      <c r="C71">
        <v>2030</v>
      </c>
      <c r="D71">
        <v>2050</v>
      </c>
      <c r="E71">
        <v>4</v>
      </c>
    </row>
    <row r="72" spans="1:5" x14ac:dyDescent="0.25">
      <c r="A72" t="s">
        <v>312</v>
      </c>
      <c r="B72">
        <v>12</v>
      </c>
      <c r="C72">
        <v>2030</v>
      </c>
      <c r="D72">
        <v>2050</v>
      </c>
      <c r="E72">
        <v>4</v>
      </c>
    </row>
    <row r="73" spans="1:5" x14ac:dyDescent="0.25">
      <c r="A73" t="s">
        <v>316</v>
      </c>
      <c r="B73">
        <v>12</v>
      </c>
      <c r="C73">
        <v>2030</v>
      </c>
      <c r="D73">
        <v>2050</v>
      </c>
      <c r="E73">
        <v>4</v>
      </c>
    </row>
    <row r="74" spans="1:5" x14ac:dyDescent="0.25">
      <c r="A74" t="s">
        <v>317</v>
      </c>
      <c r="B74">
        <v>26</v>
      </c>
      <c r="C74">
        <v>2030</v>
      </c>
      <c r="D74">
        <v>2050</v>
      </c>
      <c r="E74">
        <v>5</v>
      </c>
    </row>
    <row r="75" spans="1:5" x14ac:dyDescent="0.25">
      <c r="A75" t="s">
        <v>318</v>
      </c>
      <c r="B75">
        <v>14</v>
      </c>
      <c r="C75">
        <v>2032</v>
      </c>
      <c r="D75">
        <v>2050</v>
      </c>
      <c r="E75">
        <v>7</v>
      </c>
    </row>
    <row r="76" spans="1:5" x14ac:dyDescent="0.25">
      <c r="A76" t="s">
        <v>319</v>
      </c>
      <c r="B76">
        <v>18</v>
      </c>
      <c r="C76">
        <v>2032</v>
      </c>
      <c r="D76">
        <v>2050</v>
      </c>
      <c r="E76">
        <v>7</v>
      </c>
    </row>
    <row r="77" spans="1:5" x14ac:dyDescent="0.25">
      <c r="A77" t="s">
        <v>373</v>
      </c>
      <c r="B77">
        <v>10</v>
      </c>
      <c r="C77">
        <v>2032</v>
      </c>
      <c r="D77">
        <v>2050</v>
      </c>
      <c r="E77">
        <v>4</v>
      </c>
    </row>
    <row r="78" spans="1:5" x14ac:dyDescent="0.25">
      <c r="A78" t="s">
        <v>374</v>
      </c>
      <c r="B78">
        <v>10</v>
      </c>
      <c r="C78">
        <v>2050</v>
      </c>
      <c r="D78">
        <v>2050</v>
      </c>
      <c r="E78">
        <v>4</v>
      </c>
    </row>
    <row r="79" spans="1:5" x14ac:dyDescent="0.25">
      <c r="A79" t="s">
        <v>376</v>
      </c>
      <c r="B79">
        <v>2</v>
      </c>
      <c r="C79">
        <v>2050</v>
      </c>
      <c r="D79">
        <v>2050</v>
      </c>
      <c r="E79">
        <v>7</v>
      </c>
    </row>
    <row r="80" spans="1:5" x14ac:dyDescent="0.25">
      <c r="A80" t="s">
        <v>377</v>
      </c>
      <c r="B80">
        <v>22</v>
      </c>
      <c r="C80">
        <v>2032</v>
      </c>
      <c r="D80">
        <v>2050</v>
      </c>
      <c r="E80">
        <v>5</v>
      </c>
    </row>
    <row r="81" spans="1:5" x14ac:dyDescent="0.25">
      <c r="A81" t="s">
        <v>378</v>
      </c>
      <c r="B81">
        <v>13</v>
      </c>
      <c r="C81">
        <v>2030</v>
      </c>
      <c r="D81">
        <v>2050</v>
      </c>
      <c r="E81">
        <v>5</v>
      </c>
    </row>
    <row r="82" spans="1:5" x14ac:dyDescent="0.25">
      <c r="A82" t="s">
        <v>379</v>
      </c>
      <c r="B82">
        <v>30</v>
      </c>
      <c r="C82">
        <v>2030</v>
      </c>
      <c r="D82">
        <v>2050</v>
      </c>
      <c r="E82">
        <v>5</v>
      </c>
    </row>
    <row r="83" spans="1:5" x14ac:dyDescent="0.25">
      <c r="A83" t="s">
        <v>380</v>
      </c>
      <c r="B83">
        <v>24</v>
      </c>
      <c r="C83">
        <v>2032</v>
      </c>
      <c r="D83">
        <v>2050</v>
      </c>
      <c r="E83">
        <v>9</v>
      </c>
    </row>
    <row r="84" spans="1:5" x14ac:dyDescent="0.25">
      <c r="A84" t="s">
        <v>381</v>
      </c>
      <c r="B84">
        <v>4</v>
      </c>
      <c r="C84">
        <v>2032</v>
      </c>
      <c r="D84">
        <v>2032</v>
      </c>
      <c r="E84">
        <v>5</v>
      </c>
    </row>
    <row r="85" spans="1:5" x14ac:dyDescent="0.25">
      <c r="A85" t="s">
        <v>382</v>
      </c>
      <c r="B85">
        <v>1</v>
      </c>
      <c r="C85">
        <v>2050</v>
      </c>
      <c r="D85">
        <v>2050</v>
      </c>
      <c r="E85">
        <v>6</v>
      </c>
    </row>
    <row r="86" spans="1:5" x14ac:dyDescent="0.25">
      <c r="A86" t="s">
        <v>383</v>
      </c>
      <c r="B86">
        <v>2</v>
      </c>
      <c r="C86">
        <v>2050</v>
      </c>
      <c r="D86">
        <v>2050</v>
      </c>
      <c r="E86">
        <v>5</v>
      </c>
    </row>
  </sheetData>
  <sortState xmlns:xlrd2="http://schemas.microsoft.com/office/spreadsheetml/2017/richdata2" ref="A1:E86">
    <sortCondition ref="A1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names from web</vt:lpstr>
      <vt:lpstr>names from web2</vt:lpstr>
      <vt:lpstr>routesummarynames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2023-01-26T19:32:41Z</dcterms:created>
  <dcterms:modified xsi:type="dcterms:W3CDTF">2023-01-27T17:04:00Z</dcterms:modified>
</cp:coreProperties>
</file>