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F-TDM-v9x\E2.5\"/>
    </mc:Choice>
  </mc:AlternateContent>
  <xr:revisionPtr revIDLastSave="0" documentId="8_{403ACC3A-A7F0-4BC9-ADD8-AF5A3F783729}" xr6:coauthVersionLast="47" xr6:coauthVersionMax="47" xr10:uidLastSave="{00000000-0000-0000-0000-000000000000}"/>
  <bookViews>
    <workbookView xWindow="-120" yWindow="-120" windowWidth="29040" windowHeight="15840" xr2:uid="{581C4C3D-92B3-40AF-8DF7-6FA7E695A48C}"/>
  </bookViews>
  <sheets>
    <sheet name="Sheet2" sheetId="2" r:id="rId1"/>
    <sheet name="Sheet1" sheetId="1" r:id="rId2"/>
    <sheet name="Sheet3" sheetId="7" r:id="rId3"/>
  </sheets>
  <definedNames>
    <definedName name="_xlnm._FilterDatabase" localSheetId="1" hidden="1">Sheet1!$F$39:$AA$169</definedName>
    <definedName name="_xlnm._FilterDatabase" localSheetId="2" hidden="1">Sheet3!$B$7:$Y$137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05" i="2" l="1"/>
  <c r="V105" i="2"/>
  <c r="U105" i="2"/>
  <c r="T105" i="2"/>
  <c r="S105" i="2"/>
  <c r="R105" i="2"/>
  <c r="R112" i="2" s="1"/>
  <c r="Q105" i="2"/>
  <c r="Q112" i="2" s="1"/>
  <c r="P105" i="2"/>
  <c r="P112" i="2" s="1"/>
  <c r="O105" i="2"/>
  <c r="O112" i="2" s="1"/>
  <c r="N105" i="2"/>
  <c r="M105" i="2"/>
  <c r="M112" i="2" s="1"/>
  <c r="L105" i="2"/>
  <c r="L112" i="2" s="1"/>
  <c r="K105" i="2"/>
  <c r="K112" i="2" s="1"/>
  <c r="J105" i="2"/>
  <c r="J112" i="2" s="1"/>
  <c r="I105" i="2"/>
  <c r="H105" i="2"/>
  <c r="G105" i="2"/>
  <c r="F105" i="2"/>
  <c r="E105" i="2"/>
  <c r="D105" i="2"/>
  <c r="C105" i="2"/>
  <c r="C112" i="2" s="1"/>
  <c r="W104" i="2"/>
  <c r="V104" i="2"/>
  <c r="U104" i="2"/>
  <c r="T104" i="2"/>
  <c r="S104" i="2"/>
  <c r="R104" i="2"/>
  <c r="Q104" i="2"/>
  <c r="P104" i="2"/>
  <c r="P111" i="2" s="1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C111" i="2" s="1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W102" i="2"/>
  <c r="V102" i="2"/>
  <c r="U102" i="2"/>
  <c r="T102" i="2"/>
  <c r="S102" i="2"/>
  <c r="R102" i="2"/>
  <c r="Q102" i="2"/>
  <c r="P102" i="2"/>
  <c r="P109" i="2" s="1"/>
  <c r="O102" i="2"/>
  <c r="N102" i="2"/>
  <c r="M102" i="2"/>
  <c r="L102" i="2"/>
  <c r="K102" i="2"/>
  <c r="J102" i="2"/>
  <c r="J109" i="2" s="1"/>
  <c r="I102" i="2"/>
  <c r="I109" i="2" s="1"/>
  <c r="H102" i="2"/>
  <c r="G102" i="2"/>
  <c r="F102" i="2"/>
  <c r="E102" i="2"/>
  <c r="D102" i="2"/>
  <c r="C102" i="2"/>
  <c r="C109" i="2" s="1"/>
  <c r="V65" i="2"/>
  <c r="V84" i="2" s="1"/>
  <c r="V29" i="2" s="1"/>
  <c r="U65" i="2"/>
  <c r="U84" i="2" s="1"/>
  <c r="U29" i="2" s="1"/>
  <c r="T65" i="2"/>
  <c r="T84" i="2" s="1"/>
  <c r="T29" i="2" s="1"/>
  <c r="S65" i="2"/>
  <c r="R65" i="2"/>
  <c r="R84" i="2" s="1"/>
  <c r="R29" i="2" s="1"/>
  <c r="Q65" i="2"/>
  <c r="Q84" i="2" s="1"/>
  <c r="Q29" i="2" s="1"/>
  <c r="P65" i="2"/>
  <c r="P84" i="2" s="1"/>
  <c r="P29" i="2" s="1"/>
  <c r="O65" i="2"/>
  <c r="O84" i="2" s="1"/>
  <c r="O29" i="2" s="1"/>
  <c r="N65" i="2"/>
  <c r="M65" i="2"/>
  <c r="M84" i="2" s="1"/>
  <c r="M29" i="2" s="1"/>
  <c r="L65" i="2"/>
  <c r="L84" i="2" s="1"/>
  <c r="L29" i="2" s="1"/>
  <c r="K65" i="2"/>
  <c r="J65" i="2"/>
  <c r="I65" i="2"/>
  <c r="I84" i="2" s="1"/>
  <c r="I29" i="2" s="1"/>
  <c r="H65" i="2"/>
  <c r="G65" i="2"/>
  <c r="G84" i="2" s="1"/>
  <c r="G29" i="2" s="1"/>
  <c r="F65" i="2"/>
  <c r="F84" i="2" s="1"/>
  <c r="F29" i="2" s="1"/>
  <c r="E65" i="2"/>
  <c r="E84" i="2" s="1"/>
  <c r="E29" i="2" s="1"/>
  <c r="D65" i="2"/>
  <c r="D84" i="2" s="1"/>
  <c r="D29" i="2" s="1"/>
  <c r="C65" i="2"/>
  <c r="V64" i="2"/>
  <c r="V83" i="2" s="1"/>
  <c r="U64" i="2"/>
  <c r="U83" i="2" s="1"/>
  <c r="T64" i="2"/>
  <c r="T83" i="2" s="1"/>
  <c r="S64" i="2"/>
  <c r="S83" i="2" s="1"/>
  <c r="R64" i="2"/>
  <c r="R83" i="2" s="1"/>
  <c r="Q64" i="2"/>
  <c r="Q83" i="2" s="1"/>
  <c r="P64" i="2"/>
  <c r="P83" i="2" s="1"/>
  <c r="O64" i="2"/>
  <c r="O83" i="2" s="1"/>
  <c r="N64" i="2"/>
  <c r="N83" i="2" s="1"/>
  <c r="M64" i="2"/>
  <c r="M83" i="2" s="1"/>
  <c r="L64" i="2"/>
  <c r="L83" i="2" s="1"/>
  <c r="K64" i="2"/>
  <c r="K83" i="2" s="1"/>
  <c r="J64" i="2"/>
  <c r="J83" i="2" s="1"/>
  <c r="I64" i="2"/>
  <c r="I83" i="2" s="1"/>
  <c r="H64" i="2"/>
  <c r="H83" i="2" s="1"/>
  <c r="G64" i="2"/>
  <c r="G83" i="2" s="1"/>
  <c r="F64" i="2"/>
  <c r="F83" i="2" s="1"/>
  <c r="E64" i="2"/>
  <c r="E83" i="2" s="1"/>
  <c r="D64" i="2"/>
  <c r="D83" i="2" s="1"/>
  <c r="C64" i="2"/>
  <c r="C83" i="2" s="1"/>
  <c r="V63" i="2"/>
  <c r="V82" i="2" s="1"/>
  <c r="U63" i="2"/>
  <c r="U82" i="2" s="1"/>
  <c r="T63" i="2"/>
  <c r="T82" i="2" s="1"/>
  <c r="S63" i="2"/>
  <c r="S82" i="2" s="1"/>
  <c r="R63" i="2"/>
  <c r="R82" i="2" s="1"/>
  <c r="Q63" i="2"/>
  <c r="Q82" i="2" s="1"/>
  <c r="P63" i="2"/>
  <c r="P82" i="2" s="1"/>
  <c r="O63" i="2"/>
  <c r="O82" i="2" s="1"/>
  <c r="N63" i="2"/>
  <c r="N82" i="2" s="1"/>
  <c r="M63" i="2"/>
  <c r="M82" i="2" s="1"/>
  <c r="L63" i="2"/>
  <c r="L82" i="2" s="1"/>
  <c r="K63" i="2"/>
  <c r="K82" i="2" s="1"/>
  <c r="J63" i="2"/>
  <c r="J82" i="2" s="1"/>
  <c r="I63" i="2"/>
  <c r="I82" i="2" s="1"/>
  <c r="H63" i="2"/>
  <c r="H82" i="2" s="1"/>
  <c r="G63" i="2"/>
  <c r="G82" i="2" s="1"/>
  <c r="F63" i="2"/>
  <c r="F82" i="2" s="1"/>
  <c r="E63" i="2"/>
  <c r="E82" i="2" s="1"/>
  <c r="D63" i="2"/>
  <c r="D82" i="2" s="1"/>
  <c r="C63" i="2"/>
  <c r="C82" i="2" s="1"/>
  <c r="V62" i="2"/>
  <c r="V81" i="2" s="1"/>
  <c r="U62" i="2"/>
  <c r="U81" i="2" s="1"/>
  <c r="T62" i="2"/>
  <c r="T81" i="2" s="1"/>
  <c r="S62" i="2"/>
  <c r="S81" i="2" s="1"/>
  <c r="R62" i="2"/>
  <c r="R81" i="2" s="1"/>
  <c r="Q62" i="2"/>
  <c r="Q81" i="2" s="1"/>
  <c r="P62" i="2"/>
  <c r="P81" i="2" s="1"/>
  <c r="O62" i="2"/>
  <c r="O81" i="2" s="1"/>
  <c r="N62" i="2"/>
  <c r="N81" i="2" s="1"/>
  <c r="M62" i="2"/>
  <c r="M81" i="2" s="1"/>
  <c r="L62" i="2"/>
  <c r="L81" i="2" s="1"/>
  <c r="K62" i="2"/>
  <c r="K81" i="2" s="1"/>
  <c r="J62" i="2"/>
  <c r="J81" i="2" s="1"/>
  <c r="I62" i="2"/>
  <c r="I81" i="2" s="1"/>
  <c r="H62" i="2"/>
  <c r="H81" i="2" s="1"/>
  <c r="G62" i="2"/>
  <c r="G81" i="2" s="1"/>
  <c r="F62" i="2"/>
  <c r="F81" i="2" s="1"/>
  <c r="E62" i="2"/>
  <c r="E81" i="2" s="1"/>
  <c r="D62" i="2"/>
  <c r="D81" i="2" s="1"/>
  <c r="C62" i="2"/>
  <c r="C81" i="2" s="1"/>
  <c r="V61" i="2"/>
  <c r="V80" i="2" s="1"/>
  <c r="U61" i="2"/>
  <c r="U80" i="2" s="1"/>
  <c r="T61" i="2"/>
  <c r="T80" i="2" s="1"/>
  <c r="S61" i="2"/>
  <c r="S80" i="2" s="1"/>
  <c r="R61" i="2"/>
  <c r="R80" i="2" s="1"/>
  <c r="Q61" i="2"/>
  <c r="Q80" i="2" s="1"/>
  <c r="P61" i="2"/>
  <c r="P80" i="2" s="1"/>
  <c r="O61" i="2"/>
  <c r="O80" i="2" s="1"/>
  <c r="N61" i="2"/>
  <c r="N80" i="2" s="1"/>
  <c r="M61" i="2"/>
  <c r="M80" i="2" s="1"/>
  <c r="L61" i="2"/>
  <c r="L80" i="2" s="1"/>
  <c r="K61" i="2"/>
  <c r="K80" i="2" s="1"/>
  <c r="J61" i="2"/>
  <c r="J80" i="2" s="1"/>
  <c r="I61" i="2"/>
  <c r="I80" i="2" s="1"/>
  <c r="H61" i="2"/>
  <c r="H80" i="2" s="1"/>
  <c r="G61" i="2"/>
  <c r="G80" i="2" s="1"/>
  <c r="F61" i="2"/>
  <c r="F80" i="2" s="1"/>
  <c r="E61" i="2"/>
  <c r="E80" i="2" s="1"/>
  <c r="D61" i="2"/>
  <c r="D80" i="2" s="1"/>
  <c r="C61" i="2"/>
  <c r="C80" i="2" s="1"/>
  <c r="V60" i="2"/>
  <c r="V79" i="2" s="1"/>
  <c r="U60" i="2"/>
  <c r="U79" i="2" s="1"/>
  <c r="T60" i="2"/>
  <c r="T79" i="2" s="1"/>
  <c r="S60" i="2"/>
  <c r="S79" i="2" s="1"/>
  <c r="R60" i="2"/>
  <c r="R79" i="2" s="1"/>
  <c r="Q60" i="2"/>
  <c r="Q79" i="2" s="1"/>
  <c r="P60" i="2"/>
  <c r="P79" i="2" s="1"/>
  <c r="O60" i="2"/>
  <c r="O79" i="2" s="1"/>
  <c r="N60" i="2"/>
  <c r="N79" i="2" s="1"/>
  <c r="M60" i="2"/>
  <c r="M79" i="2" s="1"/>
  <c r="L60" i="2"/>
  <c r="L79" i="2" s="1"/>
  <c r="K60" i="2"/>
  <c r="K79" i="2" s="1"/>
  <c r="J60" i="2"/>
  <c r="J79" i="2" s="1"/>
  <c r="I60" i="2"/>
  <c r="I79" i="2" s="1"/>
  <c r="H60" i="2"/>
  <c r="H79" i="2" s="1"/>
  <c r="G60" i="2"/>
  <c r="G79" i="2" s="1"/>
  <c r="F60" i="2"/>
  <c r="F79" i="2" s="1"/>
  <c r="E60" i="2"/>
  <c r="E79" i="2" s="1"/>
  <c r="D60" i="2"/>
  <c r="D79" i="2" s="1"/>
  <c r="C60" i="2"/>
  <c r="C79" i="2" s="1"/>
  <c r="V59" i="2"/>
  <c r="V78" i="2" s="1"/>
  <c r="U59" i="2"/>
  <c r="U78" i="2" s="1"/>
  <c r="T59" i="2"/>
  <c r="T78" i="2" s="1"/>
  <c r="S59" i="2"/>
  <c r="S78" i="2" s="1"/>
  <c r="R59" i="2"/>
  <c r="R78" i="2" s="1"/>
  <c r="Q59" i="2"/>
  <c r="Q78" i="2" s="1"/>
  <c r="P59" i="2"/>
  <c r="P78" i="2" s="1"/>
  <c r="O59" i="2"/>
  <c r="O78" i="2" s="1"/>
  <c r="N59" i="2"/>
  <c r="N78" i="2" s="1"/>
  <c r="M59" i="2"/>
  <c r="M78" i="2" s="1"/>
  <c r="L59" i="2"/>
  <c r="L78" i="2" s="1"/>
  <c r="K59" i="2"/>
  <c r="K78" i="2" s="1"/>
  <c r="J59" i="2"/>
  <c r="J78" i="2" s="1"/>
  <c r="I59" i="2"/>
  <c r="I78" i="2" s="1"/>
  <c r="H59" i="2"/>
  <c r="H78" i="2" s="1"/>
  <c r="G59" i="2"/>
  <c r="G78" i="2" s="1"/>
  <c r="F59" i="2"/>
  <c r="F78" i="2" s="1"/>
  <c r="E59" i="2"/>
  <c r="E78" i="2" s="1"/>
  <c r="D59" i="2"/>
  <c r="D78" i="2" s="1"/>
  <c r="C59" i="2"/>
  <c r="C78" i="2" s="1"/>
  <c r="V58" i="2"/>
  <c r="V77" i="2" s="1"/>
  <c r="U58" i="2"/>
  <c r="U77" i="2" s="1"/>
  <c r="T58" i="2"/>
  <c r="T77" i="2" s="1"/>
  <c r="S58" i="2"/>
  <c r="S77" i="2" s="1"/>
  <c r="R58" i="2"/>
  <c r="R77" i="2" s="1"/>
  <c r="Q58" i="2"/>
  <c r="Q77" i="2" s="1"/>
  <c r="P58" i="2"/>
  <c r="P77" i="2" s="1"/>
  <c r="O58" i="2"/>
  <c r="O77" i="2" s="1"/>
  <c r="N58" i="2"/>
  <c r="N77" i="2" s="1"/>
  <c r="M58" i="2"/>
  <c r="M77" i="2" s="1"/>
  <c r="L58" i="2"/>
  <c r="L77" i="2" s="1"/>
  <c r="K58" i="2"/>
  <c r="K77" i="2" s="1"/>
  <c r="J58" i="2"/>
  <c r="J77" i="2" s="1"/>
  <c r="I58" i="2"/>
  <c r="I77" i="2" s="1"/>
  <c r="H58" i="2"/>
  <c r="H77" i="2" s="1"/>
  <c r="G58" i="2"/>
  <c r="G77" i="2" s="1"/>
  <c r="F58" i="2"/>
  <c r="F77" i="2" s="1"/>
  <c r="E58" i="2"/>
  <c r="E77" i="2" s="1"/>
  <c r="D58" i="2"/>
  <c r="D77" i="2" s="1"/>
  <c r="C58" i="2"/>
  <c r="C77" i="2" s="1"/>
  <c r="V57" i="2"/>
  <c r="V76" i="2" s="1"/>
  <c r="U57" i="2"/>
  <c r="U76" i="2" s="1"/>
  <c r="T57" i="2"/>
  <c r="T76" i="2" s="1"/>
  <c r="S57" i="2"/>
  <c r="S76" i="2" s="1"/>
  <c r="R57" i="2"/>
  <c r="R76" i="2" s="1"/>
  <c r="Q57" i="2"/>
  <c r="Q76" i="2" s="1"/>
  <c r="P57" i="2"/>
  <c r="P76" i="2" s="1"/>
  <c r="O57" i="2"/>
  <c r="O76" i="2" s="1"/>
  <c r="N57" i="2"/>
  <c r="N76" i="2" s="1"/>
  <c r="M57" i="2"/>
  <c r="M76" i="2" s="1"/>
  <c r="L57" i="2"/>
  <c r="L76" i="2" s="1"/>
  <c r="K57" i="2"/>
  <c r="K76" i="2" s="1"/>
  <c r="J57" i="2"/>
  <c r="J76" i="2" s="1"/>
  <c r="I57" i="2"/>
  <c r="I76" i="2" s="1"/>
  <c r="H57" i="2"/>
  <c r="H76" i="2" s="1"/>
  <c r="G57" i="2"/>
  <c r="G76" i="2" s="1"/>
  <c r="F57" i="2"/>
  <c r="F76" i="2" s="1"/>
  <c r="E57" i="2"/>
  <c r="E76" i="2" s="1"/>
  <c r="D57" i="2"/>
  <c r="D76" i="2" s="1"/>
  <c r="C57" i="2"/>
  <c r="C76" i="2" s="1"/>
  <c r="V56" i="2"/>
  <c r="V75" i="2" s="1"/>
  <c r="U56" i="2"/>
  <c r="U75" i="2" s="1"/>
  <c r="T56" i="2"/>
  <c r="T75" i="2" s="1"/>
  <c r="S56" i="2"/>
  <c r="S75" i="2" s="1"/>
  <c r="R56" i="2"/>
  <c r="R75" i="2" s="1"/>
  <c r="Q56" i="2"/>
  <c r="Q75" i="2" s="1"/>
  <c r="P56" i="2"/>
  <c r="P75" i="2" s="1"/>
  <c r="O56" i="2"/>
  <c r="O75" i="2" s="1"/>
  <c r="N56" i="2"/>
  <c r="N75" i="2" s="1"/>
  <c r="M56" i="2"/>
  <c r="M75" i="2" s="1"/>
  <c r="L56" i="2"/>
  <c r="L75" i="2" s="1"/>
  <c r="K56" i="2"/>
  <c r="K75" i="2" s="1"/>
  <c r="J56" i="2"/>
  <c r="J75" i="2" s="1"/>
  <c r="I56" i="2"/>
  <c r="I75" i="2" s="1"/>
  <c r="H56" i="2"/>
  <c r="H75" i="2" s="1"/>
  <c r="G56" i="2"/>
  <c r="G75" i="2" s="1"/>
  <c r="F56" i="2"/>
  <c r="F75" i="2" s="1"/>
  <c r="E56" i="2"/>
  <c r="E75" i="2" s="1"/>
  <c r="D56" i="2"/>
  <c r="D75" i="2" s="1"/>
  <c r="C56" i="2"/>
  <c r="C75" i="2" s="1"/>
  <c r="V55" i="2"/>
  <c r="V74" i="2" s="1"/>
  <c r="U55" i="2"/>
  <c r="U74" i="2" s="1"/>
  <c r="T55" i="2"/>
  <c r="T74" i="2" s="1"/>
  <c r="S55" i="2"/>
  <c r="S74" i="2" s="1"/>
  <c r="R55" i="2"/>
  <c r="R74" i="2" s="1"/>
  <c r="Q55" i="2"/>
  <c r="Q74" i="2" s="1"/>
  <c r="P55" i="2"/>
  <c r="P74" i="2" s="1"/>
  <c r="O55" i="2"/>
  <c r="O74" i="2" s="1"/>
  <c r="N55" i="2"/>
  <c r="N74" i="2" s="1"/>
  <c r="M55" i="2"/>
  <c r="M74" i="2" s="1"/>
  <c r="L55" i="2"/>
  <c r="L74" i="2" s="1"/>
  <c r="K55" i="2"/>
  <c r="K74" i="2" s="1"/>
  <c r="J55" i="2"/>
  <c r="J74" i="2" s="1"/>
  <c r="I55" i="2"/>
  <c r="I74" i="2" s="1"/>
  <c r="H55" i="2"/>
  <c r="H74" i="2" s="1"/>
  <c r="G55" i="2"/>
  <c r="G74" i="2" s="1"/>
  <c r="F55" i="2"/>
  <c r="F74" i="2" s="1"/>
  <c r="E55" i="2"/>
  <c r="E74" i="2" s="1"/>
  <c r="D55" i="2"/>
  <c r="D74" i="2" s="1"/>
  <c r="C55" i="2"/>
  <c r="C74" i="2" s="1"/>
  <c r="V54" i="2"/>
  <c r="V73" i="2" s="1"/>
  <c r="U54" i="2"/>
  <c r="U73" i="2" s="1"/>
  <c r="T54" i="2"/>
  <c r="T73" i="2" s="1"/>
  <c r="S54" i="2"/>
  <c r="S73" i="2" s="1"/>
  <c r="R54" i="2"/>
  <c r="R73" i="2" s="1"/>
  <c r="Q54" i="2"/>
  <c r="Q73" i="2" s="1"/>
  <c r="P54" i="2"/>
  <c r="P73" i="2" s="1"/>
  <c r="O54" i="2"/>
  <c r="O73" i="2" s="1"/>
  <c r="N54" i="2"/>
  <c r="N73" i="2" s="1"/>
  <c r="M54" i="2"/>
  <c r="M73" i="2" s="1"/>
  <c r="L54" i="2"/>
  <c r="L73" i="2" s="1"/>
  <c r="K54" i="2"/>
  <c r="K73" i="2" s="1"/>
  <c r="J54" i="2"/>
  <c r="J73" i="2" s="1"/>
  <c r="I54" i="2"/>
  <c r="I73" i="2" s="1"/>
  <c r="H54" i="2"/>
  <c r="H73" i="2" s="1"/>
  <c r="G54" i="2"/>
  <c r="G73" i="2" s="1"/>
  <c r="F54" i="2"/>
  <c r="F73" i="2" s="1"/>
  <c r="E54" i="2"/>
  <c r="E73" i="2" s="1"/>
  <c r="D54" i="2"/>
  <c r="D73" i="2" s="1"/>
  <c r="C54" i="2"/>
  <c r="C73" i="2" s="1"/>
  <c r="V53" i="2"/>
  <c r="V72" i="2" s="1"/>
  <c r="U53" i="2"/>
  <c r="U72" i="2" s="1"/>
  <c r="T53" i="2"/>
  <c r="T72" i="2" s="1"/>
  <c r="S53" i="2"/>
  <c r="S72" i="2" s="1"/>
  <c r="R53" i="2"/>
  <c r="R72" i="2" s="1"/>
  <c r="Q53" i="2"/>
  <c r="Q72" i="2" s="1"/>
  <c r="P53" i="2"/>
  <c r="P72" i="2" s="1"/>
  <c r="O53" i="2"/>
  <c r="O72" i="2" s="1"/>
  <c r="N53" i="2"/>
  <c r="N72" i="2" s="1"/>
  <c r="M53" i="2"/>
  <c r="M72" i="2" s="1"/>
  <c r="L53" i="2"/>
  <c r="L72" i="2" s="1"/>
  <c r="K53" i="2"/>
  <c r="K72" i="2" s="1"/>
  <c r="J53" i="2"/>
  <c r="J72" i="2" s="1"/>
  <c r="I53" i="2"/>
  <c r="I72" i="2" s="1"/>
  <c r="H53" i="2"/>
  <c r="H72" i="2" s="1"/>
  <c r="G53" i="2"/>
  <c r="G72" i="2" s="1"/>
  <c r="F53" i="2"/>
  <c r="F72" i="2" s="1"/>
  <c r="E53" i="2"/>
  <c r="E72" i="2" s="1"/>
  <c r="D53" i="2"/>
  <c r="D72" i="2" s="1"/>
  <c r="C53" i="2"/>
  <c r="C72" i="2" s="1"/>
  <c r="V52" i="2"/>
  <c r="V71" i="2" s="1"/>
  <c r="U52" i="2"/>
  <c r="U71" i="2" s="1"/>
  <c r="T52" i="2"/>
  <c r="T71" i="2" s="1"/>
  <c r="S52" i="2"/>
  <c r="S71" i="2" s="1"/>
  <c r="R52" i="2"/>
  <c r="R71" i="2" s="1"/>
  <c r="Q52" i="2"/>
  <c r="Q71" i="2" s="1"/>
  <c r="P52" i="2"/>
  <c r="P71" i="2" s="1"/>
  <c r="O52" i="2"/>
  <c r="O71" i="2" s="1"/>
  <c r="N52" i="2"/>
  <c r="N71" i="2" s="1"/>
  <c r="M52" i="2"/>
  <c r="M71" i="2" s="1"/>
  <c r="L52" i="2"/>
  <c r="L71" i="2" s="1"/>
  <c r="K52" i="2"/>
  <c r="K71" i="2" s="1"/>
  <c r="J52" i="2"/>
  <c r="J71" i="2" s="1"/>
  <c r="I52" i="2"/>
  <c r="I71" i="2" s="1"/>
  <c r="H52" i="2"/>
  <c r="H71" i="2" s="1"/>
  <c r="G52" i="2"/>
  <c r="G71" i="2" s="1"/>
  <c r="F52" i="2"/>
  <c r="F71" i="2" s="1"/>
  <c r="E52" i="2"/>
  <c r="E71" i="2" s="1"/>
  <c r="D52" i="2"/>
  <c r="D71" i="2" s="1"/>
  <c r="C52" i="2"/>
  <c r="C71" i="2" s="1"/>
  <c r="V51" i="2"/>
  <c r="V70" i="2" s="1"/>
  <c r="U51" i="2"/>
  <c r="U70" i="2" s="1"/>
  <c r="T51" i="2"/>
  <c r="T70" i="2" s="1"/>
  <c r="S51" i="2"/>
  <c r="S70" i="2" s="1"/>
  <c r="R51" i="2"/>
  <c r="R70" i="2" s="1"/>
  <c r="Q51" i="2"/>
  <c r="Q70" i="2" s="1"/>
  <c r="P51" i="2"/>
  <c r="P70" i="2" s="1"/>
  <c r="O51" i="2"/>
  <c r="O70" i="2" s="1"/>
  <c r="N51" i="2"/>
  <c r="N70" i="2" s="1"/>
  <c r="M51" i="2"/>
  <c r="M70" i="2" s="1"/>
  <c r="L51" i="2"/>
  <c r="L70" i="2" s="1"/>
  <c r="K51" i="2"/>
  <c r="K70" i="2" s="1"/>
  <c r="J51" i="2"/>
  <c r="J70" i="2" s="1"/>
  <c r="I51" i="2"/>
  <c r="I70" i="2" s="1"/>
  <c r="H51" i="2"/>
  <c r="H70" i="2" s="1"/>
  <c r="G51" i="2"/>
  <c r="G70" i="2" s="1"/>
  <c r="F51" i="2"/>
  <c r="F70" i="2" s="1"/>
  <c r="E51" i="2"/>
  <c r="E70" i="2" s="1"/>
  <c r="D51" i="2"/>
  <c r="D70" i="2" s="1"/>
  <c r="C51" i="2"/>
  <c r="C70" i="2" s="1"/>
  <c r="V50" i="2"/>
  <c r="V69" i="2" s="1"/>
  <c r="U50" i="2"/>
  <c r="U69" i="2" s="1"/>
  <c r="T50" i="2"/>
  <c r="T69" i="2" s="1"/>
  <c r="S50" i="2"/>
  <c r="S69" i="2" s="1"/>
  <c r="R50" i="2"/>
  <c r="R69" i="2" s="1"/>
  <c r="Q50" i="2"/>
  <c r="Q69" i="2" s="1"/>
  <c r="P50" i="2"/>
  <c r="P69" i="2" s="1"/>
  <c r="O50" i="2"/>
  <c r="O69" i="2" s="1"/>
  <c r="N50" i="2"/>
  <c r="N69" i="2" s="1"/>
  <c r="M50" i="2"/>
  <c r="M69" i="2" s="1"/>
  <c r="L50" i="2"/>
  <c r="L69" i="2" s="1"/>
  <c r="K50" i="2"/>
  <c r="K69" i="2" s="1"/>
  <c r="J50" i="2"/>
  <c r="J69" i="2" s="1"/>
  <c r="I50" i="2"/>
  <c r="I69" i="2" s="1"/>
  <c r="H50" i="2"/>
  <c r="H69" i="2" s="1"/>
  <c r="G50" i="2"/>
  <c r="G69" i="2" s="1"/>
  <c r="F50" i="2"/>
  <c r="F69" i="2" s="1"/>
  <c r="E50" i="2"/>
  <c r="E69" i="2" s="1"/>
  <c r="D50" i="2"/>
  <c r="D69" i="2" s="1"/>
  <c r="C50" i="2"/>
  <c r="C69" i="2" s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H29" i="1"/>
  <c r="E110" i="2" l="1"/>
  <c r="Q111" i="2"/>
  <c r="I110" i="2"/>
  <c r="K110" i="2"/>
  <c r="G110" i="2"/>
  <c r="L110" i="2"/>
  <c r="L27" i="2" s="1"/>
  <c r="W110" i="2"/>
  <c r="N110" i="2"/>
  <c r="R111" i="2"/>
  <c r="R28" i="2" s="1"/>
  <c r="D111" i="2"/>
  <c r="D28" i="2" s="1"/>
  <c r="T111" i="2"/>
  <c r="E111" i="2"/>
  <c r="E28" i="2" s="1"/>
  <c r="U111" i="2"/>
  <c r="U28" i="2" s="1"/>
  <c r="F111" i="2"/>
  <c r="F28" i="2" s="1"/>
  <c r="V111" i="2"/>
  <c r="V28" i="2" s="1"/>
  <c r="G111" i="2"/>
  <c r="G28" i="2" s="1"/>
  <c r="H111" i="2"/>
  <c r="H28" i="2" s="1"/>
  <c r="I111" i="2"/>
  <c r="I28" i="2" s="1"/>
  <c r="D112" i="2"/>
  <c r="D25" i="2" s="1"/>
  <c r="T112" i="2"/>
  <c r="T25" i="2" s="1"/>
  <c r="T109" i="2"/>
  <c r="T26" i="2" s="1"/>
  <c r="J111" i="2"/>
  <c r="J28" i="2" s="1"/>
  <c r="E112" i="2"/>
  <c r="E25" i="2" s="1"/>
  <c r="U112" i="2"/>
  <c r="U25" i="2" s="1"/>
  <c r="K111" i="2"/>
  <c r="F112" i="2"/>
  <c r="V112" i="2"/>
  <c r="V25" i="2" s="1"/>
  <c r="W111" i="2"/>
  <c r="L111" i="2"/>
  <c r="L28" i="2" s="1"/>
  <c r="G112" i="2"/>
  <c r="G25" i="2" s="1"/>
  <c r="W112" i="2"/>
  <c r="G109" i="2"/>
  <c r="G26" i="2" s="1"/>
  <c r="W109" i="2"/>
  <c r="H112" i="2"/>
  <c r="H25" i="2" s="1"/>
  <c r="N111" i="2"/>
  <c r="N28" i="2" s="1"/>
  <c r="I112" i="2"/>
  <c r="I25" i="2" s="1"/>
  <c r="F109" i="2"/>
  <c r="V109" i="2"/>
  <c r="V26" i="2" s="1"/>
  <c r="Q110" i="2"/>
  <c r="Q27" i="2" s="1"/>
  <c r="H109" i="2"/>
  <c r="H26" i="2" s="1"/>
  <c r="S110" i="2"/>
  <c r="S27" i="2" s="1"/>
  <c r="D109" i="2"/>
  <c r="D26" i="2" s="1"/>
  <c r="O110" i="2"/>
  <c r="O27" i="2" s="1"/>
  <c r="K109" i="2"/>
  <c r="K26" i="2" s="1"/>
  <c r="F110" i="2"/>
  <c r="F27" i="2" s="1"/>
  <c r="V110" i="2"/>
  <c r="V27" i="2" s="1"/>
  <c r="L109" i="2"/>
  <c r="L26" i="2" s="1"/>
  <c r="M109" i="2"/>
  <c r="M26" i="2" s="1"/>
  <c r="H110" i="2"/>
  <c r="H27" i="2" s="1"/>
  <c r="S111" i="2"/>
  <c r="S28" i="2" s="1"/>
  <c r="N112" i="2"/>
  <c r="N25" i="2" s="1"/>
  <c r="N109" i="2"/>
  <c r="N26" i="2" s="1"/>
  <c r="U110" i="2"/>
  <c r="U27" i="2" s="1"/>
  <c r="O109" i="2"/>
  <c r="J110" i="2"/>
  <c r="J27" i="2" s="1"/>
  <c r="Q109" i="2"/>
  <c r="Q26" i="2" s="1"/>
  <c r="R109" i="2"/>
  <c r="R26" i="2" s="1"/>
  <c r="M110" i="2"/>
  <c r="M27" i="2" s="1"/>
  <c r="S112" i="2"/>
  <c r="S25" i="2" s="1"/>
  <c r="S109" i="2"/>
  <c r="S26" i="2" s="1"/>
  <c r="E109" i="2"/>
  <c r="E26" i="2" s="1"/>
  <c r="U109" i="2"/>
  <c r="U26" i="2" s="1"/>
  <c r="P110" i="2"/>
  <c r="P27" i="2" s="1"/>
  <c r="R110" i="2"/>
  <c r="R27" i="2" s="1"/>
  <c r="M111" i="2"/>
  <c r="M28" i="2" s="1"/>
  <c r="C110" i="2"/>
  <c r="C27" i="2" s="1"/>
  <c r="D110" i="2"/>
  <c r="D27" i="2" s="1"/>
  <c r="T110" i="2"/>
  <c r="T27" i="2" s="1"/>
  <c r="O111" i="2"/>
  <c r="O28" i="2" s="1"/>
  <c r="C84" i="2"/>
  <c r="C29" i="2" s="1"/>
  <c r="S84" i="2"/>
  <c r="S29" i="2" s="1"/>
  <c r="H84" i="2"/>
  <c r="H29" i="2" s="1"/>
  <c r="J84" i="2"/>
  <c r="J29" i="2" s="1"/>
  <c r="K84" i="2"/>
  <c r="K29" i="2" s="1"/>
  <c r="N84" i="2"/>
  <c r="N29" i="2" s="1"/>
  <c r="E27" i="2"/>
  <c r="P28" i="2"/>
  <c r="G27" i="2"/>
  <c r="M25" i="2"/>
  <c r="C28" i="2"/>
  <c r="Q25" i="2"/>
  <c r="C25" i="2"/>
  <c r="K28" i="2"/>
  <c r="F25" i="2"/>
  <c r="P26" i="2"/>
  <c r="K27" i="2"/>
  <c r="R25" i="2"/>
  <c r="C26" i="2"/>
  <c r="N27" i="2"/>
  <c r="F26" i="2"/>
  <c r="Q28" i="2"/>
  <c r="L25" i="2"/>
  <c r="I27" i="2"/>
  <c r="T28" i="2"/>
  <c r="O25" i="2"/>
  <c r="I26" i="2"/>
  <c r="J25" i="2"/>
  <c r="J26" i="2"/>
  <c r="K25" i="2"/>
  <c r="O26" i="2"/>
  <c r="P25" i="2"/>
</calcChain>
</file>

<file path=xl/sharedStrings.xml><?xml version="1.0" encoding="utf-8"?>
<sst xmlns="http://schemas.openxmlformats.org/spreadsheetml/2006/main" count="535" uniqueCount="184">
  <si>
    <t>Super District P-&gt;A Direction Boardings 2023</t>
  </si>
  <si>
    <r>
      <t>Time of Day:</t>
    </r>
    <r>
      <rPr>
        <sz val="10"/>
        <color theme="1"/>
        <rFont val="Calibri"/>
        <family val="2"/>
        <scheme val="minor"/>
      </rPr>
      <t xml:space="preserve"> Peak, Off-Peak; </t>
    </r>
    <r>
      <rPr>
        <b/>
        <sz val="10"/>
        <color theme="1"/>
        <rFont val="Calibri"/>
        <family val="2"/>
        <scheme val="minor"/>
      </rPr>
      <t>Production Access Mode:</t>
    </r>
    <r>
      <rPr>
        <sz val="10"/>
        <color theme="1"/>
        <rFont val="Calibri"/>
        <family val="2"/>
        <scheme val="minor"/>
      </rPr>
      <t xml:space="preserve"> Drive, Walk; </t>
    </r>
    <r>
      <rPr>
        <b/>
        <sz val="10"/>
        <color theme="1"/>
        <rFont val="Calibri"/>
        <family val="2"/>
        <scheme val="minor"/>
      </rPr>
      <t>Cardinal Travel Direction on Segment:</t>
    </r>
    <r>
      <rPr>
        <sz val="10"/>
        <color theme="1"/>
        <rFont val="Calibri"/>
        <family val="2"/>
        <scheme val="minor"/>
      </rPr>
      <t xml:space="preserve"> All; </t>
    </r>
    <r>
      <rPr>
        <b/>
        <sz val="10"/>
        <color theme="1"/>
        <rFont val="Calibri"/>
        <family val="2"/>
        <scheme val="minor"/>
      </rPr>
      <t>Mode:</t>
    </r>
    <r>
      <rPr>
        <sz val="10"/>
        <color theme="1"/>
        <rFont val="Calibri"/>
        <family val="2"/>
        <scheme val="minor"/>
      </rPr>
      <t xml:space="preserve"> Commuter Rail Transit; </t>
    </r>
    <r>
      <rPr>
        <b/>
        <sz val="10"/>
        <color theme="1"/>
        <rFont val="Calibri"/>
        <family val="2"/>
        <scheme val="minor"/>
      </rPr>
      <t>Route Name:</t>
    </r>
    <r>
      <rPr>
        <sz val="10"/>
        <color theme="1"/>
        <rFont val="Calibri"/>
        <family val="2"/>
        <scheme val="minor"/>
      </rPr>
      <t xml:space="preserve"> All; </t>
    </r>
    <r>
      <rPr>
        <b/>
        <sz val="10"/>
        <color theme="1"/>
        <rFont val="Calibri"/>
        <family val="2"/>
        <scheme val="minor"/>
      </rPr>
      <t>Hierarchacal Mode:</t>
    </r>
    <r>
      <rPr>
        <sz val="10"/>
        <color theme="1"/>
        <rFont val="Calibri"/>
        <family val="2"/>
        <scheme val="minor"/>
      </rPr>
      <t xml:space="preserve"> All Modes</t>
    </r>
  </si>
  <si>
    <t>Super District</t>
  </si>
  <si>
    <t>RTP</t>
  </si>
  <si>
    <t>M1</t>
  </si>
  <si>
    <t>E2.5.1-asc_dCRT</t>
  </si>
  <si>
    <t>E2.5.2-asc_CRT</t>
  </si>
  <si>
    <t>E2.5.3-asc_driveacc</t>
  </si>
  <si>
    <t>E2.5.4-asc_transit</t>
  </si>
  <si>
    <t>E2.5.5-asc_motor</t>
  </si>
  <si>
    <t>E2.5.7-ivt</t>
  </si>
  <si>
    <t>E2.5.8-initwait</t>
  </si>
  <si>
    <t>E2.5.9-walk_1</t>
  </si>
  <si>
    <t>E2.5.A-walk_gt_1</t>
  </si>
  <si>
    <t>E2.5.B-drive</t>
  </si>
  <si>
    <t>E2.5.C-xferwait</t>
  </si>
  <si>
    <t>E2.5.D-transfers</t>
  </si>
  <si>
    <t>E2.5.E-cost</t>
  </si>
  <si>
    <t>E2.5.F-cbd</t>
  </si>
  <si>
    <t>E2.5.G-trip_dist_drive</t>
  </si>
  <si>
    <t>E2.5.H-bus_xfer</t>
  </si>
  <si>
    <t>E2.5.I-urbanization</t>
  </si>
  <si>
    <t>E2.5.J-drive_time_to_ivt</t>
  </si>
  <si>
    <t>Box Elder County</t>
  </si>
  <si>
    <t>Davis County</t>
  </si>
  <si>
    <t>Salt Lake County</t>
  </si>
  <si>
    <t>Utah County</t>
  </si>
  <si>
    <t>Weber County</t>
  </si>
  <si>
    <t>Small District P-&gt;A Direction Boardings 2023</t>
  </si>
  <si>
    <t>Small District</t>
  </si>
  <si>
    <t>Small District 001</t>
  </si>
  <si>
    <t>Small District 002</t>
  </si>
  <si>
    <t>Small District 003</t>
  </si>
  <si>
    <t>Small District 004</t>
  </si>
  <si>
    <t>Small District 005</t>
  </si>
  <si>
    <t>Small District 006</t>
  </si>
  <si>
    <t>Small District 007</t>
  </si>
  <si>
    <t>Small District 008</t>
  </si>
  <si>
    <t>Small District 009</t>
  </si>
  <si>
    <t>Small District 010</t>
  </si>
  <si>
    <t>Small District 011</t>
  </si>
  <si>
    <t>Small District 012</t>
  </si>
  <si>
    <t>Small District 013</t>
  </si>
  <si>
    <t>Small District 014</t>
  </si>
  <si>
    <t>Small District 015</t>
  </si>
  <si>
    <t>Small District 016</t>
  </si>
  <si>
    <t>Small District 017</t>
  </si>
  <si>
    <t>Small District 018</t>
  </si>
  <si>
    <t>Small District 019</t>
  </si>
  <si>
    <t>Small District 020</t>
  </si>
  <si>
    <t>Small District 021</t>
  </si>
  <si>
    <t>Small District 022</t>
  </si>
  <si>
    <t>Small District 023</t>
  </si>
  <si>
    <t>Small District 024</t>
  </si>
  <si>
    <t>Small District 025</t>
  </si>
  <si>
    <t>Small District 026</t>
  </si>
  <si>
    <t>Small District 027</t>
  </si>
  <si>
    <t>Small District 028</t>
  </si>
  <si>
    <t>Small District 029</t>
  </si>
  <si>
    <t>Small District 030</t>
  </si>
  <si>
    <t>Small District 031</t>
  </si>
  <si>
    <t>Small District 032</t>
  </si>
  <si>
    <t>Small District 033</t>
  </si>
  <si>
    <t>Small District 034</t>
  </si>
  <si>
    <t>Small District 035</t>
  </si>
  <si>
    <t>Small District 036</t>
  </si>
  <si>
    <t>Small District 037</t>
  </si>
  <si>
    <t>Small District 038</t>
  </si>
  <si>
    <t>Small District 039</t>
  </si>
  <si>
    <t>Small District 040</t>
  </si>
  <si>
    <t>Small District 041</t>
  </si>
  <si>
    <t>Small District 042</t>
  </si>
  <si>
    <t>Small District 043</t>
  </si>
  <si>
    <t>Small District 044</t>
  </si>
  <si>
    <t>Small District 045</t>
  </si>
  <si>
    <t>Small District 046</t>
  </si>
  <si>
    <t>Small District 047</t>
  </si>
  <si>
    <t>Small District 048</t>
  </si>
  <si>
    <t>Small District 049</t>
  </si>
  <si>
    <t>Small District 050</t>
  </si>
  <si>
    <t>Small District 051</t>
  </si>
  <si>
    <t>Small District 052</t>
  </si>
  <si>
    <t>Small District 053</t>
  </si>
  <si>
    <t>Small District 054</t>
  </si>
  <si>
    <t>Small District 055</t>
  </si>
  <si>
    <t>Small District 056</t>
  </si>
  <si>
    <t>Small District 057</t>
  </si>
  <si>
    <t>Small District 058</t>
  </si>
  <si>
    <t>Small District 059</t>
  </si>
  <si>
    <t>Small District 060</t>
  </si>
  <si>
    <t>Small District 061</t>
  </si>
  <si>
    <t>Small District 062</t>
  </si>
  <si>
    <t>Small District 063</t>
  </si>
  <si>
    <t>Small District 064</t>
  </si>
  <si>
    <t>Small District 065</t>
  </si>
  <si>
    <t>Small District 066</t>
  </si>
  <si>
    <t>Small District 067</t>
  </si>
  <si>
    <t>Small District 068</t>
  </si>
  <si>
    <t>Small District 069</t>
  </si>
  <si>
    <t>Small District 070</t>
  </si>
  <si>
    <t>Small District 071</t>
  </si>
  <si>
    <t>Small District 072</t>
  </si>
  <si>
    <t>Small District 073</t>
  </si>
  <si>
    <t>Small District 074</t>
  </si>
  <si>
    <t>Small District 075</t>
  </si>
  <si>
    <t>Small District 076</t>
  </si>
  <si>
    <t>Small District 077</t>
  </si>
  <si>
    <t>Small District 078</t>
  </si>
  <si>
    <t>Small District 079</t>
  </si>
  <si>
    <t>Small District 080</t>
  </si>
  <si>
    <t>Small District 081</t>
  </si>
  <si>
    <t>Small District 082</t>
  </si>
  <si>
    <t>Small District 083</t>
  </si>
  <si>
    <t>Small District 084</t>
  </si>
  <si>
    <t>Small District 085</t>
  </si>
  <si>
    <t>Small District 086</t>
  </si>
  <si>
    <t>Small District 087</t>
  </si>
  <si>
    <t>Small District 088</t>
  </si>
  <si>
    <t>Small District 089</t>
  </si>
  <si>
    <t>Small District 090</t>
  </si>
  <si>
    <t>Small District 091</t>
  </si>
  <si>
    <t>Small District 092</t>
  </si>
  <si>
    <t>Small District 093</t>
  </si>
  <si>
    <t>Small District 094</t>
  </si>
  <si>
    <t>Small District 095</t>
  </si>
  <si>
    <t>Small District 096</t>
  </si>
  <si>
    <t>Small District 097</t>
  </si>
  <si>
    <t>Small District 098</t>
  </si>
  <si>
    <t>Small District 099</t>
  </si>
  <si>
    <t>Small District 100</t>
  </si>
  <si>
    <t>Small District 101</t>
  </si>
  <si>
    <t>Small District 102</t>
  </si>
  <si>
    <t>Small District 103</t>
  </si>
  <si>
    <t>Small District 104</t>
  </si>
  <si>
    <t>Small District 105</t>
  </si>
  <si>
    <t>Small District 106</t>
  </si>
  <si>
    <t>Small District 107</t>
  </si>
  <si>
    <t>Small District 108</t>
  </si>
  <si>
    <t>Small District 109</t>
  </si>
  <si>
    <t>Small District 110</t>
  </si>
  <si>
    <t>Small District 111</t>
  </si>
  <si>
    <t>Small District 112</t>
  </si>
  <si>
    <t>Small District 113</t>
  </si>
  <si>
    <t>Small District 114</t>
  </si>
  <si>
    <t>Small District 115</t>
  </si>
  <si>
    <t>Small District 116</t>
  </si>
  <si>
    <t>Small District 117</t>
  </si>
  <si>
    <t>Small District 118</t>
  </si>
  <si>
    <t>Small District 119</t>
  </si>
  <si>
    <t>Small District 120</t>
  </si>
  <si>
    <t>Small District 121</t>
  </si>
  <si>
    <t>Small District 122</t>
  </si>
  <si>
    <t>Small District 123</t>
  </si>
  <si>
    <t>Small District 124</t>
  </si>
  <si>
    <t>Small District 125</t>
  </si>
  <si>
    <t>Small District 126</t>
  </si>
  <si>
    <t>Small District 127</t>
  </si>
  <si>
    <t>Small District 128</t>
  </si>
  <si>
    <t>Small District 129</t>
  </si>
  <si>
    <t>Small District 130</t>
  </si>
  <si>
    <r>
      <t>Time of Day:</t>
    </r>
    <r>
      <rPr>
        <sz val="10"/>
        <color theme="1"/>
        <rFont val="Calibri"/>
        <family val="2"/>
        <scheme val="minor"/>
      </rPr>
      <t xml:space="preserve"> Peak, Off-Peak; </t>
    </r>
    <r>
      <rPr>
        <b/>
        <sz val="10"/>
        <color theme="1"/>
        <rFont val="Calibri"/>
        <family val="2"/>
        <scheme val="minor"/>
      </rPr>
      <t>Production Access Mode:</t>
    </r>
    <r>
      <rPr>
        <sz val="10"/>
        <color theme="1"/>
        <rFont val="Calibri"/>
        <family val="2"/>
        <scheme val="minor"/>
      </rPr>
      <t xml:space="preserve"> Drive; </t>
    </r>
    <r>
      <rPr>
        <b/>
        <sz val="10"/>
        <color theme="1"/>
        <rFont val="Calibri"/>
        <family val="2"/>
        <scheme val="minor"/>
      </rPr>
      <t>Cardinal Travel Direction on Segment:</t>
    </r>
    <r>
      <rPr>
        <sz val="10"/>
        <color theme="1"/>
        <rFont val="Calibri"/>
        <family val="2"/>
        <scheme val="minor"/>
      </rPr>
      <t xml:space="preserve"> All; </t>
    </r>
    <r>
      <rPr>
        <b/>
        <sz val="10"/>
        <color theme="1"/>
        <rFont val="Calibri"/>
        <family val="2"/>
        <scheme val="minor"/>
      </rPr>
      <t>Mode:</t>
    </r>
    <r>
      <rPr>
        <sz val="10"/>
        <color theme="1"/>
        <rFont val="Calibri"/>
        <family val="2"/>
        <scheme val="minor"/>
      </rPr>
      <t xml:space="preserve"> Commuter Rail Transit; </t>
    </r>
    <r>
      <rPr>
        <b/>
        <sz val="10"/>
        <color theme="1"/>
        <rFont val="Calibri"/>
        <family val="2"/>
        <scheme val="minor"/>
      </rPr>
      <t>Route Name:</t>
    </r>
    <r>
      <rPr>
        <sz val="10"/>
        <color theme="1"/>
        <rFont val="Calibri"/>
        <family val="2"/>
        <scheme val="minor"/>
      </rPr>
      <t xml:space="preserve"> All; </t>
    </r>
    <r>
      <rPr>
        <b/>
        <sz val="10"/>
        <color theme="1"/>
        <rFont val="Calibri"/>
        <family val="2"/>
        <scheme val="minor"/>
      </rPr>
      <t>Hierarchacal Mode:</t>
    </r>
    <r>
      <rPr>
        <sz val="10"/>
        <color theme="1"/>
        <rFont val="Calibri"/>
        <family val="2"/>
        <scheme val="minor"/>
      </rPr>
      <t xml:space="preserve"> All Modes</t>
    </r>
  </si>
  <si>
    <t>E2.5.K-drive_distance_ratio</t>
  </si>
  <si>
    <t>Provo Station Only</t>
  </si>
  <si>
    <t>asc_dCRT</t>
  </si>
  <si>
    <t>asc_CRT</t>
  </si>
  <si>
    <t>asc_driveacc</t>
  </si>
  <si>
    <t>asc_transit</t>
  </si>
  <si>
    <t>asc_motor</t>
  </si>
  <si>
    <t>ivt</t>
  </si>
  <si>
    <t>initwait</t>
  </si>
  <si>
    <t>walk_1</t>
  </si>
  <si>
    <t>walk_gt_1</t>
  </si>
  <si>
    <t>drive</t>
  </si>
  <si>
    <t>xferwait</t>
  </si>
  <si>
    <t>transfers</t>
  </si>
  <si>
    <t>cost</t>
  </si>
  <si>
    <t>cbd</t>
  </si>
  <si>
    <t>trip_dist_drive</t>
  </si>
  <si>
    <t>bus_xfer</t>
  </si>
  <si>
    <t>urbanization</t>
  </si>
  <si>
    <t>drive_time_to_ivt</t>
  </si>
  <si>
    <t>drive_distance_ratio</t>
  </si>
  <si>
    <t>short_trips</t>
  </si>
  <si>
    <t>E2.5.L-short_trips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</si>
</sst>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10" fontId="0" fillId="0" borderId="0" xfId="0" applyNumberFormat="1"/>
    <xf numFmtId="10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9" fontId="2" fillId="0" borderId="0" xfId="1" applyFont="1" applyAlignment="1">
      <alignment horizontal="right" vertical="center" wrapText="1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/>
              <a:t>Percent</a:t>
            </a:r>
            <a:r>
              <a:rPr lang="en-US" sz="2000" b="0" baseline="0"/>
              <a:t> </a:t>
            </a:r>
            <a:r>
              <a:rPr lang="en-US" sz="2000" b="0"/>
              <a:t>Change</a:t>
            </a:r>
            <a:r>
              <a:rPr lang="en-US" sz="2000" b="0" baseline="0"/>
              <a:t> in </a:t>
            </a:r>
            <a:r>
              <a:rPr lang="en-US" sz="2000" b="1" baseline="0"/>
              <a:t>Drive-Access Boardings </a:t>
            </a:r>
            <a:r>
              <a:rPr lang="en-US" sz="2000" b="0" baseline="0"/>
              <a:t>at CRT Stations from RTP as Each Component of Utility Equation is </a:t>
            </a:r>
            <a:r>
              <a:rPr lang="en-US" sz="2000" b="1" baseline="0"/>
              <a:t>Turned Off</a:t>
            </a:r>
          </a:p>
        </c:rich>
      </c:tx>
      <c:layout>
        <c:manualLayout>
          <c:xMode val="edge"/>
          <c:yMode val="edge"/>
          <c:x val="7.5180446194225717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Weber County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Sheet2!$C$24:$W$24</c:f>
              <c:strCache>
                <c:ptCount val="21"/>
                <c:pt idx="0">
                  <c:v>M1</c:v>
                </c:pt>
                <c:pt idx="1">
                  <c:v>asc_dCRT</c:v>
                </c:pt>
                <c:pt idx="2">
                  <c:v>asc_CRT</c:v>
                </c:pt>
                <c:pt idx="3">
                  <c:v>asc_driveacc</c:v>
                </c:pt>
                <c:pt idx="4">
                  <c:v>asc_transit</c:v>
                </c:pt>
                <c:pt idx="5">
                  <c:v>asc_motor</c:v>
                </c:pt>
                <c:pt idx="6">
                  <c:v>ivt</c:v>
                </c:pt>
                <c:pt idx="7">
                  <c:v>initwait</c:v>
                </c:pt>
                <c:pt idx="8">
                  <c:v>walk_1</c:v>
                </c:pt>
                <c:pt idx="9">
                  <c:v>walk_gt_1</c:v>
                </c:pt>
                <c:pt idx="10">
                  <c:v>drive</c:v>
                </c:pt>
                <c:pt idx="11">
                  <c:v>xferwait</c:v>
                </c:pt>
                <c:pt idx="12">
                  <c:v>transfers</c:v>
                </c:pt>
                <c:pt idx="13">
                  <c:v>cost</c:v>
                </c:pt>
                <c:pt idx="14">
                  <c:v>cbd</c:v>
                </c:pt>
                <c:pt idx="15">
                  <c:v>trip_dist_drive</c:v>
                </c:pt>
                <c:pt idx="16">
                  <c:v>bus_xfer</c:v>
                </c:pt>
                <c:pt idx="17">
                  <c:v>urbanization</c:v>
                </c:pt>
                <c:pt idx="18">
                  <c:v>drive_time_to_ivt</c:v>
                </c:pt>
                <c:pt idx="19">
                  <c:v>drive_distance_ratio</c:v>
                </c:pt>
                <c:pt idx="20">
                  <c:v>short_trips</c:v>
                </c:pt>
              </c:strCache>
            </c:strRef>
          </c:cat>
          <c:val>
            <c:numRef>
              <c:f>Sheet2!$C$25:$W$25</c:f>
              <c:numCache>
                <c:formatCode>0%</c:formatCode>
                <c:ptCount val="21"/>
                <c:pt idx="0">
                  <c:v>0</c:v>
                </c:pt>
                <c:pt idx="1">
                  <c:v>-0.50445344129554659</c:v>
                </c:pt>
                <c:pt idx="2">
                  <c:v>-0.42024291497975708</c:v>
                </c:pt>
                <c:pt idx="3">
                  <c:v>1.7587044534412954</c:v>
                </c:pt>
                <c:pt idx="4">
                  <c:v>3.9603238866396762</c:v>
                </c:pt>
                <c:pt idx="5">
                  <c:v>-1.6194331983805667E-3</c:v>
                </c:pt>
                <c:pt idx="6">
                  <c:v>5.5991902834008096</c:v>
                </c:pt>
                <c:pt idx="7">
                  <c:v>1.4647773279352228</c:v>
                </c:pt>
                <c:pt idx="8">
                  <c:v>0.74008097165991904</c:v>
                </c:pt>
                <c:pt idx="9">
                  <c:v>-1.6194331983805667E-3</c:v>
                </c:pt>
                <c:pt idx="10">
                  <c:v>0.72631578947368425</c:v>
                </c:pt>
                <c:pt idx="11">
                  <c:v>0.49797570850202427</c:v>
                </c:pt>
                <c:pt idx="12">
                  <c:v>0.3651821862348178</c:v>
                </c:pt>
                <c:pt idx="13">
                  <c:v>1.6842105263157894</c:v>
                </c:pt>
                <c:pt idx="14">
                  <c:v>-1.6194331983805667E-3</c:v>
                </c:pt>
                <c:pt idx="15">
                  <c:v>-1.6194331983805667E-3</c:v>
                </c:pt>
                <c:pt idx="16">
                  <c:v>-1.6194331983805667E-3</c:v>
                </c:pt>
                <c:pt idx="17">
                  <c:v>-0.47368421052631576</c:v>
                </c:pt>
                <c:pt idx="18">
                  <c:v>-1.6194331983805667E-3</c:v>
                </c:pt>
                <c:pt idx="19">
                  <c:v>7.2064777327935217E-2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0-4635-A944-59EF994FC841}"/>
            </c:ext>
          </c:extLst>
        </c:ser>
        <c:ser>
          <c:idx val="1"/>
          <c:order val="1"/>
          <c:tx>
            <c:strRef>
              <c:f>Sheet2!$B$26</c:f>
              <c:strCache>
                <c:ptCount val="1"/>
                <c:pt idx="0">
                  <c:v>Davis County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Sheet2!$C$24:$W$24</c:f>
              <c:strCache>
                <c:ptCount val="21"/>
                <c:pt idx="0">
                  <c:v>M1</c:v>
                </c:pt>
                <c:pt idx="1">
                  <c:v>asc_dCRT</c:v>
                </c:pt>
                <c:pt idx="2">
                  <c:v>asc_CRT</c:v>
                </c:pt>
                <c:pt idx="3">
                  <c:v>asc_driveacc</c:v>
                </c:pt>
                <c:pt idx="4">
                  <c:v>asc_transit</c:v>
                </c:pt>
                <c:pt idx="5">
                  <c:v>asc_motor</c:v>
                </c:pt>
                <c:pt idx="6">
                  <c:v>ivt</c:v>
                </c:pt>
                <c:pt idx="7">
                  <c:v>initwait</c:v>
                </c:pt>
                <c:pt idx="8">
                  <c:v>walk_1</c:v>
                </c:pt>
                <c:pt idx="9">
                  <c:v>walk_gt_1</c:v>
                </c:pt>
                <c:pt idx="10">
                  <c:v>drive</c:v>
                </c:pt>
                <c:pt idx="11">
                  <c:v>xferwait</c:v>
                </c:pt>
                <c:pt idx="12">
                  <c:v>transfers</c:v>
                </c:pt>
                <c:pt idx="13">
                  <c:v>cost</c:v>
                </c:pt>
                <c:pt idx="14">
                  <c:v>cbd</c:v>
                </c:pt>
                <c:pt idx="15">
                  <c:v>trip_dist_drive</c:v>
                </c:pt>
                <c:pt idx="16">
                  <c:v>bus_xfer</c:v>
                </c:pt>
                <c:pt idx="17">
                  <c:v>urbanization</c:v>
                </c:pt>
                <c:pt idx="18">
                  <c:v>drive_time_to_ivt</c:v>
                </c:pt>
                <c:pt idx="19">
                  <c:v>drive_distance_ratio</c:v>
                </c:pt>
                <c:pt idx="20">
                  <c:v>short_trips</c:v>
                </c:pt>
              </c:strCache>
            </c:strRef>
          </c:cat>
          <c:val>
            <c:numRef>
              <c:f>Sheet2!$C$26:$W$26</c:f>
              <c:numCache>
                <c:formatCode>0%</c:formatCode>
                <c:ptCount val="21"/>
                <c:pt idx="0">
                  <c:v>0</c:v>
                </c:pt>
                <c:pt idx="1">
                  <c:v>-0.56470959595959591</c:v>
                </c:pt>
                <c:pt idx="2">
                  <c:v>-0.43402777777777779</c:v>
                </c:pt>
                <c:pt idx="3">
                  <c:v>1.9744318181818181</c:v>
                </c:pt>
                <c:pt idx="4">
                  <c:v>4.7859848484848486</c:v>
                </c:pt>
                <c:pt idx="5">
                  <c:v>-6.3131313131313137E-4</c:v>
                </c:pt>
                <c:pt idx="6">
                  <c:v>3.1098484848484849</c:v>
                </c:pt>
                <c:pt idx="7">
                  <c:v>1.6893939393939394</c:v>
                </c:pt>
                <c:pt idx="8">
                  <c:v>0.71590909090909094</c:v>
                </c:pt>
                <c:pt idx="9">
                  <c:v>-6.3131313131313137E-4</c:v>
                </c:pt>
                <c:pt idx="10">
                  <c:v>0.5612373737373737</c:v>
                </c:pt>
                <c:pt idx="11">
                  <c:v>0.49021464646464646</c:v>
                </c:pt>
                <c:pt idx="12">
                  <c:v>0.39330808080808083</c:v>
                </c:pt>
                <c:pt idx="13">
                  <c:v>0.99779040404040409</c:v>
                </c:pt>
                <c:pt idx="14">
                  <c:v>-6.3131313131313137E-4</c:v>
                </c:pt>
                <c:pt idx="15">
                  <c:v>-6.3131313131313137E-4</c:v>
                </c:pt>
                <c:pt idx="16">
                  <c:v>-6.3131313131313137E-4</c:v>
                </c:pt>
                <c:pt idx="17">
                  <c:v>-0.55997474747474751</c:v>
                </c:pt>
                <c:pt idx="18">
                  <c:v>-6.3131313131313137E-4</c:v>
                </c:pt>
                <c:pt idx="19">
                  <c:v>0.10795454545454546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0-4635-A944-59EF994FC841}"/>
            </c:ext>
          </c:extLst>
        </c:ser>
        <c:ser>
          <c:idx val="2"/>
          <c:order val="2"/>
          <c:tx>
            <c:strRef>
              <c:f>Sheet2!$B$27</c:f>
              <c:strCache>
                <c:ptCount val="1"/>
                <c:pt idx="0">
                  <c:v>Salt Lake County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Sheet2!$C$24:$W$24</c:f>
              <c:strCache>
                <c:ptCount val="21"/>
                <c:pt idx="0">
                  <c:v>M1</c:v>
                </c:pt>
                <c:pt idx="1">
                  <c:v>asc_dCRT</c:v>
                </c:pt>
                <c:pt idx="2">
                  <c:v>asc_CRT</c:v>
                </c:pt>
                <c:pt idx="3">
                  <c:v>asc_driveacc</c:v>
                </c:pt>
                <c:pt idx="4">
                  <c:v>asc_transit</c:v>
                </c:pt>
                <c:pt idx="5">
                  <c:v>asc_motor</c:v>
                </c:pt>
                <c:pt idx="6">
                  <c:v>ivt</c:v>
                </c:pt>
                <c:pt idx="7">
                  <c:v>initwait</c:v>
                </c:pt>
                <c:pt idx="8">
                  <c:v>walk_1</c:v>
                </c:pt>
                <c:pt idx="9">
                  <c:v>walk_gt_1</c:v>
                </c:pt>
                <c:pt idx="10">
                  <c:v>drive</c:v>
                </c:pt>
                <c:pt idx="11">
                  <c:v>xferwait</c:v>
                </c:pt>
                <c:pt idx="12">
                  <c:v>transfers</c:v>
                </c:pt>
                <c:pt idx="13">
                  <c:v>cost</c:v>
                </c:pt>
                <c:pt idx="14">
                  <c:v>cbd</c:v>
                </c:pt>
                <c:pt idx="15">
                  <c:v>trip_dist_drive</c:v>
                </c:pt>
                <c:pt idx="16">
                  <c:v>bus_xfer</c:v>
                </c:pt>
                <c:pt idx="17">
                  <c:v>urbanization</c:v>
                </c:pt>
                <c:pt idx="18">
                  <c:v>drive_time_to_ivt</c:v>
                </c:pt>
                <c:pt idx="19">
                  <c:v>drive_distance_ratio</c:v>
                </c:pt>
                <c:pt idx="20">
                  <c:v>short_trips</c:v>
                </c:pt>
              </c:strCache>
            </c:strRef>
          </c:cat>
          <c:val>
            <c:numRef>
              <c:f>Sheet2!$C$27:$W$27</c:f>
              <c:numCache>
                <c:formatCode>0%</c:formatCode>
                <c:ptCount val="21"/>
                <c:pt idx="0">
                  <c:v>0</c:v>
                </c:pt>
                <c:pt idx="1">
                  <c:v>-0.61395191330849985</c:v>
                </c:pt>
                <c:pt idx="2">
                  <c:v>-0.45682356925160855</c:v>
                </c:pt>
                <c:pt idx="3">
                  <c:v>2.8909583474432781</c:v>
                </c:pt>
                <c:pt idx="4">
                  <c:v>6.5888926515408057</c:v>
                </c:pt>
                <c:pt idx="5">
                  <c:v>-2.0318320352184218E-3</c:v>
                </c:pt>
                <c:pt idx="6">
                  <c:v>3.6664409075516424</c:v>
                </c:pt>
                <c:pt idx="7">
                  <c:v>2.1903149339654591</c:v>
                </c:pt>
                <c:pt idx="8">
                  <c:v>1.0250592617676939</c:v>
                </c:pt>
                <c:pt idx="9">
                  <c:v>-2.0318320352184218E-3</c:v>
                </c:pt>
                <c:pt idx="10">
                  <c:v>1.33897731120894</c:v>
                </c:pt>
                <c:pt idx="11">
                  <c:v>0.46833728411784625</c:v>
                </c:pt>
                <c:pt idx="12">
                  <c:v>0.43887571960717914</c:v>
                </c:pt>
                <c:pt idx="13">
                  <c:v>1.6139519133084999</c:v>
                </c:pt>
                <c:pt idx="14">
                  <c:v>-2.0318320352184218E-3</c:v>
                </c:pt>
                <c:pt idx="15">
                  <c:v>-2.0318320352184218E-3</c:v>
                </c:pt>
                <c:pt idx="16">
                  <c:v>-2.0318320352184218E-3</c:v>
                </c:pt>
                <c:pt idx="17">
                  <c:v>-0.49678293261090417</c:v>
                </c:pt>
                <c:pt idx="18">
                  <c:v>-2.0318320352184218E-3</c:v>
                </c:pt>
                <c:pt idx="19">
                  <c:v>0.17338300033863868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0-4635-A944-59EF994FC841}"/>
            </c:ext>
          </c:extLst>
        </c:ser>
        <c:ser>
          <c:idx val="3"/>
          <c:order val="3"/>
          <c:tx>
            <c:strRef>
              <c:f>Sheet2!$B$28</c:f>
              <c:strCache>
                <c:ptCount val="1"/>
                <c:pt idx="0">
                  <c:v>Utah County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Sheet2!$C$24:$W$24</c:f>
              <c:strCache>
                <c:ptCount val="21"/>
                <c:pt idx="0">
                  <c:v>M1</c:v>
                </c:pt>
                <c:pt idx="1">
                  <c:v>asc_dCRT</c:v>
                </c:pt>
                <c:pt idx="2">
                  <c:v>asc_CRT</c:v>
                </c:pt>
                <c:pt idx="3">
                  <c:v>asc_driveacc</c:v>
                </c:pt>
                <c:pt idx="4">
                  <c:v>asc_transit</c:v>
                </c:pt>
                <c:pt idx="5">
                  <c:v>asc_motor</c:v>
                </c:pt>
                <c:pt idx="6">
                  <c:v>ivt</c:v>
                </c:pt>
                <c:pt idx="7">
                  <c:v>initwait</c:v>
                </c:pt>
                <c:pt idx="8">
                  <c:v>walk_1</c:v>
                </c:pt>
                <c:pt idx="9">
                  <c:v>walk_gt_1</c:v>
                </c:pt>
                <c:pt idx="10">
                  <c:v>drive</c:v>
                </c:pt>
                <c:pt idx="11">
                  <c:v>xferwait</c:v>
                </c:pt>
                <c:pt idx="12">
                  <c:v>transfers</c:v>
                </c:pt>
                <c:pt idx="13">
                  <c:v>cost</c:v>
                </c:pt>
                <c:pt idx="14">
                  <c:v>cbd</c:v>
                </c:pt>
                <c:pt idx="15">
                  <c:v>trip_dist_drive</c:v>
                </c:pt>
                <c:pt idx="16">
                  <c:v>bus_xfer</c:v>
                </c:pt>
                <c:pt idx="17">
                  <c:v>urbanization</c:v>
                </c:pt>
                <c:pt idx="18">
                  <c:v>drive_time_to_ivt</c:v>
                </c:pt>
                <c:pt idx="19">
                  <c:v>drive_distance_ratio</c:v>
                </c:pt>
                <c:pt idx="20">
                  <c:v>short_trips</c:v>
                </c:pt>
              </c:strCache>
            </c:strRef>
          </c:cat>
          <c:val>
            <c:numRef>
              <c:f>Sheet2!$C$28:$W$28</c:f>
              <c:numCache>
                <c:formatCode>0%</c:formatCode>
                <c:ptCount val="21"/>
                <c:pt idx="0">
                  <c:v>0</c:v>
                </c:pt>
                <c:pt idx="1">
                  <c:v>-0.50426378624218304</c:v>
                </c:pt>
                <c:pt idx="2">
                  <c:v>-0.3465036952814099</c:v>
                </c:pt>
                <c:pt idx="3">
                  <c:v>1.9022171688459353</c:v>
                </c:pt>
                <c:pt idx="4">
                  <c:v>4.1705514496873226</c:v>
                </c:pt>
                <c:pt idx="5">
                  <c:v>-1.4212620807276862E-3</c:v>
                </c:pt>
                <c:pt idx="6">
                  <c:v>3.9061967026719726</c:v>
                </c:pt>
                <c:pt idx="7">
                  <c:v>1.412166003411029</c:v>
                </c:pt>
                <c:pt idx="8">
                  <c:v>0.78823194997157475</c:v>
                </c:pt>
                <c:pt idx="9">
                  <c:v>-1.4212620807276862E-3</c:v>
                </c:pt>
                <c:pt idx="10">
                  <c:v>0.97924957362137577</c:v>
                </c:pt>
                <c:pt idx="11">
                  <c:v>0.33456509380329735</c:v>
                </c:pt>
                <c:pt idx="12">
                  <c:v>0.32035247299602049</c:v>
                </c:pt>
                <c:pt idx="13">
                  <c:v>1.4101762364980102</c:v>
                </c:pt>
                <c:pt idx="14">
                  <c:v>-1.4212620807276862E-3</c:v>
                </c:pt>
                <c:pt idx="15">
                  <c:v>-1.4212620807276862E-3</c:v>
                </c:pt>
                <c:pt idx="16">
                  <c:v>-1.4212620807276862E-3</c:v>
                </c:pt>
                <c:pt idx="17">
                  <c:v>-0.36469584991472426</c:v>
                </c:pt>
                <c:pt idx="18">
                  <c:v>-1.4212620807276862E-3</c:v>
                </c:pt>
                <c:pt idx="19">
                  <c:v>9.0108015918135304E-2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0-4635-A944-59EF994FC841}"/>
            </c:ext>
          </c:extLst>
        </c:ser>
        <c:ser>
          <c:idx val="4"/>
          <c:order val="4"/>
          <c:tx>
            <c:strRef>
              <c:f>Sheet2!$B$29</c:f>
              <c:strCache>
                <c:ptCount val="1"/>
                <c:pt idx="0">
                  <c:v>Provo Station Only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Sheet2!$C$24:$W$24</c:f>
              <c:strCache>
                <c:ptCount val="21"/>
                <c:pt idx="0">
                  <c:v>M1</c:v>
                </c:pt>
                <c:pt idx="1">
                  <c:v>asc_dCRT</c:v>
                </c:pt>
                <c:pt idx="2">
                  <c:v>asc_CRT</c:v>
                </c:pt>
                <c:pt idx="3">
                  <c:v>asc_driveacc</c:v>
                </c:pt>
                <c:pt idx="4">
                  <c:v>asc_transit</c:v>
                </c:pt>
                <c:pt idx="5">
                  <c:v>asc_motor</c:v>
                </c:pt>
                <c:pt idx="6">
                  <c:v>ivt</c:v>
                </c:pt>
                <c:pt idx="7">
                  <c:v>initwait</c:v>
                </c:pt>
                <c:pt idx="8">
                  <c:v>walk_1</c:v>
                </c:pt>
                <c:pt idx="9">
                  <c:v>walk_gt_1</c:v>
                </c:pt>
                <c:pt idx="10">
                  <c:v>drive</c:v>
                </c:pt>
                <c:pt idx="11">
                  <c:v>xferwait</c:v>
                </c:pt>
                <c:pt idx="12">
                  <c:v>transfers</c:v>
                </c:pt>
                <c:pt idx="13">
                  <c:v>cost</c:v>
                </c:pt>
                <c:pt idx="14">
                  <c:v>cbd</c:v>
                </c:pt>
                <c:pt idx="15">
                  <c:v>trip_dist_drive</c:v>
                </c:pt>
                <c:pt idx="16">
                  <c:v>bus_xfer</c:v>
                </c:pt>
                <c:pt idx="17">
                  <c:v>urbanization</c:v>
                </c:pt>
                <c:pt idx="18">
                  <c:v>drive_time_to_ivt</c:v>
                </c:pt>
                <c:pt idx="19">
                  <c:v>drive_distance_ratio</c:v>
                </c:pt>
                <c:pt idx="20">
                  <c:v>short_trips</c:v>
                </c:pt>
              </c:strCache>
            </c:strRef>
          </c:cat>
          <c:val>
            <c:numRef>
              <c:f>Sheet2!$C$29:$W$29</c:f>
              <c:numCache>
                <c:formatCode>0%</c:formatCode>
                <c:ptCount val="21"/>
                <c:pt idx="0">
                  <c:v>0</c:v>
                </c:pt>
                <c:pt idx="1">
                  <c:v>-0.5</c:v>
                </c:pt>
                <c:pt idx="2">
                  <c:v>-0.33571428571428569</c:v>
                </c:pt>
                <c:pt idx="3">
                  <c:v>2.4214285714285713</c:v>
                </c:pt>
                <c:pt idx="4">
                  <c:v>4.1142857142857139</c:v>
                </c:pt>
                <c:pt idx="5">
                  <c:v>0</c:v>
                </c:pt>
                <c:pt idx="6">
                  <c:v>7.2285714285714286</c:v>
                </c:pt>
                <c:pt idx="7">
                  <c:v>1.55</c:v>
                </c:pt>
                <c:pt idx="8">
                  <c:v>0.59285714285714286</c:v>
                </c:pt>
                <c:pt idx="9">
                  <c:v>0</c:v>
                </c:pt>
                <c:pt idx="10">
                  <c:v>0.37857142857142856</c:v>
                </c:pt>
                <c:pt idx="11">
                  <c:v>0.44285714285714284</c:v>
                </c:pt>
                <c:pt idx="12">
                  <c:v>0.35</c:v>
                </c:pt>
                <c:pt idx="13">
                  <c:v>1.9142857142857144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-0.2857142857142857</c:v>
                </c:pt>
                <c:pt idx="18">
                  <c:v>0</c:v>
                </c:pt>
                <c:pt idx="19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0-4635-A944-59EF994FC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902335"/>
        <c:axId val="1409889375"/>
      </c:barChart>
      <c:catAx>
        <c:axId val="14099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89375"/>
        <c:crosses val="autoZero"/>
        <c:auto val="1"/>
        <c:lblAlgn val="ctr"/>
        <c:lblOffset val="100"/>
        <c:noMultiLvlLbl val="0"/>
      </c:catAx>
      <c:valAx>
        <c:axId val="1409889375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9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28575</xdr:rowOff>
    </xdr:from>
    <xdr:to>
      <xdr:col>27</xdr:col>
      <xdr:colOff>180975</xdr:colOff>
      <xdr:row>20</xdr:row>
      <xdr:rowOff>304799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33563-4B76-F1A6-745C-4832881DF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145F-1E1F-4A98-9A27-D62A6023CD19}">
  <dimension ref="A2:W112"/>
  <sheetViews>
    <sheetView tabSelected="1" workbookViewId="0">
      <selection activeCell="I22" sqref="I22"/>
    </sheetView>
  </sheetViews>
  <sheetFormatPr defaultRowHeight="14.25" x14ac:dyDescent="0.45"/>
  <sheetData>
    <row r="2" spans="1:1" ht="30.75" x14ac:dyDescent="0.45">
      <c r="A2" s="1"/>
    </row>
    <row r="3" spans="1:1" ht="30.75" x14ac:dyDescent="0.45">
      <c r="A3" s="1"/>
    </row>
    <row r="4" spans="1:1" ht="30.75" x14ac:dyDescent="0.45">
      <c r="A4" s="1"/>
    </row>
    <row r="5" spans="1:1" ht="30.75" x14ac:dyDescent="0.45">
      <c r="A5" s="1"/>
    </row>
    <row r="6" spans="1:1" ht="30.75" x14ac:dyDescent="0.45">
      <c r="A6" s="1"/>
    </row>
    <row r="7" spans="1:1" ht="30.75" x14ac:dyDescent="0.45">
      <c r="A7" s="1"/>
    </row>
    <row r="8" spans="1:1" ht="30.75" x14ac:dyDescent="0.45">
      <c r="A8" s="1"/>
    </row>
    <row r="9" spans="1:1" ht="30.75" x14ac:dyDescent="0.45">
      <c r="A9" s="1"/>
    </row>
    <row r="10" spans="1:1" ht="30.75" x14ac:dyDescent="0.45">
      <c r="A10" s="1"/>
    </row>
    <row r="11" spans="1:1" ht="30.75" x14ac:dyDescent="0.45">
      <c r="A11" s="1"/>
    </row>
    <row r="12" spans="1:1" ht="30.75" x14ac:dyDescent="0.45">
      <c r="A12" s="1"/>
    </row>
    <row r="13" spans="1:1" ht="30.75" x14ac:dyDescent="0.45">
      <c r="A13" s="1"/>
    </row>
    <row r="14" spans="1:1" ht="30.75" x14ac:dyDescent="0.45">
      <c r="A14" s="1"/>
    </row>
    <row r="15" spans="1:1" ht="30.75" x14ac:dyDescent="0.45">
      <c r="A15" s="1"/>
    </row>
    <row r="16" spans="1:1" ht="30.75" x14ac:dyDescent="0.45">
      <c r="A16" s="1"/>
    </row>
    <row r="17" spans="1:23" ht="30.75" x14ac:dyDescent="0.45">
      <c r="A17" s="1"/>
    </row>
    <row r="18" spans="1:23" ht="30.75" x14ac:dyDescent="0.45">
      <c r="A18" s="1"/>
    </row>
    <row r="19" spans="1:23" ht="30.75" x14ac:dyDescent="0.45">
      <c r="A19" s="1"/>
    </row>
    <row r="20" spans="1:23" ht="30.75" x14ac:dyDescent="0.45">
      <c r="A20" s="1"/>
    </row>
    <row r="21" spans="1:23" ht="30.75" x14ac:dyDescent="0.45">
      <c r="A21" s="1"/>
    </row>
    <row r="22" spans="1:23" ht="30.75" x14ac:dyDescent="0.45">
      <c r="A22" s="1"/>
    </row>
    <row r="23" spans="1:23" ht="30.75" x14ac:dyDescent="0.45">
      <c r="A23" s="1" t="s">
        <v>28</v>
      </c>
    </row>
    <row r="24" spans="1:23" ht="26.25" x14ac:dyDescent="0.45">
      <c r="C24" s="3" t="s">
        <v>4</v>
      </c>
      <c r="D24" s="3" t="s">
        <v>163</v>
      </c>
      <c r="E24" s="3" t="s">
        <v>164</v>
      </c>
      <c r="F24" s="3" t="s">
        <v>165</v>
      </c>
      <c r="G24" s="3" t="s">
        <v>166</v>
      </c>
      <c r="H24" s="3" t="s">
        <v>167</v>
      </c>
      <c r="I24" s="3" t="s">
        <v>168</v>
      </c>
      <c r="J24" s="3" t="s">
        <v>169</v>
      </c>
      <c r="K24" s="3" t="s">
        <v>170</v>
      </c>
      <c r="L24" s="3" t="s">
        <v>171</v>
      </c>
      <c r="M24" s="3" t="s">
        <v>172</v>
      </c>
      <c r="N24" s="3" t="s">
        <v>173</v>
      </c>
      <c r="O24" s="3" t="s">
        <v>174</v>
      </c>
      <c r="P24" s="3" t="s">
        <v>175</v>
      </c>
      <c r="Q24" s="3" t="s">
        <v>176</v>
      </c>
      <c r="R24" s="3" t="s">
        <v>177</v>
      </c>
      <c r="S24" s="3" t="s">
        <v>178</v>
      </c>
      <c r="T24" s="3" t="s">
        <v>179</v>
      </c>
      <c r="U24" s="3" t="s">
        <v>180</v>
      </c>
      <c r="V24" s="3" t="s">
        <v>181</v>
      </c>
      <c r="W24" s="3" t="s">
        <v>182</v>
      </c>
    </row>
    <row r="25" spans="1:23" x14ac:dyDescent="0.45">
      <c r="B25" t="s">
        <v>27</v>
      </c>
      <c r="C25" s="11">
        <f t="shared" ref="C25:V25" si="0">C112</f>
        <v>0</v>
      </c>
      <c r="D25" s="11">
        <f t="shared" si="0"/>
        <v>-0.50445344129554659</v>
      </c>
      <c r="E25" s="11">
        <f t="shared" si="0"/>
        <v>-0.42024291497975708</v>
      </c>
      <c r="F25" s="11">
        <f t="shared" si="0"/>
        <v>1.7587044534412954</v>
      </c>
      <c r="G25" s="11">
        <f t="shared" si="0"/>
        <v>3.9603238866396762</v>
      </c>
      <c r="H25" s="11">
        <f t="shared" si="0"/>
        <v>-1.6194331983805667E-3</v>
      </c>
      <c r="I25" s="11">
        <f t="shared" si="0"/>
        <v>5.5991902834008096</v>
      </c>
      <c r="J25" s="11">
        <f t="shared" si="0"/>
        <v>1.4647773279352228</v>
      </c>
      <c r="K25" s="11">
        <f t="shared" si="0"/>
        <v>0.74008097165991904</v>
      </c>
      <c r="L25" s="11">
        <f t="shared" si="0"/>
        <v>-1.6194331983805667E-3</v>
      </c>
      <c r="M25" s="11">
        <f t="shared" si="0"/>
        <v>0.72631578947368425</v>
      </c>
      <c r="N25" s="11">
        <f t="shared" si="0"/>
        <v>0.49797570850202427</v>
      </c>
      <c r="O25" s="11">
        <f t="shared" si="0"/>
        <v>0.3651821862348178</v>
      </c>
      <c r="P25" s="11">
        <f t="shared" si="0"/>
        <v>1.6842105263157894</v>
      </c>
      <c r="Q25" s="11">
        <f t="shared" si="0"/>
        <v>-1.6194331983805667E-3</v>
      </c>
      <c r="R25" s="11">
        <f t="shared" si="0"/>
        <v>-1.6194331983805667E-3</v>
      </c>
      <c r="S25" s="11">
        <f t="shared" si="0"/>
        <v>-1.6194331983805667E-3</v>
      </c>
      <c r="T25" s="11">
        <f t="shared" si="0"/>
        <v>-0.47368421052631576</v>
      </c>
      <c r="U25" s="11">
        <f t="shared" si="0"/>
        <v>-1.6194331983805667E-3</v>
      </c>
      <c r="V25" s="11">
        <f t="shared" si="0"/>
        <v>7.2064777327935217E-2</v>
      </c>
      <c r="W25" s="11"/>
    </row>
    <row r="26" spans="1:23" x14ac:dyDescent="0.45">
      <c r="B26" t="s">
        <v>24</v>
      </c>
      <c r="C26" s="11">
        <f t="shared" ref="C26:V26" si="1">C109</f>
        <v>0</v>
      </c>
      <c r="D26" s="11">
        <f t="shared" si="1"/>
        <v>-0.56470959595959591</v>
      </c>
      <c r="E26" s="11">
        <f t="shared" si="1"/>
        <v>-0.43402777777777779</v>
      </c>
      <c r="F26" s="11">
        <f t="shared" si="1"/>
        <v>1.9744318181818181</v>
      </c>
      <c r="G26" s="11">
        <f t="shared" si="1"/>
        <v>4.7859848484848486</v>
      </c>
      <c r="H26" s="11">
        <f t="shared" si="1"/>
        <v>-6.3131313131313137E-4</v>
      </c>
      <c r="I26" s="11">
        <f t="shared" si="1"/>
        <v>3.1098484848484849</v>
      </c>
      <c r="J26" s="11">
        <f t="shared" si="1"/>
        <v>1.6893939393939394</v>
      </c>
      <c r="K26" s="11">
        <f t="shared" si="1"/>
        <v>0.71590909090909094</v>
      </c>
      <c r="L26" s="11">
        <f t="shared" si="1"/>
        <v>-6.3131313131313137E-4</v>
      </c>
      <c r="M26" s="11">
        <f t="shared" si="1"/>
        <v>0.5612373737373737</v>
      </c>
      <c r="N26" s="11">
        <f t="shared" si="1"/>
        <v>0.49021464646464646</v>
      </c>
      <c r="O26" s="11">
        <f t="shared" si="1"/>
        <v>0.39330808080808083</v>
      </c>
      <c r="P26" s="11">
        <f t="shared" si="1"/>
        <v>0.99779040404040409</v>
      </c>
      <c r="Q26" s="11">
        <f t="shared" si="1"/>
        <v>-6.3131313131313137E-4</v>
      </c>
      <c r="R26" s="11">
        <f t="shared" si="1"/>
        <v>-6.3131313131313137E-4</v>
      </c>
      <c r="S26" s="11">
        <f t="shared" si="1"/>
        <v>-6.3131313131313137E-4</v>
      </c>
      <c r="T26" s="11">
        <f t="shared" si="1"/>
        <v>-0.55997474747474751</v>
      </c>
      <c r="U26" s="11">
        <f t="shared" si="1"/>
        <v>-6.3131313131313137E-4</v>
      </c>
      <c r="V26" s="11">
        <f t="shared" si="1"/>
        <v>0.10795454545454546</v>
      </c>
      <c r="W26" s="11"/>
    </row>
    <row r="27" spans="1:23" x14ac:dyDescent="0.45">
      <c r="B27" t="s">
        <v>25</v>
      </c>
      <c r="C27" s="11">
        <f t="shared" ref="C27:V27" si="2">C110</f>
        <v>0</v>
      </c>
      <c r="D27" s="11">
        <f t="shared" si="2"/>
        <v>-0.61395191330849985</v>
      </c>
      <c r="E27" s="11">
        <f t="shared" si="2"/>
        <v>-0.45682356925160855</v>
      </c>
      <c r="F27" s="11">
        <f t="shared" si="2"/>
        <v>2.8909583474432781</v>
      </c>
      <c r="G27" s="11">
        <f t="shared" si="2"/>
        <v>6.5888926515408057</v>
      </c>
      <c r="H27" s="11">
        <f t="shared" si="2"/>
        <v>-2.0318320352184218E-3</v>
      </c>
      <c r="I27" s="11">
        <f t="shared" si="2"/>
        <v>3.6664409075516424</v>
      </c>
      <c r="J27" s="11">
        <f t="shared" si="2"/>
        <v>2.1903149339654591</v>
      </c>
      <c r="K27" s="11">
        <f t="shared" si="2"/>
        <v>1.0250592617676939</v>
      </c>
      <c r="L27" s="11">
        <f t="shared" si="2"/>
        <v>-2.0318320352184218E-3</v>
      </c>
      <c r="M27" s="11">
        <f t="shared" si="2"/>
        <v>1.33897731120894</v>
      </c>
      <c r="N27" s="11">
        <f t="shared" si="2"/>
        <v>0.46833728411784625</v>
      </c>
      <c r="O27" s="11">
        <f t="shared" si="2"/>
        <v>0.43887571960717914</v>
      </c>
      <c r="P27" s="11">
        <f t="shared" si="2"/>
        <v>1.6139519133084999</v>
      </c>
      <c r="Q27" s="11">
        <f t="shared" si="2"/>
        <v>-2.0318320352184218E-3</v>
      </c>
      <c r="R27" s="11">
        <f t="shared" si="2"/>
        <v>-2.0318320352184218E-3</v>
      </c>
      <c r="S27" s="11">
        <f t="shared" si="2"/>
        <v>-2.0318320352184218E-3</v>
      </c>
      <c r="T27" s="11">
        <f t="shared" si="2"/>
        <v>-0.49678293261090417</v>
      </c>
      <c r="U27" s="11">
        <f t="shared" si="2"/>
        <v>-2.0318320352184218E-3</v>
      </c>
      <c r="V27" s="11">
        <f t="shared" si="2"/>
        <v>0.17338300033863868</v>
      </c>
      <c r="W27" s="11"/>
    </row>
    <row r="28" spans="1:23" x14ac:dyDescent="0.45">
      <c r="B28" t="s">
        <v>26</v>
      </c>
      <c r="C28" s="11">
        <f t="shared" ref="C28:V28" si="3">C111</f>
        <v>0</v>
      </c>
      <c r="D28" s="11">
        <f t="shared" si="3"/>
        <v>-0.50426378624218304</v>
      </c>
      <c r="E28" s="11">
        <f t="shared" si="3"/>
        <v>-0.3465036952814099</v>
      </c>
      <c r="F28" s="11">
        <f t="shared" si="3"/>
        <v>1.9022171688459353</v>
      </c>
      <c r="G28" s="11">
        <f t="shared" si="3"/>
        <v>4.1705514496873226</v>
      </c>
      <c r="H28" s="11">
        <f t="shared" si="3"/>
        <v>-1.4212620807276862E-3</v>
      </c>
      <c r="I28" s="11">
        <f t="shared" si="3"/>
        <v>3.9061967026719726</v>
      </c>
      <c r="J28" s="11">
        <f t="shared" si="3"/>
        <v>1.412166003411029</v>
      </c>
      <c r="K28" s="11">
        <f t="shared" si="3"/>
        <v>0.78823194997157475</v>
      </c>
      <c r="L28" s="11">
        <f t="shared" si="3"/>
        <v>-1.4212620807276862E-3</v>
      </c>
      <c r="M28" s="11">
        <f t="shared" si="3"/>
        <v>0.97924957362137577</v>
      </c>
      <c r="N28" s="11">
        <f t="shared" si="3"/>
        <v>0.33456509380329735</v>
      </c>
      <c r="O28" s="11">
        <f t="shared" si="3"/>
        <v>0.32035247299602049</v>
      </c>
      <c r="P28" s="11">
        <f t="shared" si="3"/>
        <v>1.4101762364980102</v>
      </c>
      <c r="Q28" s="11">
        <f t="shared" si="3"/>
        <v>-1.4212620807276862E-3</v>
      </c>
      <c r="R28" s="11">
        <f t="shared" si="3"/>
        <v>-1.4212620807276862E-3</v>
      </c>
      <c r="S28" s="11">
        <f t="shared" si="3"/>
        <v>-1.4212620807276862E-3</v>
      </c>
      <c r="T28" s="11">
        <f t="shared" si="3"/>
        <v>-0.36469584991472426</v>
      </c>
      <c r="U28" s="11">
        <f t="shared" si="3"/>
        <v>-1.4212620807276862E-3</v>
      </c>
      <c r="V28" s="11">
        <f t="shared" si="3"/>
        <v>9.0108015918135304E-2</v>
      </c>
      <c r="W28" s="11"/>
    </row>
    <row r="29" spans="1:23" x14ac:dyDescent="0.45">
      <c r="B29" t="s">
        <v>162</v>
      </c>
      <c r="C29" s="11">
        <f t="shared" ref="C29:V29" si="4">C84</f>
        <v>0</v>
      </c>
      <c r="D29" s="11">
        <f t="shared" si="4"/>
        <v>-0.5</v>
      </c>
      <c r="E29" s="11">
        <f t="shared" si="4"/>
        <v>-0.33571428571428569</v>
      </c>
      <c r="F29" s="11">
        <f t="shared" si="4"/>
        <v>2.4214285714285713</v>
      </c>
      <c r="G29" s="11">
        <f t="shared" si="4"/>
        <v>4.1142857142857139</v>
      </c>
      <c r="H29" s="11">
        <f t="shared" si="4"/>
        <v>0</v>
      </c>
      <c r="I29" s="11">
        <f t="shared" si="4"/>
        <v>7.2285714285714286</v>
      </c>
      <c r="J29" s="11">
        <f t="shared" si="4"/>
        <v>1.55</v>
      </c>
      <c r="K29" s="11">
        <f t="shared" si="4"/>
        <v>0.59285714285714286</v>
      </c>
      <c r="L29" s="11">
        <f t="shared" si="4"/>
        <v>0</v>
      </c>
      <c r="M29" s="11">
        <f t="shared" si="4"/>
        <v>0.37857142857142856</v>
      </c>
      <c r="N29" s="11">
        <f t="shared" si="4"/>
        <v>0.44285714285714284</v>
      </c>
      <c r="O29" s="11">
        <f t="shared" si="4"/>
        <v>0.35</v>
      </c>
      <c r="P29" s="11">
        <f t="shared" si="4"/>
        <v>1.9142857142857144</v>
      </c>
      <c r="Q29" s="11">
        <f t="shared" si="4"/>
        <v>0</v>
      </c>
      <c r="R29" s="11">
        <f t="shared" si="4"/>
        <v>0</v>
      </c>
      <c r="S29" s="11">
        <f t="shared" si="4"/>
        <v>0</v>
      </c>
      <c r="T29" s="11">
        <f t="shared" si="4"/>
        <v>-0.2857142857142857</v>
      </c>
      <c r="U29" s="11">
        <f t="shared" si="4"/>
        <v>0</v>
      </c>
      <c r="V29" s="11">
        <f t="shared" si="4"/>
        <v>0.05</v>
      </c>
      <c r="W29" s="11"/>
    </row>
    <row r="31" spans="1:23" ht="39.4" x14ac:dyDescent="0.45">
      <c r="B31" s="5" t="s">
        <v>42</v>
      </c>
      <c r="C31" s="8">
        <v>716</v>
      </c>
      <c r="D31" s="8">
        <v>377</v>
      </c>
      <c r="E31" s="8">
        <v>435</v>
      </c>
      <c r="F31" s="9">
        <v>1834</v>
      </c>
      <c r="G31" s="9">
        <v>3544</v>
      </c>
      <c r="H31" s="8">
        <v>715</v>
      </c>
      <c r="I31" s="9">
        <v>4226</v>
      </c>
      <c r="J31" s="9">
        <v>1683</v>
      </c>
      <c r="K31" s="9">
        <v>1219</v>
      </c>
      <c r="L31" s="8">
        <v>715</v>
      </c>
      <c r="M31" s="9">
        <v>1245</v>
      </c>
      <c r="N31" s="9">
        <v>1024</v>
      </c>
      <c r="O31" s="8">
        <v>943</v>
      </c>
      <c r="P31" s="9">
        <v>1792</v>
      </c>
      <c r="Q31" s="8">
        <v>715</v>
      </c>
      <c r="R31" s="8">
        <v>715</v>
      </c>
      <c r="S31" s="8">
        <v>715</v>
      </c>
      <c r="T31" s="8">
        <v>388</v>
      </c>
      <c r="U31" s="8">
        <v>715</v>
      </c>
      <c r="V31" s="8">
        <v>774</v>
      </c>
      <c r="W31" s="8">
        <v>776</v>
      </c>
    </row>
    <row r="32" spans="1:23" ht="39.4" x14ac:dyDescent="0.45">
      <c r="B32" s="5" t="s">
        <v>44</v>
      </c>
      <c r="C32" s="8">
        <v>519</v>
      </c>
      <c r="D32" s="8">
        <v>235</v>
      </c>
      <c r="E32" s="8">
        <v>281</v>
      </c>
      <c r="F32" s="9">
        <v>1573</v>
      </c>
      <c r="G32" s="9">
        <v>2582</v>
      </c>
      <c r="H32" s="8">
        <v>518</v>
      </c>
      <c r="I32" s="9">
        <v>3924</v>
      </c>
      <c r="J32" s="9">
        <v>1361</v>
      </c>
      <c r="K32" s="8">
        <v>930</v>
      </c>
      <c r="L32" s="8">
        <v>518</v>
      </c>
      <c r="M32" s="8">
        <v>887</v>
      </c>
      <c r="N32" s="8">
        <v>826</v>
      </c>
      <c r="O32" s="8">
        <v>743</v>
      </c>
      <c r="P32" s="9">
        <v>1523</v>
      </c>
      <c r="Q32" s="8">
        <v>518</v>
      </c>
      <c r="R32" s="8">
        <v>518</v>
      </c>
      <c r="S32" s="8">
        <v>518</v>
      </c>
      <c r="T32" s="8">
        <v>262</v>
      </c>
      <c r="U32" s="8">
        <v>518</v>
      </c>
      <c r="V32" s="8">
        <v>550</v>
      </c>
      <c r="W32" s="8">
        <v>521</v>
      </c>
    </row>
    <row r="33" spans="2:23" ht="39.4" x14ac:dyDescent="0.45">
      <c r="B33" s="5" t="s">
        <v>51</v>
      </c>
      <c r="C33" s="8">
        <v>644</v>
      </c>
      <c r="D33" s="8">
        <v>315</v>
      </c>
      <c r="E33" s="8">
        <v>419</v>
      </c>
      <c r="F33" s="9">
        <v>1748</v>
      </c>
      <c r="G33" s="9">
        <v>3163</v>
      </c>
      <c r="H33" s="8">
        <v>643</v>
      </c>
      <c r="I33" s="9">
        <v>3078</v>
      </c>
      <c r="J33" s="9">
        <v>1532</v>
      </c>
      <c r="K33" s="9">
        <v>1052</v>
      </c>
      <c r="L33" s="8">
        <v>643</v>
      </c>
      <c r="M33" s="8">
        <v>983</v>
      </c>
      <c r="N33" s="8">
        <v>900</v>
      </c>
      <c r="O33" s="8">
        <v>863</v>
      </c>
      <c r="P33" s="9">
        <v>1274</v>
      </c>
      <c r="Q33" s="8">
        <v>643</v>
      </c>
      <c r="R33" s="8">
        <v>643</v>
      </c>
      <c r="S33" s="8">
        <v>643</v>
      </c>
      <c r="T33" s="8">
        <v>356</v>
      </c>
      <c r="U33" s="8">
        <v>643</v>
      </c>
      <c r="V33" s="8">
        <v>682</v>
      </c>
      <c r="W33" s="8">
        <v>660</v>
      </c>
    </row>
    <row r="34" spans="2:23" ht="39.4" x14ac:dyDescent="0.45">
      <c r="B34" s="5" t="s">
        <v>56</v>
      </c>
      <c r="C34" s="8">
        <v>767</v>
      </c>
      <c r="D34" s="8">
        <v>335</v>
      </c>
      <c r="E34" s="8">
        <v>426</v>
      </c>
      <c r="F34" s="9">
        <v>2208</v>
      </c>
      <c r="G34" s="9">
        <v>4278</v>
      </c>
      <c r="H34" s="8">
        <v>766</v>
      </c>
      <c r="I34" s="9">
        <v>3665</v>
      </c>
      <c r="J34" s="9">
        <v>2007</v>
      </c>
      <c r="K34" s="9">
        <v>1302</v>
      </c>
      <c r="L34" s="8">
        <v>766</v>
      </c>
      <c r="M34" s="9">
        <v>1169</v>
      </c>
      <c r="N34" s="9">
        <v>1135</v>
      </c>
      <c r="O34" s="9">
        <v>1060</v>
      </c>
      <c r="P34" s="9">
        <v>1622</v>
      </c>
      <c r="Q34" s="8">
        <v>766</v>
      </c>
      <c r="R34" s="8">
        <v>766</v>
      </c>
      <c r="S34" s="8">
        <v>766</v>
      </c>
      <c r="T34" s="8">
        <v>354</v>
      </c>
      <c r="U34" s="8">
        <v>766</v>
      </c>
      <c r="V34" s="8">
        <v>826</v>
      </c>
      <c r="W34" s="8">
        <v>787</v>
      </c>
    </row>
    <row r="35" spans="2:23" ht="39.4" x14ac:dyDescent="0.45">
      <c r="B35" s="5" t="s">
        <v>59</v>
      </c>
      <c r="C35" s="8">
        <v>635</v>
      </c>
      <c r="D35" s="8">
        <v>244</v>
      </c>
      <c r="E35" s="8">
        <v>365</v>
      </c>
      <c r="F35" s="9">
        <v>1905</v>
      </c>
      <c r="G35" s="9">
        <v>3603</v>
      </c>
      <c r="H35" s="8">
        <v>635</v>
      </c>
      <c r="I35" s="9">
        <v>3030</v>
      </c>
      <c r="J35" s="9">
        <v>1780</v>
      </c>
      <c r="K35" s="9">
        <v>1130</v>
      </c>
      <c r="L35" s="8">
        <v>635</v>
      </c>
      <c r="M35" s="9">
        <v>1051</v>
      </c>
      <c r="N35" s="8">
        <v>999</v>
      </c>
      <c r="O35" s="8">
        <v>922</v>
      </c>
      <c r="P35" s="9">
        <v>1326</v>
      </c>
      <c r="Q35" s="8">
        <v>635</v>
      </c>
      <c r="R35" s="8">
        <v>635</v>
      </c>
      <c r="S35" s="8">
        <v>635</v>
      </c>
      <c r="T35" s="8">
        <v>274</v>
      </c>
      <c r="U35" s="8">
        <v>635</v>
      </c>
      <c r="V35" s="8">
        <v>703</v>
      </c>
      <c r="W35" s="8">
        <v>635</v>
      </c>
    </row>
    <row r="36" spans="2:23" ht="39.4" x14ac:dyDescent="0.45">
      <c r="B36" s="5" t="s">
        <v>62</v>
      </c>
      <c r="C36" s="9">
        <v>1122</v>
      </c>
      <c r="D36" s="8">
        <v>485</v>
      </c>
      <c r="E36" s="8">
        <v>583</v>
      </c>
      <c r="F36" s="9">
        <v>3562</v>
      </c>
      <c r="G36" s="9">
        <v>7281</v>
      </c>
      <c r="H36" s="9">
        <v>1122</v>
      </c>
      <c r="I36" s="9">
        <v>3249</v>
      </c>
      <c r="J36" s="9">
        <v>3201</v>
      </c>
      <c r="K36" s="9">
        <v>1952</v>
      </c>
      <c r="L36" s="9">
        <v>1122</v>
      </c>
      <c r="M36" s="9">
        <v>1743</v>
      </c>
      <c r="N36" s="9">
        <v>1687</v>
      </c>
      <c r="O36" s="9">
        <v>1569</v>
      </c>
      <c r="P36" s="9">
        <v>2107</v>
      </c>
      <c r="Q36" s="9">
        <v>1122</v>
      </c>
      <c r="R36" s="9">
        <v>1122</v>
      </c>
      <c r="S36" s="9">
        <v>1122</v>
      </c>
      <c r="T36" s="8">
        <v>410</v>
      </c>
      <c r="U36" s="9">
        <v>1122</v>
      </c>
      <c r="V36" s="9">
        <v>1299</v>
      </c>
      <c r="W36" s="9">
        <v>1122</v>
      </c>
    </row>
    <row r="37" spans="2:23" ht="39.4" x14ac:dyDescent="0.45">
      <c r="B37" s="5" t="s">
        <v>75</v>
      </c>
      <c r="C37" s="8">
        <v>134</v>
      </c>
      <c r="D37" s="8">
        <v>56</v>
      </c>
      <c r="E37" s="8">
        <v>75</v>
      </c>
      <c r="F37" s="8">
        <v>636</v>
      </c>
      <c r="G37" s="9">
        <v>1235</v>
      </c>
      <c r="H37" s="8">
        <v>134</v>
      </c>
      <c r="I37" s="8">
        <v>808</v>
      </c>
      <c r="J37" s="8">
        <v>442</v>
      </c>
      <c r="K37" s="8">
        <v>334</v>
      </c>
      <c r="L37" s="8">
        <v>134</v>
      </c>
      <c r="M37" s="8">
        <v>286</v>
      </c>
      <c r="N37" s="8">
        <v>206</v>
      </c>
      <c r="O37" s="8">
        <v>173</v>
      </c>
      <c r="P37" s="8">
        <v>463</v>
      </c>
      <c r="Q37" s="8">
        <v>134</v>
      </c>
      <c r="R37" s="8">
        <v>134</v>
      </c>
      <c r="S37" s="8">
        <v>134</v>
      </c>
      <c r="T37" s="8">
        <v>101</v>
      </c>
      <c r="U37" s="8">
        <v>134</v>
      </c>
      <c r="V37" s="8">
        <v>151</v>
      </c>
      <c r="W37" s="8">
        <v>140</v>
      </c>
    </row>
    <row r="38" spans="2:23" ht="39.4" x14ac:dyDescent="0.45">
      <c r="B38" s="5" t="s">
        <v>78</v>
      </c>
      <c r="C38" s="8">
        <v>58</v>
      </c>
      <c r="D38" s="8">
        <v>32</v>
      </c>
      <c r="E38" s="8">
        <v>25</v>
      </c>
      <c r="F38" s="8">
        <v>276</v>
      </c>
      <c r="G38" s="8">
        <v>560</v>
      </c>
      <c r="H38" s="8">
        <v>58</v>
      </c>
      <c r="I38" s="8">
        <v>309</v>
      </c>
      <c r="J38" s="8">
        <v>185</v>
      </c>
      <c r="K38" s="8">
        <v>126</v>
      </c>
      <c r="L38" s="8">
        <v>58</v>
      </c>
      <c r="M38" s="8">
        <v>106</v>
      </c>
      <c r="N38" s="8">
        <v>72</v>
      </c>
      <c r="O38" s="8">
        <v>68</v>
      </c>
      <c r="P38" s="8">
        <v>177</v>
      </c>
      <c r="Q38" s="8">
        <v>58</v>
      </c>
      <c r="R38" s="8">
        <v>58</v>
      </c>
      <c r="S38" s="8">
        <v>58</v>
      </c>
      <c r="T38" s="8">
        <v>49</v>
      </c>
      <c r="U38" s="8">
        <v>58</v>
      </c>
      <c r="V38" s="8">
        <v>63</v>
      </c>
      <c r="W38" s="8">
        <v>58</v>
      </c>
    </row>
    <row r="39" spans="2:23" ht="39.4" x14ac:dyDescent="0.45">
      <c r="B39" s="5" t="s">
        <v>85</v>
      </c>
      <c r="C39" s="8">
        <v>777</v>
      </c>
      <c r="D39" s="8">
        <v>348</v>
      </c>
      <c r="E39" s="8">
        <v>402</v>
      </c>
      <c r="F39" s="9">
        <v>2686</v>
      </c>
      <c r="G39" s="9">
        <v>5371</v>
      </c>
      <c r="H39" s="8">
        <v>776</v>
      </c>
      <c r="I39" s="9">
        <v>2735</v>
      </c>
      <c r="J39" s="9">
        <v>2210</v>
      </c>
      <c r="K39" s="9">
        <v>1516</v>
      </c>
      <c r="L39" s="8">
        <v>776</v>
      </c>
      <c r="M39" s="9">
        <v>1651</v>
      </c>
      <c r="N39" s="8">
        <v>943</v>
      </c>
      <c r="O39" s="8">
        <v>917</v>
      </c>
      <c r="P39" s="9">
        <v>2034</v>
      </c>
      <c r="Q39" s="8">
        <v>776</v>
      </c>
      <c r="R39" s="8">
        <v>776</v>
      </c>
      <c r="S39" s="8">
        <v>776</v>
      </c>
      <c r="T39" s="8">
        <v>413</v>
      </c>
      <c r="U39" s="8">
        <v>776</v>
      </c>
      <c r="V39" s="8">
        <v>932</v>
      </c>
      <c r="W39" s="8">
        <v>776</v>
      </c>
    </row>
    <row r="40" spans="2:23" ht="39.4" x14ac:dyDescent="0.45">
      <c r="B40" s="5" t="s">
        <v>96</v>
      </c>
      <c r="C40" s="9">
        <v>1169</v>
      </c>
      <c r="D40" s="8">
        <v>395</v>
      </c>
      <c r="E40" s="8">
        <v>599</v>
      </c>
      <c r="F40" s="9">
        <v>4918</v>
      </c>
      <c r="G40" s="9">
        <v>9722</v>
      </c>
      <c r="H40" s="9">
        <v>1166</v>
      </c>
      <c r="I40" s="9">
        <v>5863</v>
      </c>
      <c r="J40" s="9">
        <v>4126</v>
      </c>
      <c r="K40" s="9">
        <v>2381</v>
      </c>
      <c r="L40" s="9">
        <v>1166</v>
      </c>
      <c r="M40" s="9">
        <v>2897</v>
      </c>
      <c r="N40" s="9">
        <v>1908</v>
      </c>
      <c r="O40" s="9">
        <v>1896</v>
      </c>
      <c r="P40" s="9">
        <v>2916</v>
      </c>
      <c r="Q40" s="9">
        <v>1166</v>
      </c>
      <c r="R40" s="9">
        <v>1166</v>
      </c>
      <c r="S40" s="9">
        <v>1166</v>
      </c>
      <c r="T40" s="8">
        <v>488</v>
      </c>
      <c r="U40" s="9">
        <v>1166</v>
      </c>
      <c r="V40" s="9">
        <v>1378</v>
      </c>
      <c r="W40" s="9">
        <v>1203</v>
      </c>
    </row>
    <row r="41" spans="2:23" ht="39.4" x14ac:dyDescent="0.45">
      <c r="B41" s="5" t="s">
        <v>101</v>
      </c>
      <c r="C41" s="8">
        <v>815</v>
      </c>
      <c r="D41" s="8">
        <v>309</v>
      </c>
      <c r="E41" s="8">
        <v>503</v>
      </c>
      <c r="F41" s="9">
        <v>2977</v>
      </c>
      <c r="G41" s="9">
        <v>5519</v>
      </c>
      <c r="H41" s="8">
        <v>813</v>
      </c>
      <c r="I41" s="9">
        <v>4066</v>
      </c>
      <c r="J41" s="9">
        <v>2458</v>
      </c>
      <c r="K41" s="9">
        <v>1623</v>
      </c>
      <c r="L41" s="8">
        <v>813</v>
      </c>
      <c r="M41" s="9">
        <v>1967</v>
      </c>
      <c r="N41" s="9">
        <v>1207</v>
      </c>
      <c r="O41" s="9">
        <v>1195</v>
      </c>
      <c r="P41" s="9">
        <v>2129</v>
      </c>
      <c r="Q41" s="8">
        <v>813</v>
      </c>
      <c r="R41" s="8">
        <v>813</v>
      </c>
      <c r="S41" s="8">
        <v>813</v>
      </c>
      <c r="T41" s="8">
        <v>435</v>
      </c>
      <c r="U41" s="8">
        <v>813</v>
      </c>
      <c r="V41" s="8">
        <v>941</v>
      </c>
      <c r="W41" s="8">
        <v>825</v>
      </c>
    </row>
    <row r="42" spans="2:23" ht="39.4" x14ac:dyDescent="0.45">
      <c r="B42" s="5" t="s">
        <v>120</v>
      </c>
      <c r="C42" s="9">
        <v>1139</v>
      </c>
      <c r="D42" s="8">
        <v>552</v>
      </c>
      <c r="E42" s="8">
        <v>701</v>
      </c>
      <c r="F42" s="9">
        <v>3160</v>
      </c>
      <c r="G42" s="9">
        <v>6161</v>
      </c>
      <c r="H42" s="9">
        <v>1137</v>
      </c>
      <c r="I42" s="9">
        <v>5979</v>
      </c>
      <c r="J42" s="9">
        <v>2833</v>
      </c>
      <c r="K42" s="9">
        <v>1949</v>
      </c>
      <c r="L42" s="9">
        <v>1137</v>
      </c>
      <c r="M42" s="9">
        <v>2586</v>
      </c>
      <c r="N42" s="9">
        <v>1609</v>
      </c>
      <c r="O42" s="9">
        <v>1581</v>
      </c>
      <c r="P42" s="9">
        <v>2662</v>
      </c>
      <c r="Q42" s="9">
        <v>1137</v>
      </c>
      <c r="R42" s="9">
        <v>1137</v>
      </c>
      <c r="S42" s="9">
        <v>1137</v>
      </c>
      <c r="T42" s="8">
        <v>606</v>
      </c>
      <c r="U42" s="9">
        <v>1137</v>
      </c>
      <c r="V42" s="9">
        <v>1259</v>
      </c>
      <c r="W42" s="9">
        <v>1137</v>
      </c>
    </row>
    <row r="43" spans="2:23" ht="39.4" x14ac:dyDescent="0.45">
      <c r="B43" s="5" t="s">
        <v>123</v>
      </c>
      <c r="C43" s="9">
        <v>1025</v>
      </c>
      <c r="D43" s="8">
        <v>457</v>
      </c>
      <c r="E43" s="8">
        <v>744</v>
      </c>
      <c r="F43" s="9">
        <v>3390</v>
      </c>
      <c r="G43" s="9">
        <v>5657</v>
      </c>
      <c r="H43" s="9">
        <v>1024</v>
      </c>
      <c r="I43" s="9">
        <v>3275</v>
      </c>
      <c r="J43" s="9">
        <v>2573</v>
      </c>
      <c r="K43" s="9">
        <v>2231</v>
      </c>
      <c r="L43" s="9">
        <v>1024</v>
      </c>
      <c r="M43" s="9">
        <v>1989</v>
      </c>
      <c r="N43" s="9">
        <v>1246</v>
      </c>
      <c r="O43" s="9">
        <v>1282</v>
      </c>
      <c r="P43" s="9">
        <v>2236</v>
      </c>
      <c r="Q43" s="9">
        <v>1024</v>
      </c>
      <c r="R43" s="9">
        <v>1024</v>
      </c>
      <c r="S43" s="9">
        <v>1024</v>
      </c>
      <c r="T43" s="8">
        <v>742</v>
      </c>
      <c r="U43" s="9">
        <v>1024</v>
      </c>
      <c r="V43" s="9">
        <v>1121</v>
      </c>
      <c r="W43" s="9">
        <v>1027</v>
      </c>
    </row>
    <row r="44" spans="2:23" ht="39.4" x14ac:dyDescent="0.45">
      <c r="B44" s="5" t="s">
        <v>129</v>
      </c>
      <c r="C44" s="8">
        <v>570</v>
      </c>
      <c r="D44" s="8">
        <v>298</v>
      </c>
      <c r="E44" s="8">
        <v>376</v>
      </c>
      <c r="F44" s="9">
        <v>1472</v>
      </c>
      <c r="G44" s="9">
        <v>2572</v>
      </c>
      <c r="H44" s="8">
        <v>569</v>
      </c>
      <c r="I44" s="9">
        <v>2652</v>
      </c>
      <c r="J44" s="9">
        <v>1281</v>
      </c>
      <c r="K44" s="8">
        <v>904</v>
      </c>
      <c r="L44" s="8">
        <v>569</v>
      </c>
      <c r="M44" s="8">
        <v>833</v>
      </c>
      <c r="N44" s="8">
        <v>747</v>
      </c>
      <c r="O44" s="8">
        <v>734</v>
      </c>
      <c r="P44" s="9">
        <v>1180</v>
      </c>
      <c r="Q44" s="8">
        <v>569</v>
      </c>
      <c r="R44" s="8">
        <v>569</v>
      </c>
      <c r="S44" s="8">
        <v>569</v>
      </c>
      <c r="T44" s="8">
        <v>370</v>
      </c>
      <c r="U44" s="8">
        <v>569</v>
      </c>
      <c r="V44" s="8">
        <v>607</v>
      </c>
      <c r="W44" s="8">
        <v>630</v>
      </c>
    </row>
    <row r="45" spans="2:23" ht="39.4" x14ac:dyDescent="0.45">
      <c r="B45" s="5" t="s">
        <v>130</v>
      </c>
      <c r="C45" s="8">
        <v>644</v>
      </c>
      <c r="D45" s="8">
        <v>367</v>
      </c>
      <c r="E45" s="8">
        <v>385</v>
      </c>
      <c r="F45" s="9">
        <v>1712</v>
      </c>
      <c r="G45" s="9">
        <v>3087</v>
      </c>
      <c r="H45" s="8">
        <v>643</v>
      </c>
      <c r="I45" s="9">
        <v>4203</v>
      </c>
      <c r="J45" s="9">
        <v>1442</v>
      </c>
      <c r="K45" s="8">
        <v>984</v>
      </c>
      <c r="L45" s="8">
        <v>643</v>
      </c>
      <c r="M45" s="9">
        <v>1362</v>
      </c>
      <c r="N45" s="8">
        <v>891</v>
      </c>
      <c r="O45" s="8">
        <v>859</v>
      </c>
      <c r="P45" s="9">
        <v>1993</v>
      </c>
      <c r="Q45" s="8">
        <v>643</v>
      </c>
      <c r="R45" s="8">
        <v>643</v>
      </c>
      <c r="S45" s="8">
        <v>643</v>
      </c>
      <c r="T45" s="8">
        <v>417</v>
      </c>
      <c r="U45" s="8">
        <v>643</v>
      </c>
      <c r="V45" s="8">
        <v>701</v>
      </c>
      <c r="W45" s="8">
        <v>651</v>
      </c>
    </row>
    <row r="46" spans="2:23" ht="39.4" x14ac:dyDescent="0.45">
      <c r="B46" s="5" t="s">
        <v>131</v>
      </c>
      <c r="C46" s="8">
        <v>140</v>
      </c>
      <c r="D46" s="8">
        <v>70</v>
      </c>
      <c r="E46" s="8">
        <v>93</v>
      </c>
      <c r="F46" s="8">
        <v>479</v>
      </c>
      <c r="G46" s="8">
        <v>716</v>
      </c>
      <c r="H46" s="8">
        <v>140</v>
      </c>
      <c r="I46" s="9">
        <v>1152</v>
      </c>
      <c r="J46" s="8">
        <v>357</v>
      </c>
      <c r="K46" s="8">
        <v>223</v>
      </c>
      <c r="L46" s="8">
        <v>140</v>
      </c>
      <c r="M46" s="8">
        <v>193</v>
      </c>
      <c r="N46" s="8">
        <v>202</v>
      </c>
      <c r="O46" s="8">
        <v>189</v>
      </c>
      <c r="P46" s="8">
        <v>408</v>
      </c>
      <c r="Q46" s="8">
        <v>140</v>
      </c>
      <c r="R46" s="8">
        <v>140</v>
      </c>
      <c r="S46" s="8">
        <v>140</v>
      </c>
      <c r="T46" s="8">
        <v>100</v>
      </c>
      <c r="U46" s="8">
        <v>140</v>
      </c>
      <c r="V46" s="8">
        <v>147</v>
      </c>
      <c r="W46" s="8">
        <v>144</v>
      </c>
    </row>
    <row r="47" spans="2:23" x14ac:dyDescent="0.45">
      <c r="W47" s="8">
        <v>651</v>
      </c>
    </row>
    <row r="48" spans="2:23" x14ac:dyDescent="0.45">
      <c r="W48" s="8">
        <v>144</v>
      </c>
    </row>
    <row r="49" spans="2:23" ht="39.4" x14ac:dyDescent="0.45">
      <c r="B49" s="3" t="s">
        <v>29</v>
      </c>
      <c r="C49" s="3" t="s">
        <v>4</v>
      </c>
      <c r="D49" s="3" t="s">
        <v>5</v>
      </c>
      <c r="E49" s="3" t="s">
        <v>6</v>
      </c>
      <c r="F49" s="3" t="s">
        <v>7</v>
      </c>
      <c r="G49" s="3" t="s">
        <v>8</v>
      </c>
      <c r="H49" s="3" t="s">
        <v>9</v>
      </c>
      <c r="I49" s="3" t="s">
        <v>10</v>
      </c>
      <c r="J49" s="3" t="s">
        <v>11</v>
      </c>
      <c r="K49" s="3" t="s">
        <v>12</v>
      </c>
      <c r="L49" s="3" t="s">
        <v>13</v>
      </c>
      <c r="M49" s="3" t="s">
        <v>14</v>
      </c>
      <c r="N49" s="3" t="s">
        <v>15</v>
      </c>
      <c r="O49" s="3" t="s">
        <v>16</v>
      </c>
      <c r="P49" s="3" t="s">
        <v>17</v>
      </c>
      <c r="Q49" s="3" t="s">
        <v>18</v>
      </c>
      <c r="R49" s="3" t="s">
        <v>19</v>
      </c>
      <c r="S49" s="3" t="s">
        <v>20</v>
      </c>
      <c r="T49" s="3" t="s">
        <v>21</v>
      </c>
      <c r="U49" s="3" t="s">
        <v>22</v>
      </c>
      <c r="V49" s="3" t="s">
        <v>161</v>
      </c>
      <c r="W49" s="3" t="s">
        <v>183</v>
      </c>
    </row>
    <row r="50" spans="2:23" ht="39.4" x14ac:dyDescent="0.45">
      <c r="B50" s="5" t="s">
        <v>42</v>
      </c>
      <c r="C50" s="8">
        <f>C31-$C31</f>
        <v>0</v>
      </c>
      <c r="D50" s="8">
        <f t="shared" ref="D50:V50" si="5">D31-$C31</f>
        <v>-339</v>
      </c>
      <c r="E50" s="8">
        <f t="shared" si="5"/>
        <v>-281</v>
      </c>
      <c r="F50" s="8">
        <f t="shared" si="5"/>
        <v>1118</v>
      </c>
      <c r="G50" s="8">
        <f t="shared" si="5"/>
        <v>2828</v>
      </c>
      <c r="H50" s="8">
        <f t="shared" si="5"/>
        <v>-1</v>
      </c>
      <c r="I50" s="8">
        <f t="shared" si="5"/>
        <v>3510</v>
      </c>
      <c r="J50" s="8">
        <f t="shared" si="5"/>
        <v>967</v>
      </c>
      <c r="K50" s="8">
        <f t="shared" si="5"/>
        <v>503</v>
      </c>
      <c r="L50" s="8">
        <f t="shared" si="5"/>
        <v>-1</v>
      </c>
      <c r="M50" s="8">
        <f t="shared" si="5"/>
        <v>529</v>
      </c>
      <c r="N50" s="8">
        <f t="shared" si="5"/>
        <v>308</v>
      </c>
      <c r="O50" s="8">
        <f t="shared" si="5"/>
        <v>227</v>
      </c>
      <c r="P50" s="8">
        <f t="shared" si="5"/>
        <v>1076</v>
      </c>
      <c r="Q50" s="8">
        <f t="shared" si="5"/>
        <v>-1</v>
      </c>
      <c r="R50" s="8">
        <f t="shared" si="5"/>
        <v>-1</v>
      </c>
      <c r="S50" s="8">
        <f t="shared" si="5"/>
        <v>-1</v>
      </c>
      <c r="T50" s="8">
        <f t="shared" si="5"/>
        <v>-328</v>
      </c>
      <c r="U50" s="8">
        <f t="shared" si="5"/>
        <v>-1</v>
      </c>
      <c r="V50" s="8">
        <f t="shared" si="5"/>
        <v>58</v>
      </c>
      <c r="W50" s="8"/>
    </row>
    <row r="51" spans="2:23" ht="39.4" x14ac:dyDescent="0.45">
      <c r="B51" s="5" t="s">
        <v>44</v>
      </c>
      <c r="C51" s="8">
        <f t="shared" ref="C51:V51" si="6">C32-$C32</f>
        <v>0</v>
      </c>
      <c r="D51" s="8">
        <f t="shared" si="6"/>
        <v>-284</v>
      </c>
      <c r="E51" s="8">
        <f t="shared" si="6"/>
        <v>-238</v>
      </c>
      <c r="F51" s="8">
        <f t="shared" si="6"/>
        <v>1054</v>
      </c>
      <c r="G51" s="8">
        <f t="shared" si="6"/>
        <v>2063</v>
      </c>
      <c r="H51" s="8">
        <f t="shared" si="6"/>
        <v>-1</v>
      </c>
      <c r="I51" s="8">
        <f t="shared" si="6"/>
        <v>3405</v>
      </c>
      <c r="J51" s="8">
        <f t="shared" si="6"/>
        <v>842</v>
      </c>
      <c r="K51" s="8">
        <f t="shared" si="6"/>
        <v>411</v>
      </c>
      <c r="L51" s="8">
        <f t="shared" si="6"/>
        <v>-1</v>
      </c>
      <c r="M51" s="8">
        <f t="shared" si="6"/>
        <v>368</v>
      </c>
      <c r="N51" s="8">
        <f t="shared" si="6"/>
        <v>307</v>
      </c>
      <c r="O51" s="8">
        <f t="shared" si="6"/>
        <v>224</v>
      </c>
      <c r="P51" s="8">
        <f t="shared" si="6"/>
        <v>1004</v>
      </c>
      <c r="Q51" s="8">
        <f t="shared" si="6"/>
        <v>-1</v>
      </c>
      <c r="R51" s="8">
        <f t="shared" si="6"/>
        <v>-1</v>
      </c>
      <c r="S51" s="8">
        <f t="shared" si="6"/>
        <v>-1</v>
      </c>
      <c r="T51" s="8">
        <f t="shared" si="6"/>
        <v>-257</v>
      </c>
      <c r="U51" s="8">
        <f t="shared" si="6"/>
        <v>-1</v>
      </c>
      <c r="V51" s="8">
        <f t="shared" si="6"/>
        <v>31</v>
      </c>
      <c r="W51" s="8"/>
    </row>
    <row r="52" spans="2:23" ht="39.4" x14ac:dyDescent="0.45">
      <c r="B52" s="5" t="s">
        <v>51</v>
      </c>
      <c r="C52" s="8">
        <f t="shared" ref="C52:V52" si="7">C33-$C33</f>
        <v>0</v>
      </c>
      <c r="D52" s="8">
        <f t="shared" si="7"/>
        <v>-329</v>
      </c>
      <c r="E52" s="8">
        <f t="shared" si="7"/>
        <v>-225</v>
      </c>
      <c r="F52" s="8">
        <f t="shared" si="7"/>
        <v>1104</v>
      </c>
      <c r="G52" s="8">
        <f t="shared" si="7"/>
        <v>2519</v>
      </c>
      <c r="H52" s="8">
        <f t="shared" si="7"/>
        <v>-1</v>
      </c>
      <c r="I52" s="8">
        <f t="shared" si="7"/>
        <v>2434</v>
      </c>
      <c r="J52" s="8">
        <f t="shared" si="7"/>
        <v>888</v>
      </c>
      <c r="K52" s="8">
        <f t="shared" si="7"/>
        <v>408</v>
      </c>
      <c r="L52" s="8">
        <f t="shared" si="7"/>
        <v>-1</v>
      </c>
      <c r="M52" s="8">
        <f t="shared" si="7"/>
        <v>339</v>
      </c>
      <c r="N52" s="8">
        <f t="shared" si="7"/>
        <v>256</v>
      </c>
      <c r="O52" s="8">
        <f t="shared" si="7"/>
        <v>219</v>
      </c>
      <c r="P52" s="8">
        <f t="shared" si="7"/>
        <v>630</v>
      </c>
      <c r="Q52" s="8">
        <f t="shared" si="7"/>
        <v>-1</v>
      </c>
      <c r="R52" s="8">
        <f t="shared" si="7"/>
        <v>-1</v>
      </c>
      <c r="S52" s="8">
        <f t="shared" si="7"/>
        <v>-1</v>
      </c>
      <c r="T52" s="8">
        <f t="shared" si="7"/>
        <v>-288</v>
      </c>
      <c r="U52" s="8">
        <f t="shared" si="7"/>
        <v>-1</v>
      </c>
      <c r="V52" s="8">
        <f t="shared" si="7"/>
        <v>38</v>
      </c>
      <c r="W52" s="8"/>
    </row>
    <row r="53" spans="2:23" ht="39.4" x14ac:dyDescent="0.45">
      <c r="B53" s="5" t="s">
        <v>56</v>
      </c>
      <c r="C53" s="8">
        <f t="shared" ref="C53:V53" si="8">C34-$C34</f>
        <v>0</v>
      </c>
      <c r="D53" s="8">
        <f t="shared" si="8"/>
        <v>-432</v>
      </c>
      <c r="E53" s="8">
        <f t="shared" si="8"/>
        <v>-341</v>
      </c>
      <c r="F53" s="8">
        <f t="shared" si="8"/>
        <v>1441</v>
      </c>
      <c r="G53" s="8">
        <f t="shared" si="8"/>
        <v>3511</v>
      </c>
      <c r="H53" s="8">
        <f t="shared" si="8"/>
        <v>-1</v>
      </c>
      <c r="I53" s="8">
        <f t="shared" si="8"/>
        <v>2898</v>
      </c>
      <c r="J53" s="8">
        <f t="shared" si="8"/>
        <v>1240</v>
      </c>
      <c r="K53" s="8">
        <f t="shared" si="8"/>
        <v>535</v>
      </c>
      <c r="L53" s="8">
        <f t="shared" si="8"/>
        <v>-1</v>
      </c>
      <c r="M53" s="8">
        <f t="shared" si="8"/>
        <v>402</v>
      </c>
      <c r="N53" s="8">
        <f t="shared" si="8"/>
        <v>368</v>
      </c>
      <c r="O53" s="8">
        <f t="shared" si="8"/>
        <v>293</v>
      </c>
      <c r="P53" s="8">
        <f t="shared" si="8"/>
        <v>855</v>
      </c>
      <c r="Q53" s="8">
        <f t="shared" si="8"/>
        <v>-1</v>
      </c>
      <c r="R53" s="8">
        <f t="shared" si="8"/>
        <v>-1</v>
      </c>
      <c r="S53" s="8">
        <f t="shared" si="8"/>
        <v>-1</v>
      </c>
      <c r="T53" s="8">
        <f t="shared" si="8"/>
        <v>-413</v>
      </c>
      <c r="U53" s="8">
        <f t="shared" si="8"/>
        <v>-1</v>
      </c>
      <c r="V53" s="8">
        <f t="shared" si="8"/>
        <v>59</v>
      </c>
      <c r="W53" s="8"/>
    </row>
    <row r="54" spans="2:23" ht="39.4" x14ac:dyDescent="0.45">
      <c r="B54" s="5" t="s">
        <v>59</v>
      </c>
      <c r="C54" s="8">
        <f t="shared" ref="C54:V54" si="9">C35-$C35</f>
        <v>0</v>
      </c>
      <c r="D54" s="8">
        <f t="shared" si="9"/>
        <v>-391</v>
      </c>
      <c r="E54" s="8">
        <f t="shared" si="9"/>
        <v>-270</v>
      </c>
      <c r="F54" s="8">
        <f t="shared" si="9"/>
        <v>1270</v>
      </c>
      <c r="G54" s="8">
        <f t="shared" si="9"/>
        <v>2968</v>
      </c>
      <c r="H54" s="8">
        <f t="shared" si="9"/>
        <v>0</v>
      </c>
      <c r="I54" s="8">
        <f t="shared" si="9"/>
        <v>2395</v>
      </c>
      <c r="J54" s="8">
        <f t="shared" si="9"/>
        <v>1145</v>
      </c>
      <c r="K54" s="8">
        <f t="shared" si="9"/>
        <v>495</v>
      </c>
      <c r="L54" s="8">
        <f t="shared" si="9"/>
        <v>0</v>
      </c>
      <c r="M54" s="8">
        <f t="shared" si="9"/>
        <v>416</v>
      </c>
      <c r="N54" s="8">
        <f t="shared" si="9"/>
        <v>364</v>
      </c>
      <c r="O54" s="8">
        <f t="shared" si="9"/>
        <v>287</v>
      </c>
      <c r="P54" s="8">
        <f t="shared" si="9"/>
        <v>691</v>
      </c>
      <c r="Q54" s="8">
        <f t="shared" si="9"/>
        <v>0</v>
      </c>
      <c r="R54" s="8">
        <f t="shared" si="9"/>
        <v>0</v>
      </c>
      <c r="S54" s="8">
        <f t="shared" si="9"/>
        <v>0</v>
      </c>
      <c r="T54" s="8">
        <f t="shared" si="9"/>
        <v>-361</v>
      </c>
      <c r="U54" s="8">
        <f t="shared" si="9"/>
        <v>0</v>
      </c>
      <c r="V54" s="8">
        <f t="shared" si="9"/>
        <v>68</v>
      </c>
      <c r="W54" s="8"/>
    </row>
    <row r="55" spans="2:23" ht="39.4" x14ac:dyDescent="0.45">
      <c r="B55" s="5" t="s">
        <v>62</v>
      </c>
      <c r="C55" s="8">
        <f t="shared" ref="C55:V55" si="10">C36-$C36</f>
        <v>0</v>
      </c>
      <c r="D55" s="8">
        <f t="shared" si="10"/>
        <v>-637</v>
      </c>
      <c r="E55" s="8">
        <f t="shared" si="10"/>
        <v>-539</v>
      </c>
      <c r="F55" s="8">
        <f t="shared" si="10"/>
        <v>2440</v>
      </c>
      <c r="G55" s="8">
        <f t="shared" si="10"/>
        <v>6159</v>
      </c>
      <c r="H55" s="8">
        <f t="shared" si="10"/>
        <v>0</v>
      </c>
      <c r="I55" s="8">
        <f t="shared" si="10"/>
        <v>2127</v>
      </c>
      <c r="J55" s="8">
        <f t="shared" si="10"/>
        <v>2079</v>
      </c>
      <c r="K55" s="8">
        <f t="shared" si="10"/>
        <v>830</v>
      </c>
      <c r="L55" s="8">
        <f t="shared" si="10"/>
        <v>0</v>
      </c>
      <c r="M55" s="8">
        <f t="shared" si="10"/>
        <v>621</v>
      </c>
      <c r="N55" s="8">
        <f t="shared" si="10"/>
        <v>565</v>
      </c>
      <c r="O55" s="8">
        <f t="shared" si="10"/>
        <v>447</v>
      </c>
      <c r="P55" s="8">
        <f t="shared" si="10"/>
        <v>985</v>
      </c>
      <c r="Q55" s="8">
        <f t="shared" si="10"/>
        <v>0</v>
      </c>
      <c r="R55" s="8">
        <f t="shared" si="10"/>
        <v>0</v>
      </c>
      <c r="S55" s="8">
        <f t="shared" si="10"/>
        <v>0</v>
      </c>
      <c r="T55" s="8">
        <f t="shared" si="10"/>
        <v>-712</v>
      </c>
      <c r="U55" s="8">
        <f t="shared" si="10"/>
        <v>0</v>
      </c>
      <c r="V55" s="8">
        <f t="shared" si="10"/>
        <v>177</v>
      </c>
      <c r="W55" s="8"/>
    </row>
    <row r="56" spans="2:23" ht="39.4" x14ac:dyDescent="0.45">
      <c r="B56" s="5" t="s">
        <v>75</v>
      </c>
      <c r="C56" s="8">
        <f t="shared" ref="C56:V56" si="11">C37-$C37</f>
        <v>0</v>
      </c>
      <c r="D56" s="8">
        <f t="shared" si="11"/>
        <v>-78</v>
      </c>
      <c r="E56" s="8">
        <f t="shared" si="11"/>
        <v>-59</v>
      </c>
      <c r="F56" s="8">
        <f t="shared" si="11"/>
        <v>502</v>
      </c>
      <c r="G56" s="8">
        <f t="shared" si="11"/>
        <v>1101</v>
      </c>
      <c r="H56" s="8">
        <f t="shared" si="11"/>
        <v>0</v>
      </c>
      <c r="I56" s="8">
        <f t="shared" si="11"/>
        <v>674</v>
      </c>
      <c r="J56" s="8">
        <f t="shared" si="11"/>
        <v>308</v>
      </c>
      <c r="K56" s="8">
        <f t="shared" si="11"/>
        <v>200</v>
      </c>
      <c r="L56" s="8">
        <f t="shared" si="11"/>
        <v>0</v>
      </c>
      <c r="M56" s="8">
        <f t="shared" si="11"/>
        <v>152</v>
      </c>
      <c r="N56" s="8">
        <f t="shared" si="11"/>
        <v>72</v>
      </c>
      <c r="O56" s="8">
        <f t="shared" si="11"/>
        <v>39</v>
      </c>
      <c r="P56" s="8">
        <f t="shared" si="11"/>
        <v>329</v>
      </c>
      <c r="Q56" s="8">
        <f t="shared" si="11"/>
        <v>0</v>
      </c>
      <c r="R56" s="8">
        <f t="shared" si="11"/>
        <v>0</v>
      </c>
      <c r="S56" s="8">
        <f t="shared" si="11"/>
        <v>0</v>
      </c>
      <c r="T56" s="8">
        <f t="shared" si="11"/>
        <v>-33</v>
      </c>
      <c r="U56" s="8">
        <f t="shared" si="11"/>
        <v>0</v>
      </c>
      <c r="V56" s="8">
        <f t="shared" si="11"/>
        <v>17</v>
      </c>
      <c r="W56" s="8"/>
    </row>
    <row r="57" spans="2:23" ht="39.4" x14ac:dyDescent="0.45">
      <c r="B57" s="5" t="s">
        <v>78</v>
      </c>
      <c r="C57" s="8">
        <f t="shared" ref="C57:V57" si="12">C38-$C38</f>
        <v>0</v>
      </c>
      <c r="D57" s="8">
        <f t="shared" si="12"/>
        <v>-26</v>
      </c>
      <c r="E57" s="8">
        <f t="shared" si="12"/>
        <v>-33</v>
      </c>
      <c r="F57" s="8">
        <f t="shared" si="12"/>
        <v>218</v>
      </c>
      <c r="G57" s="8">
        <f t="shared" si="12"/>
        <v>502</v>
      </c>
      <c r="H57" s="8">
        <f t="shared" si="12"/>
        <v>0</v>
      </c>
      <c r="I57" s="8">
        <f t="shared" si="12"/>
        <v>251</v>
      </c>
      <c r="J57" s="8">
        <f t="shared" si="12"/>
        <v>127</v>
      </c>
      <c r="K57" s="8">
        <f t="shared" si="12"/>
        <v>68</v>
      </c>
      <c r="L57" s="8">
        <f t="shared" si="12"/>
        <v>0</v>
      </c>
      <c r="M57" s="8">
        <f t="shared" si="12"/>
        <v>48</v>
      </c>
      <c r="N57" s="8">
        <f t="shared" si="12"/>
        <v>14</v>
      </c>
      <c r="O57" s="8">
        <f t="shared" si="12"/>
        <v>10</v>
      </c>
      <c r="P57" s="8">
        <f t="shared" si="12"/>
        <v>119</v>
      </c>
      <c r="Q57" s="8">
        <f t="shared" si="12"/>
        <v>0</v>
      </c>
      <c r="R57" s="8">
        <f t="shared" si="12"/>
        <v>0</v>
      </c>
      <c r="S57" s="8">
        <f t="shared" si="12"/>
        <v>0</v>
      </c>
      <c r="T57" s="8">
        <f t="shared" si="12"/>
        <v>-9</v>
      </c>
      <c r="U57" s="8">
        <f t="shared" si="12"/>
        <v>0</v>
      </c>
      <c r="V57" s="8">
        <f t="shared" si="12"/>
        <v>5</v>
      </c>
      <c r="W57" s="8"/>
    </row>
    <row r="58" spans="2:23" ht="39.4" x14ac:dyDescent="0.45">
      <c r="B58" s="5" t="s">
        <v>85</v>
      </c>
      <c r="C58" s="8">
        <f t="shared" ref="C58:V58" si="13">C39-$C39</f>
        <v>0</v>
      </c>
      <c r="D58" s="8">
        <f t="shared" si="13"/>
        <v>-429</v>
      </c>
      <c r="E58" s="8">
        <f t="shared" si="13"/>
        <v>-375</v>
      </c>
      <c r="F58" s="8">
        <f t="shared" si="13"/>
        <v>1909</v>
      </c>
      <c r="G58" s="8">
        <f t="shared" si="13"/>
        <v>4594</v>
      </c>
      <c r="H58" s="8">
        <f t="shared" si="13"/>
        <v>-1</v>
      </c>
      <c r="I58" s="8">
        <f t="shared" si="13"/>
        <v>1958</v>
      </c>
      <c r="J58" s="8">
        <f t="shared" si="13"/>
        <v>1433</v>
      </c>
      <c r="K58" s="8">
        <f t="shared" si="13"/>
        <v>739</v>
      </c>
      <c r="L58" s="8">
        <f t="shared" si="13"/>
        <v>-1</v>
      </c>
      <c r="M58" s="8">
        <f t="shared" si="13"/>
        <v>874</v>
      </c>
      <c r="N58" s="8">
        <f t="shared" si="13"/>
        <v>166</v>
      </c>
      <c r="O58" s="8">
        <f t="shared" si="13"/>
        <v>140</v>
      </c>
      <c r="P58" s="8">
        <f t="shared" si="13"/>
        <v>1257</v>
      </c>
      <c r="Q58" s="8">
        <f t="shared" si="13"/>
        <v>-1</v>
      </c>
      <c r="R58" s="8">
        <f t="shared" si="13"/>
        <v>-1</v>
      </c>
      <c r="S58" s="8">
        <f t="shared" si="13"/>
        <v>-1</v>
      </c>
      <c r="T58" s="8">
        <f t="shared" si="13"/>
        <v>-364</v>
      </c>
      <c r="U58" s="8">
        <f t="shared" si="13"/>
        <v>-1</v>
      </c>
      <c r="V58" s="8">
        <f t="shared" si="13"/>
        <v>155</v>
      </c>
      <c r="W58" s="8"/>
    </row>
    <row r="59" spans="2:23" ht="39.4" x14ac:dyDescent="0.45">
      <c r="B59" s="5" t="s">
        <v>96</v>
      </c>
      <c r="C59" s="8">
        <f t="shared" ref="C59:V59" si="14">C40-$C40</f>
        <v>0</v>
      </c>
      <c r="D59" s="8">
        <f t="shared" si="14"/>
        <v>-774</v>
      </c>
      <c r="E59" s="8">
        <f t="shared" si="14"/>
        <v>-570</v>
      </c>
      <c r="F59" s="8">
        <f t="shared" si="14"/>
        <v>3749</v>
      </c>
      <c r="G59" s="8">
        <f t="shared" si="14"/>
        <v>8553</v>
      </c>
      <c r="H59" s="8">
        <f t="shared" si="14"/>
        <v>-3</v>
      </c>
      <c r="I59" s="8">
        <f t="shared" si="14"/>
        <v>4694</v>
      </c>
      <c r="J59" s="8">
        <f t="shared" si="14"/>
        <v>2957</v>
      </c>
      <c r="K59" s="8">
        <f t="shared" si="14"/>
        <v>1212</v>
      </c>
      <c r="L59" s="8">
        <f t="shared" si="14"/>
        <v>-3</v>
      </c>
      <c r="M59" s="8">
        <f t="shared" si="14"/>
        <v>1728</v>
      </c>
      <c r="N59" s="8">
        <f t="shared" si="14"/>
        <v>739</v>
      </c>
      <c r="O59" s="8">
        <f t="shared" si="14"/>
        <v>727</v>
      </c>
      <c r="P59" s="8">
        <f t="shared" si="14"/>
        <v>1747</v>
      </c>
      <c r="Q59" s="8">
        <f t="shared" si="14"/>
        <v>-3</v>
      </c>
      <c r="R59" s="8">
        <f t="shared" si="14"/>
        <v>-3</v>
      </c>
      <c r="S59" s="8">
        <f t="shared" si="14"/>
        <v>-3</v>
      </c>
      <c r="T59" s="8">
        <f t="shared" si="14"/>
        <v>-681</v>
      </c>
      <c r="U59" s="8">
        <f t="shared" si="14"/>
        <v>-3</v>
      </c>
      <c r="V59" s="8">
        <f t="shared" si="14"/>
        <v>209</v>
      </c>
      <c r="W59" s="8"/>
    </row>
    <row r="60" spans="2:23" ht="39.4" x14ac:dyDescent="0.45">
      <c r="B60" s="5" t="s">
        <v>101</v>
      </c>
      <c r="C60" s="8">
        <f t="shared" ref="C60:V60" si="15">C41-$C41</f>
        <v>0</v>
      </c>
      <c r="D60" s="8">
        <f t="shared" si="15"/>
        <v>-506</v>
      </c>
      <c r="E60" s="8">
        <f t="shared" si="15"/>
        <v>-312</v>
      </c>
      <c r="F60" s="8">
        <f t="shared" si="15"/>
        <v>2162</v>
      </c>
      <c r="G60" s="8">
        <f t="shared" si="15"/>
        <v>4704</v>
      </c>
      <c r="H60" s="8">
        <f t="shared" si="15"/>
        <v>-2</v>
      </c>
      <c r="I60" s="8">
        <f t="shared" si="15"/>
        <v>3251</v>
      </c>
      <c r="J60" s="8">
        <f t="shared" si="15"/>
        <v>1643</v>
      </c>
      <c r="K60" s="8">
        <f t="shared" si="15"/>
        <v>808</v>
      </c>
      <c r="L60" s="8">
        <f t="shared" si="15"/>
        <v>-2</v>
      </c>
      <c r="M60" s="8">
        <f t="shared" si="15"/>
        <v>1152</v>
      </c>
      <c r="N60" s="8">
        <f t="shared" si="15"/>
        <v>392</v>
      </c>
      <c r="O60" s="8">
        <f t="shared" si="15"/>
        <v>380</v>
      </c>
      <c r="P60" s="8">
        <f t="shared" si="15"/>
        <v>1314</v>
      </c>
      <c r="Q60" s="8">
        <f t="shared" si="15"/>
        <v>-2</v>
      </c>
      <c r="R60" s="8">
        <f t="shared" si="15"/>
        <v>-2</v>
      </c>
      <c r="S60" s="8">
        <f t="shared" si="15"/>
        <v>-2</v>
      </c>
      <c r="T60" s="8">
        <f t="shared" si="15"/>
        <v>-380</v>
      </c>
      <c r="U60" s="8">
        <f t="shared" si="15"/>
        <v>-2</v>
      </c>
      <c r="V60" s="8">
        <f t="shared" si="15"/>
        <v>126</v>
      </c>
      <c r="W60" s="8"/>
    </row>
    <row r="61" spans="2:23" ht="39.4" x14ac:dyDescent="0.45">
      <c r="B61" s="5" t="s">
        <v>120</v>
      </c>
      <c r="C61" s="8">
        <f t="shared" ref="C61:V61" si="16">C42-$C42</f>
        <v>0</v>
      </c>
      <c r="D61" s="8">
        <f t="shared" si="16"/>
        <v>-587</v>
      </c>
      <c r="E61" s="8">
        <f t="shared" si="16"/>
        <v>-438</v>
      </c>
      <c r="F61" s="8">
        <f t="shared" si="16"/>
        <v>2021</v>
      </c>
      <c r="G61" s="8">
        <f t="shared" si="16"/>
        <v>5022</v>
      </c>
      <c r="H61" s="8">
        <f t="shared" si="16"/>
        <v>-2</v>
      </c>
      <c r="I61" s="8">
        <f t="shared" si="16"/>
        <v>4840</v>
      </c>
      <c r="J61" s="8">
        <f t="shared" si="16"/>
        <v>1694</v>
      </c>
      <c r="K61" s="8">
        <f t="shared" si="16"/>
        <v>810</v>
      </c>
      <c r="L61" s="8">
        <f t="shared" si="16"/>
        <v>-2</v>
      </c>
      <c r="M61" s="8">
        <f t="shared" si="16"/>
        <v>1447</v>
      </c>
      <c r="N61" s="8">
        <f t="shared" si="16"/>
        <v>470</v>
      </c>
      <c r="O61" s="8">
        <f t="shared" si="16"/>
        <v>442</v>
      </c>
      <c r="P61" s="8">
        <f t="shared" si="16"/>
        <v>1523</v>
      </c>
      <c r="Q61" s="8">
        <f t="shared" si="16"/>
        <v>-2</v>
      </c>
      <c r="R61" s="8">
        <f t="shared" si="16"/>
        <v>-2</v>
      </c>
      <c r="S61" s="8">
        <f t="shared" si="16"/>
        <v>-2</v>
      </c>
      <c r="T61" s="8">
        <f t="shared" si="16"/>
        <v>-533</v>
      </c>
      <c r="U61" s="8">
        <f t="shared" si="16"/>
        <v>-2</v>
      </c>
      <c r="V61" s="8">
        <f t="shared" si="16"/>
        <v>120</v>
      </c>
      <c r="W61" s="8"/>
    </row>
    <row r="62" spans="2:23" ht="39.4" x14ac:dyDescent="0.45">
      <c r="B62" s="5" t="s">
        <v>123</v>
      </c>
      <c r="C62" s="8">
        <f t="shared" ref="C62:V62" si="17">C43-$C43</f>
        <v>0</v>
      </c>
      <c r="D62" s="8">
        <f t="shared" si="17"/>
        <v>-568</v>
      </c>
      <c r="E62" s="8">
        <f t="shared" si="17"/>
        <v>-281</v>
      </c>
      <c r="F62" s="8">
        <f t="shared" si="17"/>
        <v>2365</v>
      </c>
      <c r="G62" s="8">
        <f t="shared" si="17"/>
        <v>4632</v>
      </c>
      <c r="H62" s="8">
        <f t="shared" si="17"/>
        <v>-1</v>
      </c>
      <c r="I62" s="8">
        <f t="shared" si="17"/>
        <v>2250</v>
      </c>
      <c r="J62" s="8">
        <f t="shared" si="17"/>
        <v>1548</v>
      </c>
      <c r="K62" s="8">
        <f t="shared" si="17"/>
        <v>1206</v>
      </c>
      <c r="L62" s="8">
        <f t="shared" si="17"/>
        <v>-1</v>
      </c>
      <c r="M62" s="8">
        <f t="shared" si="17"/>
        <v>964</v>
      </c>
      <c r="N62" s="8">
        <f t="shared" si="17"/>
        <v>221</v>
      </c>
      <c r="O62" s="8">
        <f t="shared" si="17"/>
        <v>257</v>
      </c>
      <c r="P62" s="8">
        <f t="shared" si="17"/>
        <v>1211</v>
      </c>
      <c r="Q62" s="8">
        <f t="shared" si="17"/>
        <v>-1</v>
      </c>
      <c r="R62" s="8">
        <f t="shared" si="17"/>
        <v>-1</v>
      </c>
      <c r="S62" s="8">
        <f t="shared" si="17"/>
        <v>-1</v>
      </c>
      <c r="T62" s="8">
        <f t="shared" si="17"/>
        <v>-283</v>
      </c>
      <c r="U62" s="8">
        <f t="shared" si="17"/>
        <v>-1</v>
      </c>
      <c r="V62" s="8">
        <f t="shared" si="17"/>
        <v>96</v>
      </c>
      <c r="W62" s="8"/>
    </row>
    <row r="63" spans="2:23" ht="39.4" x14ac:dyDescent="0.45">
      <c r="B63" s="5" t="s">
        <v>129</v>
      </c>
      <c r="C63" s="8">
        <f t="shared" ref="C63:V63" si="18">C44-$C44</f>
        <v>0</v>
      </c>
      <c r="D63" s="8">
        <f t="shared" si="18"/>
        <v>-272</v>
      </c>
      <c r="E63" s="8">
        <f t="shared" si="18"/>
        <v>-194</v>
      </c>
      <c r="F63" s="8">
        <f t="shared" si="18"/>
        <v>902</v>
      </c>
      <c r="G63" s="8">
        <f t="shared" si="18"/>
        <v>2002</v>
      </c>
      <c r="H63" s="8">
        <f t="shared" si="18"/>
        <v>-1</v>
      </c>
      <c r="I63" s="8">
        <f t="shared" si="18"/>
        <v>2082</v>
      </c>
      <c r="J63" s="8">
        <f t="shared" si="18"/>
        <v>711</v>
      </c>
      <c r="K63" s="8">
        <f t="shared" si="18"/>
        <v>334</v>
      </c>
      <c r="L63" s="8">
        <f t="shared" si="18"/>
        <v>-1</v>
      </c>
      <c r="M63" s="8">
        <f t="shared" si="18"/>
        <v>263</v>
      </c>
      <c r="N63" s="8">
        <f t="shared" si="18"/>
        <v>177</v>
      </c>
      <c r="O63" s="8">
        <f t="shared" si="18"/>
        <v>164</v>
      </c>
      <c r="P63" s="8">
        <f t="shared" si="18"/>
        <v>610</v>
      </c>
      <c r="Q63" s="8">
        <f t="shared" si="18"/>
        <v>-1</v>
      </c>
      <c r="R63" s="8">
        <f t="shared" si="18"/>
        <v>-1</v>
      </c>
      <c r="S63" s="8">
        <f t="shared" si="18"/>
        <v>-1</v>
      </c>
      <c r="T63" s="8">
        <f t="shared" si="18"/>
        <v>-200</v>
      </c>
      <c r="U63" s="8">
        <f t="shared" si="18"/>
        <v>-1</v>
      </c>
      <c r="V63" s="8">
        <f t="shared" si="18"/>
        <v>37</v>
      </c>
      <c r="W63" s="8"/>
    </row>
    <row r="64" spans="2:23" ht="39.4" x14ac:dyDescent="0.45">
      <c r="B64" s="5" t="s">
        <v>130</v>
      </c>
      <c r="C64" s="8">
        <f t="shared" ref="C64:V64" si="19">C45-$C45</f>
        <v>0</v>
      </c>
      <c r="D64" s="8">
        <f t="shared" si="19"/>
        <v>-277</v>
      </c>
      <c r="E64" s="8">
        <f t="shared" si="19"/>
        <v>-259</v>
      </c>
      <c r="F64" s="8">
        <f t="shared" si="19"/>
        <v>1068</v>
      </c>
      <c r="G64" s="8">
        <f t="shared" si="19"/>
        <v>2443</v>
      </c>
      <c r="H64" s="8">
        <f t="shared" si="19"/>
        <v>-1</v>
      </c>
      <c r="I64" s="8">
        <f t="shared" si="19"/>
        <v>3559</v>
      </c>
      <c r="J64" s="8">
        <f t="shared" si="19"/>
        <v>798</v>
      </c>
      <c r="K64" s="8">
        <f t="shared" si="19"/>
        <v>340</v>
      </c>
      <c r="L64" s="8">
        <f t="shared" si="19"/>
        <v>-1</v>
      </c>
      <c r="M64" s="8">
        <f t="shared" si="19"/>
        <v>718</v>
      </c>
      <c r="N64" s="8">
        <f t="shared" si="19"/>
        <v>247</v>
      </c>
      <c r="O64" s="8">
        <f t="shared" si="19"/>
        <v>215</v>
      </c>
      <c r="P64" s="8">
        <f t="shared" si="19"/>
        <v>1349</v>
      </c>
      <c r="Q64" s="8">
        <f t="shared" si="19"/>
        <v>-1</v>
      </c>
      <c r="R64" s="8">
        <f t="shared" si="19"/>
        <v>-1</v>
      </c>
      <c r="S64" s="8">
        <f t="shared" si="19"/>
        <v>-1</v>
      </c>
      <c r="T64" s="8">
        <f t="shared" si="19"/>
        <v>-227</v>
      </c>
      <c r="U64" s="8">
        <f t="shared" si="19"/>
        <v>-1</v>
      </c>
      <c r="V64" s="8">
        <f t="shared" si="19"/>
        <v>57</v>
      </c>
      <c r="W64" s="8"/>
    </row>
    <row r="65" spans="2:23" ht="39.4" x14ac:dyDescent="0.45">
      <c r="B65" s="5" t="s">
        <v>131</v>
      </c>
      <c r="C65" s="8">
        <f t="shared" ref="C65:V65" si="20">C46-$C46</f>
        <v>0</v>
      </c>
      <c r="D65" s="8">
        <f t="shared" si="20"/>
        <v>-70</v>
      </c>
      <c r="E65" s="8">
        <f t="shared" si="20"/>
        <v>-47</v>
      </c>
      <c r="F65" s="8">
        <f t="shared" si="20"/>
        <v>339</v>
      </c>
      <c r="G65" s="8">
        <f t="shared" si="20"/>
        <v>576</v>
      </c>
      <c r="H65" s="8">
        <f t="shared" si="20"/>
        <v>0</v>
      </c>
      <c r="I65" s="8">
        <f t="shared" si="20"/>
        <v>1012</v>
      </c>
      <c r="J65" s="8">
        <f t="shared" si="20"/>
        <v>217</v>
      </c>
      <c r="K65" s="8">
        <f t="shared" si="20"/>
        <v>83</v>
      </c>
      <c r="L65" s="8">
        <f t="shared" si="20"/>
        <v>0</v>
      </c>
      <c r="M65" s="8">
        <f t="shared" si="20"/>
        <v>53</v>
      </c>
      <c r="N65" s="8">
        <f t="shared" si="20"/>
        <v>62</v>
      </c>
      <c r="O65" s="8">
        <f t="shared" si="20"/>
        <v>49</v>
      </c>
      <c r="P65" s="8">
        <f t="shared" si="20"/>
        <v>268</v>
      </c>
      <c r="Q65" s="8">
        <f t="shared" si="20"/>
        <v>0</v>
      </c>
      <c r="R65" s="8">
        <f t="shared" si="20"/>
        <v>0</v>
      </c>
      <c r="S65" s="8">
        <f t="shared" si="20"/>
        <v>0</v>
      </c>
      <c r="T65" s="8">
        <f t="shared" si="20"/>
        <v>-40</v>
      </c>
      <c r="U65" s="8">
        <f t="shared" si="20"/>
        <v>0</v>
      </c>
      <c r="V65" s="8">
        <f t="shared" si="20"/>
        <v>7</v>
      </c>
      <c r="W65" s="8"/>
    </row>
    <row r="68" spans="2:23" ht="39.4" x14ac:dyDescent="0.45">
      <c r="B68" s="3" t="s">
        <v>29</v>
      </c>
      <c r="C68" s="3" t="s">
        <v>4</v>
      </c>
      <c r="D68" s="3" t="s">
        <v>5</v>
      </c>
      <c r="E68" s="3" t="s">
        <v>6</v>
      </c>
      <c r="F68" s="3" t="s">
        <v>7</v>
      </c>
      <c r="G68" s="3" t="s">
        <v>8</v>
      </c>
      <c r="H68" s="3" t="s">
        <v>9</v>
      </c>
      <c r="I68" s="3" t="s">
        <v>10</v>
      </c>
      <c r="J68" s="3" t="s">
        <v>11</v>
      </c>
      <c r="K68" s="3" t="s">
        <v>12</v>
      </c>
      <c r="L68" s="3" t="s">
        <v>13</v>
      </c>
      <c r="M68" s="3" t="s">
        <v>14</v>
      </c>
      <c r="N68" s="3" t="s">
        <v>15</v>
      </c>
      <c r="O68" s="3" t="s">
        <v>16</v>
      </c>
      <c r="P68" s="3" t="s">
        <v>17</v>
      </c>
      <c r="Q68" s="3" t="s">
        <v>18</v>
      </c>
      <c r="R68" s="3" t="s">
        <v>19</v>
      </c>
      <c r="S68" s="3" t="s">
        <v>20</v>
      </c>
      <c r="T68" s="3" t="s">
        <v>21</v>
      </c>
      <c r="U68" s="3" t="s">
        <v>22</v>
      </c>
      <c r="V68" s="3" t="s">
        <v>161</v>
      </c>
      <c r="W68" s="3" t="s">
        <v>183</v>
      </c>
    </row>
    <row r="69" spans="2:23" ht="39.4" x14ac:dyDescent="0.45">
      <c r="B69" s="5" t="s">
        <v>42</v>
      </c>
      <c r="C69" s="10">
        <f>C50/$C31</f>
        <v>0</v>
      </c>
      <c r="D69" s="10">
        <f t="shared" ref="D69:V69" si="21">D50/$C31</f>
        <v>-0.47346368715083798</v>
      </c>
      <c r="E69" s="10">
        <f t="shared" si="21"/>
        <v>-0.39245810055865921</v>
      </c>
      <c r="F69" s="10">
        <f t="shared" si="21"/>
        <v>1.5614525139664805</v>
      </c>
      <c r="G69" s="10">
        <f t="shared" si="21"/>
        <v>3.9497206703910615</v>
      </c>
      <c r="H69" s="10">
        <f t="shared" si="21"/>
        <v>-1.3966480446927375E-3</v>
      </c>
      <c r="I69" s="10">
        <f t="shared" si="21"/>
        <v>4.9022346368715084</v>
      </c>
      <c r="J69" s="10">
        <f t="shared" si="21"/>
        <v>1.3505586592178771</v>
      </c>
      <c r="K69" s="10">
        <f t="shared" si="21"/>
        <v>0.70251396648044695</v>
      </c>
      <c r="L69" s="10">
        <f t="shared" si="21"/>
        <v>-1.3966480446927375E-3</v>
      </c>
      <c r="M69" s="10">
        <f t="shared" si="21"/>
        <v>0.73882681564245811</v>
      </c>
      <c r="N69" s="10">
        <f t="shared" si="21"/>
        <v>0.43016759776536312</v>
      </c>
      <c r="O69" s="10">
        <f t="shared" si="21"/>
        <v>0.31703910614525138</v>
      </c>
      <c r="P69" s="10">
        <f t="shared" si="21"/>
        <v>1.5027932960893855</v>
      </c>
      <c r="Q69" s="10">
        <f t="shared" si="21"/>
        <v>-1.3966480446927375E-3</v>
      </c>
      <c r="R69" s="10">
        <f t="shared" si="21"/>
        <v>-1.3966480446927375E-3</v>
      </c>
      <c r="S69" s="10">
        <f t="shared" si="21"/>
        <v>-1.3966480446927375E-3</v>
      </c>
      <c r="T69" s="10">
        <f t="shared" si="21"/>
        <v>-0.45810055865921789</v>
      </c>
      <c r="U69" s="10">
        <f t="shared" si="21"/>
        <v>-1.3966480446927375E-3</v>
      </c>
      <c r="V69" s="10">
        <f t="shared" si="21"/>
        <v>8.1005586592178769E-2</v>
      </c>
      <c r="W69" s="10"/>
    </row>
    <row r="70" spans="2:23" ht="39.4" x14ac:dyDescent="0.45">
      <c r="B70" s="5" t="s">
        <v>44</v>
      </c>
      <c r="C70" s="10">
        <f t="shared" ref="C70:V70" si="22">C51/$C32</f>
        <v>0</v>
      </c>
      <c r="D70" s="10">
        <f t="shared" si="22"/>
        <v>-0.54720616570327552</v>
      </c>
      <c r="E70" s="10">
        <f t="shared" si="22"/>
        <v>-0.45857418111753373</v>
      </c>
      <c r="F70" s="10">
        <f t="shared" si="22"/>
        <v>2.0308285163776492</v>
      </c>
      <c r="G70" s="10">
        <f t="shared" si="22"/>
        <v>3.9749518304431599</v>
      </c>
      <c r="H70" s="10">
        <f t="shared" si="22"/>
        <v>-1.9267822736030828E-3</v>
      </c>
      <c r="I70" s="10">
        <f t="shared" si="22"/>
        <v>6.5606936416184976</v>
      </c>
      <c r="J70" s="10">
        <f t="shared" si="22"/>
        <v>1.6223506743737957</v>
      </c>
      <c r="K70" s="10">
        <f t="shared" si="22"/>
        <v>0.79190751445086704</v>
      </c>
      <c r="L70" s="10">
        <f t="shared" si="22"/>
        <v>-1.9267822736030828E-3</v>
      </c>
      <c r="M70" s="10">
        <f t="shared" si="22"/>
        <v>0.70905587668593451</v>
      </c>
      <c r="N70" s="10">
        <f t="shared" si="22"/>
        <v>0.59152215799614638</v>
      </c>
      <c r="O70" s="10">
        <f t="shared" si="22"/>
        <v>0.43159922928709055</v>
      </c>
      <c r="P70" s="10">
        <f t="shared" si="22"/>
        <v>1.9344894026974953</v>
      </c>
      <c r="Q70" s="10">
        <f t="shared" si="22"/>
        <v>-1.9267822736030828E-3</v>
      </c>
      <c r="R70" s="10">
        <f t="shared" si="22"/>
        <v>-1.9267822736030828E-3</v>
      </c>
      <c r="S70" s="10">
        <f t="shared" si="22"/>
        <v>-1.9267822736030828E-3</v>
      </c>
      <c r="T70" s="10">
        <f t="shared" si="22"/>
        <v>-0.4951830443159923</v>
      </c>
      <c r="U70" s="10">
        <f t="shared" si="22"/>
        <v>-1.9267822736030828E-3</v>
      </c>
      <c r="V70" s="10">
        <f t="shared" si="22"/>
        <v>5.9730250481695571E-2</v>
      </c>
      <c r="W70" s="10"/>
    </row>
    <row r="71" spans="2:23" ht="39.4" x14ac:dyDescent="0.45">
      <c r="B71" s="5" t="s">
        <v>51</v>
      </c>
      <c r="C71" s="10">
        <f t="shared" ref="C71:V71" si="23">C52/$C33</f>
        <v>0</v>
      </c>
      <c r="D71" s="10">
        <f t="shared" si="23"/>
        <v>-0.51086956521739135</v>
      </c>
      <c r="E71" s="10">
        <f t="shared" si="23"/>
        <v>-0.34937888198757766</v>
      </c>
      <c r="F71" s="10">
        <f t="shared" si="23"/>
        <v>1.7142857142857142</v>
      </c>
      <c r="G71" s="10">
        <f t="shared" si="23"/>
        <v>3.9114906832298137</v>
      </c>
      <c r="H71" s="10">
        <f t="shared" si="23"/>
        <v>-1.5527950310559005E-3</v>
      </c>
      <c r="I71" s="10">
        <f t="shared" si="23"/>
        <v>3.7795031055900621</v>
      </c>
      <c r="J71" s="10">
        <f t="shared" si="23"/>
        <v>1.3788819875776397</v>
      </c>
      <c r="K71" s="10">
        <f t="shared" si="23"/>
        <v>0.63354037267080743</v>
      </c>
      <c r="L71" s="10">
        <f t="shared" si="23"/>
        <v>-1.5527950310559005E-3</v>
      </c>
      <c r="M71" s="10">
        <f t="shared" si="23"/>
        <v>0.52639751552795033</v>
      </c>
      <c r="N71" s="10">
        <f t="shared" si="23"/>
        <v>0.39751552795031053</v>
      </c>
      <c r="O71" s="10">
        <f t="shared" si="23"/>
        <v>0.34006211180124224</v>
      </c>
      <c r="P71" s="10">
        <f t="shared" si="23"/>
        <v>0.97826086956521741</v>
      </c>
      <c r="Q71" s="10">
        <f t="shared" si="23"/>
        <v>-1.5527950310559005E-3</v>
      </c>
      <c r="R71" s="10">
        <f t="shared" si="23"/>
        <v>-1.5527950310559005E-3</v>
      </c>
      <c r="S71" s="10">
        <f t="shared" si="23"/>
        <v>-1.5527950310559005E-3</v>
      </c>
      <c r="T71" s="10">
        <f t="shared" si="23"/>
        <v>-0.44720496894409939</v>
      </c>
      <c r="U71" s="10">
        <f t="shared" si="23"/>
        <v>-1.5527950310559005E-3</v>
      </c>
      <c r="V71" s="10">
        <f t="shared" si="23"/>
        <v>5.9006211180124224E-2</v>
      </c>
      <c r="W71" s="10"/>
    </row>
    <row r="72" spans="2:23" ht="39.4" x14ac:dyDescent="0.45">
      <c r="B72" s="5" t="s">
        <v>56</v>
      </c>
      <c r="C72" s="10">
        <f t="shared" ref="C72:V72" si="24">C53/$C34</f>
        <v>0</v>
      </c>
      <c r="D72" s="10">
        <f t="shared" si="24"/>
        <v>-0.5632333767926988</v>
      </c>
      <c r="E72" s="10">
        <f t="shared" si="24"/>
        <v>-0.44458930899608867</v>
      </c>
      <c r="F72" s="10">
        <f t="shared" si="24"/>
        <v>1.8787483702737939</v>
      </c>
      <c r="G72" s="10">
        <f t="shared" si="24"/>
        <v>4.577574967405476</v>
      </c>
      <c r="H72" s="10">
        <f t="shared" si="24"/>
        <v>-1.3037809647979139E-3</v>
      </c>
      <c r="I72" s="10">
        <f t="shared" si="24"/>
        <v>3.7783572359843545</v>
      </c>
      <c r="J72" s="10">
        <f t="shared" si="24"/>
        <v>1.6166883963494132</v>
      </c>
      <c r="K72" s="10">
        <f t="shared" si="24"/>
        <v>0.69752281616688394</v>
      </c>
      <c r="L72" s="10">
        <f t="shared" si="24"/>
        <v>-1.3037809647979139E-3</v>
      </c>
      <c r="M72" s="10">
        <f t="shared" si="24"/>
        <v>0.52411994784876137</v>
      </c>
      <c r="N72" s="10">
        <f t="shared" si="24"/>
        <v>0.47979139504563234</v>
      </c>
      <c r="O72" s="10">
        <f t="shared" si="24"/>
        <v>0.38200782268578881</v>
      </c>
      <c r="P72" s="10">
        <f t="shared" si="24"/>
        <v>1.1147327249022165</v>
      </c>
      <c r="Q72" s="10">
        <f t="shared" si="24"/>
        <v>-1.3037809647979139E-3</v>
      </c>
      <c r="R72" s="10">
        <f t="shared" si="24"/>
        <v>-1.3037809647979139E-3</v>
      </c>
      <c r="S72" s="10">
        <f t="shared" si="24"/>
        <v>-1.3037809647979139E-3</v>
      </c>
      <c r="T72" s="10">
        <f t="shared" si="24"/>
        <v>-0.53846153846153844</v>
      </c>
      <c r="U72" s="10">
        <f t="shared" si="24"/>
        <v>-1.3037809647979139E-3</v>
      </c>
      <c r="V72" s="10">
        <f t="shared" si="24"/>
        <v>7.6923076923076927E-2</v>
      </c>
      <c r="W72" s="10"/>
    </row>
    <row r="73" spans="2:23" ht="39.4" x14ac:dyDescent="0.45">
      <c r="B73" s="5" t="s">
        <v>59</v>
      </c>
      <c r="C73" s="10">
        <f t="shared" ref="C73:V73" si="25">C54/$C35</f>
        <v>0</v>
      </c>
      <c r="D73" s="10">
        <f t="shared" si="25"/>
        <v>-0.61574803149606294</v>
      </c>
      <c r="E73" s="10">
        <f t="shared" si="25"/>
        <v>-0.42519685039370081</v>
      </c>
      <c r="F73" s="10">
        <f t="shared" si="25"/>
        <v>2</v>
      </c>
      <c r="G73" s="10">
        <f t="shared" si="25"/>
        <v>4.6740157480314961</v>
      </c>
      <c r="H73" s="10">
        <f t="shared" si="25"/>
        <v>0</v>
      </c>
      <c r="I73" s="10">
        <f t="shared" si="25"/>
        <v>3.7716535433070866</v>
      </c>
      <c r="J73" s="10">
        <f t="shared" si="25"/>
        <v>1.8031496062992125</v>
      </c>
      <c r="K73" s="10">
        <f t="shared" si="25"/>
        <v>0.77952755905511806</v>
      </c>
      <c r="L73" s="10">
        <f t="shared" si="25"/>
        <v>0</v>
      </c>
      <c r="M73" s="10">
        <f t="shared" si="25"/>
        <v>0.65511811023622046</v>
      </c>
      <c r="N73" s="10">
        <f t="shared" si="25"/>
        <v>0.57322834645669296</v>
      </c>
      <c r="O73" s="10">
        <f t="shared" si="25"/>
        <v>0.45196850393700788</v>
      </c>
      <c r="P73" s="10">
        <f t="shared" si="25"/>
        <v>1.0881889763779529</v>
      </c>
      <c r="Q73" s="10">
        <f t="shared" si="25"/>
        <v>0</v>
      </c>
      <c r="R73" s="10">
        <f t="shared" si="25"/>
        <v>0</v>
      </c>
      <c r="S73" s="10">
        <f t="shared" si="25"/>
        <v>0</v>
      </c>
      <c r="T73" s="10">
        <f t="shared" si="25"/>
        <v>-0.56850393700787405</v>
      </c>
      <c r="U73" s="10">
        <f t="shared" si="25"/>
        <v>0</v>
      </c>
      <c r="V73" s="10">
        <f t="shared" si="25"/>
        <v>0.10708661417322834</v>
      </c>
      <c r="W73" s="10"/>
    </row>
    <row r="74" spans="2:23" ht="39.4" x14ac:dyDescent="0.45">
      <c r="B74" s="5" t="s">
        <v>62</v>
      </c>
      <c r="C74" s="10">
        <f t="shared" ref="C74:V74" si="26">C55/$C36</f>
        <v>0</v>
      </c>
      <c r="D74" s="10">
        <f t="shared" si="26"/>
        <v>-0.56773618538324422</v>
      </c>
      <c r="E74" s="10">
        <f t="shared" si="26"/>
        <v>-0.48039215686274511</v>
      </c>
      <c r="F74" s="10">
        <f t="shared" si="26"/>
        <v>2.1746880570409983</v>
      </c>
      <c r="G74" s="10">
        <f t="shared" si="26"/>
        <v>5.4893048128342246</v>
      </c>
      <c r="H74" s="10">
        <f t="shared" si="26"/>
        <v>0</v>
      </c>
      <c r="I74" s="10">
        <f t="shared" si="26"/>
        <v>1.8957219251336899</v>
      </c>
      <c r="J74" s="10">
        <f t="shared" si="26"/>
        <v>1.8529411764705883</v>
      </c>
      <c r="K74" s="10">
        <f t="shared" si="26"/>
        <v>0.73975044563279857</v>
      </c>
      <c r="L74" s="10">
        <f t="shared" si="26"/>
        <v>0</v>
      </c>
      <c r="M74" s="10">
        <f t="shared" si="26"/>
        <v>0.553475935828877</v>
      </c>
      <c r="N74" s="10">
        <f t="shared" si="26"/>
        <v>0.50356506238859178</v>
      </c>
      <c r="O74" s="10">
        <f t="shared" si="26"/>
        <v>0.39839572192513367</v>
      </c>
      <c r="P74" s="10">
        <f t="shared" si="26"/>
        <v>0.87789661319073087</v>
      </c>
      <c r="Q74" s="10">
        <f t="shared" si="26"/>
        <v>0</v>
      </c>
      <c r="R74" s="10">
        <f t="shared" si="26"/>
        <v>0</v>
      </c>
      <c r="S74" s="10">
        <f t="shared" si="26"/>
        <v>0</v>
      </c>
      <c r="T74" s="10">
        <f t="shared" si="26"/>
        <v>-0.63458110516934041</v>
      </c>
      <c r="U74" s="10">
        <f t="shared" si="26"/>
        <v>0</v>
      </c>
      <c r="V74" s="10">
        <f t="shared" si="26"/>
        <v>0.15775401069518716</v>
      </c>
      <c r="W74" s="10"/>
    </row>
    <row r="75" spans="2:23" ht="39.4" x14ac:dyDescent="0.45">
      <c r="B75" s="5" t="s">
        <v>75</v>
      </c>
      <c r="C75" s="10">
        <f t="shared" ref="C75:V75" si="27">C56/$C37</f>
        <v>0</v>
      </c>
      <c r="D75" s="10">
        <f t="shared" si="27"/>
        <v>-0.58208955223880599</v>
      </c>
      <c r="E75" s="10">
        <f t="shared" si="27"/>
        <v>-0.44029850746268656</v>
      </c>
      <c r="F75" s="10">
        <f t="shared" si="27"/>
        <v>3.7462686567164178</v>
      </c>
      <c r="G75" s="10">
        <f t="shared" si="27"/>
        <v>8.2164179104477615</v>
      </c>
      <c r="H75" s="10">
        <f t="shared" si="27"/>
        <v>0</v>
      </c>
      <c r="I75" s="10">
        <f t="shared" si="27"/>
        <v>5.0298507462686564</v>
      </c>
      <c r="J75" s="10">
        <f t="shared" si="27"/>
        <v>2.2985074626865671</v>
      </c>
      <c r="K75" s="10">
        <f t="shared" si="27"/>
        <v>1.4925373134328359</v>
      </c>
      <c r="L75" s="10">
        <f t="shared" si="27"/>
        <v>0</v>
      </c>
      <c r="M75" s="10">
        <f t="shared" si="27"/>
        <v>1.1343283582089552</v>
      </c>
      <c r="N75" s="10">
        <f t="shared" si="27"/>
        <v>0.53731343283582089</v>
      </c>
      <c r="O75" s="10">
        <f t="shared" si="27"/>
        <v>0.29104477611940299</v>
      </c>
      <c r="P75" s="10">
        <f t="shared" si="27"/>
        <v>2.455223880597015</v>
      </c>
      <c r="Q75" s="10">
        <f t="shared" si="27"/>
        <v>0</v>
      </c>
      <c r="R75" s="10">
        <f t="shared" si="27"/>
        <v>0</v>
      </c>
      <c r="S75" s="10">
        <f t="shared" si="27"/>
        <v>0</v>
      </c>
      <c r="T75" s="10">
        <f t="shared" si="27"/>
        <v>-0.2462686567164179</v>
      </c>
      <c r="U75" s="10">
        <f t="shared" si="27"/>
        <v>0</v>
      </c>
      <c r="V75" s="10">
        <f t="shared" si="27"/>
        <v>0.12686567164179105</v>
      </c>
      <c r="W75" s="10"/>
    </row>
    <row r="76" spans="2:23" ht="39.4" x14ac:dyDescent="0.45">
      <c r="B76" s="5" t="s">
        <v>78</v>
      </c>
      <c r="C76" s="10">
        <f t="shared" ref="C76:V76" si="28">C57/$C38</f>
        <v>0</v>
      </c>
      <c r="D76" s="10">
        <f t="shared" si="28"/>
        <v>-0.44827586206896552</v>
      </c>
      <c r="E76" s="10">
        <f t="shared" si="28"/>
        <v>-0.56896551724137934</v>
      </c>
      <c r="F76" s="10">
        <f t="shared" si="28"/>
        <v>3.7586206896551726</v>
      </c>
      <c r="G76" s="10">
        <f t="shared" si="28"/>
        <v>8.6551724137931032</v>
      </c>
      <c r="H76" s="10">
        <f t="shared" si="28"/>
        <v>0</v>
      </c>
      <c r="I76" s="10">
        <f t="shared" si="28"/>
        <v>4.3275862068965516</v>
      </c>
      <c r="J76" s="10">
        <f t="shared" si="28"/>
        <v>2.1896551724137931</v>
      </c>
      <c r="K76" s="10">
        <f t="shared" si="28"/>
        <v>1.1724137931034482</v>
      </c>
      <c r="L76" s="10">
        <f t="shared" si="28"/>
        <v>0</v>
      </c>
      <c r="M76" s="10">
        <f t="shared" si="28"/>
        <v>0.82758620689655171</v>
      </c>
      <c r="N76" s="10">
        <f t="shared" si="28"/>
        <v>0.2413793103448276</v>
      </c>
      <c r="O76" s="10">
        <f t="shared" si="28"/>
        <v>0.17241379310344829</v>
      </c>
      <c r="P76" s="10">
        <f t="shared" si="28"/>
        <v>2.0517241379310347</v>
      </c>
      <c r="Q76" s="10">
        <f t="shared" si="28"/>
        <v>0</v>
      </c>
      <c r="R76" s="10">
        <f t="shared" si="28"/>
        <v>0</v>
      </c>
      <c r="S76" s="10">
        <f t="shared" si="28"/>
        <v>0</v>
      </c>
      <c r="T76" s="10">
        <f t="shared" si="28"/>
        <v>-0.15517241379310345</v>
      </c>
      <c r="U76" s="10">
        <f t="shared" si="28"/>
        <v>0</v>
      </c>
      <c r="V76" s="10">
        <f t="shared" si="28"/>
        <v>8.6206896551724144E-2</v>
      </c>
      <c r="W76" s="10"/>
    </row>
    <row r="77" spans="2:23" ht="39.4" x14ac:dyDescent="0.45">
      <c r="B77" s="5" t="s">
        <v>85</v>
      </c>
      <c r="C77" s="10">
        <f t="shared" ref="C77:V77" si="29">C58/$C39</f>
        <v>0</v>
      </c>
      <c r="D77" s="10">
        <f t="shared" si="29"/>
        <v>-0.55212355212355213</v>
      </c>
      <c r="E77" s="10">
        <f t="shared" si="29"/>
        <v>-0.4826254826254826</v>
      </c>
      <c r="F77" s="10">
        <f t="shared" si="29"/>
        <v>2.4568854568854568</v>
      </c>
      <c r="G77" s="10">
        <f t="shared" si="29"/>
        <v>5.9124839124839124</v>
      </c>
      <c r="H77" s="10">
        <f t="shared" si="29"/>
        <v>-1.287001287001287E-3</v>
      </c>
      <c r="I77" s="10">
        <f t="shared" si="29"/>
        <v>2.5199485199485201</v>
      </c>
      <c r="J77" s="10">
        <f t="shared" si="29"/>
        <v>1.8442728442728442</v>
      </c>
      <c r="K77" s="10">
        <f t="shared" si="29"/>
        <v>0.95109395109395112</v>
      </c>
      <c r="L77" s="10">
        <f t="shared" si="29"/>
        <v>-1.287001287001287E-3</v>
      </c>
      <c r="M77" s="10">
        <f t="shared" si="29"/>
        <v>1.1248391248391247</v>
      </c>
      <c r="N77" s="10">
        <f t="shared" si="29"/>
        <v>0.21364221364221364</v>
      </c>
      <c r="O77" s="10">
        <f t="shared" si="29"/>
        <v>0.18018018018018017</v>
      </c>
      <c r="P77" s="10">
        <f t="shared" si="29"/>
        <v>1.6177606177606179</v>
      </c>
      <c r="Q77" s="10">
        <f t="shared" si="29"/>
        <v>-1.287001287001287E-3</v>
      </c>
      <c r="R77" s="10">
        <f t="shared" si="29"/>
        <v>-1.287001287001287E-3</v>
      </c>
      <c r="S77" s="10">
        <f t="shared" si="29"/>
        <v>-1.287001287001287E-3</v>
      </c>
      <c r="T77" s="10">
        <f t="shared" si="29"/>
        <v>-0.46846846846846846</v>
      </c>
      <c r="U77" s="10">
        <f t="shared" si="29"/>
        <v>-1.287001287001287E-3</v>
      </c>
      <c r="V77" s="10">
        <f t="shared" si="29"/>
        <v>0.19948519948519949</v>
      </c>
      <c r="W77" s="10"/>
    </row>
    <row r="78" spans="2:23" ht="39.4" x14ac:dyDescent="0.45">
      <c r="B78" s="5" t="s">
        <v>96</v>
      </c>
      <c r="C78" s="10">
        <f t="shared" ref="C78:V78" si="30">C59/$C40</f>
        <v>0</v>
      </c>
      <c r="D78" s="10">
        <f t="shared" si="30"/>
        <v>-0.66210436270316508</v>
      </c>
      <c r="E78" s="10">
        <f t="shared" si="30"/>
        <v>-0.48759623609923008</v>
      </c>
      <c r="F78" s="10">
        <f t="shared" si="30"/>
        <v>3.2070145423438836</v>
      </c>
      <c r="G78" s="10">
        <f t="shared" si="30"/>
        <v>7.3165098374679216</v>
      </c>
      <c r="H78" s="10">
        <f t="shared" si="30"/>
        <v>-2.5662959794696323E-3</v>
      </c>
      <c r="I78" s="10">
        <f t="shared" si="30"/>
        <v>4.015397775876818</v>
      </c>
      <c r="J78" s="10">
        <f t="shared" si="30"/>
        <v>2.529512403763901</v>
      </c>
      <c r="K78" s="10">
        <f t="shared" si="30"/>
        <v>1.0367835757057313</v>
      </c>
      <c r="L78" s="10">
        <f t="shared" si="30"/>
        <v>-2.5662959794696323E-3</v>
      </c>
      <c r="M78" s="10">
        <f t="shared" si="30"/>
        <v>1.478186484174508</v>
      </c>
      <c r="N78" s="10">
        <f t="shared" si="30"/>
        <v>0.63216424294268603</v>
      </c>
      <c r="O78" s="10">
        <f t="shared" si="30"/>
        <v>0.62189905902480758</v>
      </c>
      <c r="P78" s="10">
        <f t="shared" si="30"/>
        <v>1.4944396920444825</v>
      </c>
      <c r="Q78" s="10">
        <f t="shared" si="30"/>
        <v>-2.5662959794696323E-3</v>
      </c>
      <c r="R78" s="10">
        <f t="shared" si="30"/>
        <v>-2.5662959794696323E-3</v>
      </c>
      <c r="S78" s="10">
        <f t="shared" si="30"/>
        <v>-2.5662959794696323E-3</v>
      </c>
      <c r="T78" s="10">
        <f t="shared" si="30"/>
        <v>-0.58254918733960648</v>
      </c>
      <c r="U78" s="10">
        <f t="shared" si="30"/>
        <v>-2.5662959794696323E-3</v>
      </c>
      <c r="V78" s="10">
        <f t="shared" si="30"/>
        <v>0.17878528656971771</v>
      </c>
      <c r="W78" s="10"/>
    </row>
    <row r="79" spans="2:23" ht="39.4" x14ac:dyDescent="0.45">
      <c r="B79" s="5" t="s">
        <v>101</v>
      </c>
      <c r="C79" s="10">
        <f t="shared" ref="C79:V79" si="31">C60/$C41</f>
        <v>0</v>
      </c>
      <c r="D79" s="10">
        <f t="shared" si="31"/>
        <v>-0.62085889570552144</v>
      </c>
      <c r="E79" s="10">
        <f t="shared" si="31"/>
        <v>-0.38282208588957056</v>
      </c>
      <c r="F79" s="10">
        <f t="shared" si="31"/>
        <v>2.6527607361963188</v>
      </c>
      <c r="G79" s="10">
        <f t="shared" si="31"/>
        <v>5.7717791411042949</v>
      </c>
      <c r="H79" s="10">
        <f t="shared" si="31"/>
        <v>-2.4539877300613498E-3</v>
      </c>
      <c r="I79" s="10">
        <f t="shared" si="31"/>
        <v>3.988957055214724</v>
      </c>
      <c r="J79" s="10">
        <f t="shared" si="31"/>
        <v>2.0159509202453987</v>
      </c>
      <c r="K79" s="10">
        <f t="shared" si="31"/>
        <v>0.99141104294478533</v>
      </c>
      <c r="L79" s="10">
        <f t="shared" si="31"/>
        <v>-2.4539877300613498E-3</v>
      </c>
      <c r="M79" s="10">
        <f t="shared" si="31"/>
        <v>1.4134969325153375</v>
      </c>
      <c r="N79" s="10">
        <f t="shared" si="31"/>
        <v>0.48098159509202454</v>
      </c>
      <c r="O79" s="10">
        <f t="shared" si="31"/>
        <v>0.46625766871165641</v>
      </c>
      <c r="P79" s="10">
        <f t="shared" si="31"/>
        <v>1.6122699386503068</v>
      </c>
      <c r="Q79" s="10">
        <f t="shared" si="31"/>
        <v>-2.4539877300613498E-3</v>
      </c>
      <c r="R79" s="10">
        <f t="shared" si="31"/>
        <v>-2.4539877300613498E-3</v>
      </c>
      <c r="S79" s="10">
        <f t="shared" si="31"/>
        <v>-2.4539877300613498E-3</v>
      </c>
      <c r="T79" s="10">
        <f t="shared" si="31"/>
        <v>-0.46625766871165641</v>
      </c>
      <c r="U79" s="10">
        <f t="shared" si="31"/>
        <v>-2.4539877300613498E-3</v>
      </c>
      <c r="V79" s="10">
        <f t="shared" si="31"/>
        <v>0.15460122699386503</v>
      </c>
      <c r="W79" s="10"/>
    </row>
    <row r="80" spans="2:23" ht="39.4" x14ac:dyDescent="0.45">
      <c r="B80" s="5" t="s">
        <v>120</v>
      </c>
      <c r="C80" s="10">
        <f t="shared" ref="C80:V80" si="32">C61/$C42</f>
        <v>0</v>
      </c>
      <c r="D80" s="10">
        <f t="shared" si="32"/>
        <v>-0.51536435469710273</v>
      </c>
      <c r="E80" s="10">
        <f t="shared" si="32"/>
        <v>-0.38454784899034239</v>
      </c>
      <c r="F80" s="10">
        <f t="shared" si="32"/>
        <v>1.7743634767339771</v>
      </c>
      <c r="G80" s="10">
        <f t="shared" si="32"/>
        <v>4.4091308165057068</v>
      </c>
      <c r="H80" s="10">
        <f t="shared" si="32"/>
        <v>-1.7559262510974539E-3</v>
      </c>
      <c r="I80" s="10">
        <f t="shared" si="32"/>
        <v>4.2493415276558384</v>
      </c>
      <c r="J80" s="10">
        <f t="shared" si="32"/>
        <v>1.4872695346795435</v>
      </c>
      <c r="K80" s="10">
        <f t="shared" si="32"/>
        <v>0.71115013169446883</v>
      </c>
      <c r="L80" s="10">
        <f t="shared" si="32"/>
        <v>-1.7559262510974539E-3</v>
      </c>
      <c r="M80" s="10">
        <f t="shared" si="32"/>
        <v>1.2704126426690079</v>
      </c>
      <c r="N80" s="10">
        <f t="shared" si="32"/>
        <v>0.41264266900790164</v>
      </c>
      <c r="O80" s="10">
        <f t="shared" si="32"/>
        <v>0.38805970149253732</v>
      </c>
      <c r="P80" s="10">
        <f t="shared" si="32"/>
        <v>1.3371378402107112</v>
      </c>
      <c r="Q80" s="10">
        <f t="shared" si="32"/>
        <v>-1.7559262510974539E-3</v>
      </c>
      <c r="R80" s="10">
        <f t="shared" si="32"/>
        <v>-1.7559262510974539E-3</v>
      </c>
      <c r="S80" s="10">
        <f t="shared" si="32"/>
        <v>-1.7559262510974539E-3</v>
      </c>
      <c r="T80" s="10">
        <f t="shared" si="32"/>
        <v>-0.46795434591747148</v>
      </c>
      <c r="U80" s="10">
        <f t="shared" si="32"/>
        <v>-1.7559262510974539E-3</v>
      </c>
      <c r="V80" s="10">
        <f t="shared" si="32"/>
        <v>0.10535557506584724</v>
      </c>
      <c r="W80" s="10"/>
    </row>
    <row r="81" spans="1:23" ht="39.4" x14ac:dyDescent="0.45">
      <c r="B81" s="5" t="s">
        <v>123</v>
      </c>
      <c r="C81" s="10">
        <f t="shared" ref="C81:V81" si="33">C62/$C43</f>
        <v>0</v>
      </c>
      <c r="D81" s="10">
        <f t="shared" si="33"/>
        <v>-0.55414634146341468</v>
      </c>
      <c r="E81" s="10">
        <f t="shared" si="33"/>
        <v>-0.27414634146341466</v>
      </c>
      <c r="F81" s="10">
        <f t="shared" si="33"/>
        <v>2.3073170731707315</v>
      </c>
      <c r="G81" s="10">
        <f t="shared" si="33"/>
        <v>4.519024390243902</v>
      </c>
      <c r="H81" s="10">
        <f t="shared" si="33"/>
        <v>-9.7560975609756097E-4</v>
      </c>
      <c r="I81" s="10">
        <f t="shared" si="33"/>
        <v>2.1951219512195124</v>
      </c>
      <c r="J81" s="10">
        <f t="shared" si="33"/>
        <v>1.5102439024390244</v>
      </c>
      <c r="K81" s="10">
        <f t="shared" si="33"/>
        <v>1.1765853658536585</v>
      </c>
      <c r="L81" s="10">
        <f t="shared" si="33"/>
        <v>-9.7560975609756097E-4</v>
      </c>
      <c r="M81" s="10">
        <f t="shared" si="33"/>
        <v>0.94048780487804873</v>
      </c>
      <c r="N81" s="10">
        <f t="shared" si="33"/>
        <v>0.21560975609756097</v>
      </c>
      <c r="O81" s="10">
        <f t="shared" si="33"/>
        <v>0.25073170731707317</v>
      </c>
      <c r="P81" s="10">
        <f t="shared" si="33"/>
        <v>1.1814634146341463</v>
      </c>
      <c r="Q81" s="10">
        <f t="shared" si="33"/>
        <v>-9.7560975609756097E-4</v>
      </c>
      <c r="R81" s="10">
        <f t="shared" si="33"/>
        <v>-9.7560975609756097E-4</v>
      </c>
      <c r="S81" s="10">
        <f t="shared" si="33"/>
        <v>-9.7560975609756097E-4</v>
      </c>
      <c r="T81" s="10">
        <f t="shared" si="33"/>
        <v>-0.27609756097560978</v>
      </c>
      <c r="U81" s="10">
        <f t="shared" si="33"/>
        <v>-9.7560975609756097E-4</v>
      </c>
      <c r="V81" s="10">
        <f t="shared" si="33"/>
        <v>9.3658536585365854E-2</v>
      </c>
      <c r="W81" s="10"/>
    </row>
    <row r="82" spans="1:23" ht="39.4" x14ac:dyDescent="0.45">
      <c r="B82" s="5" t="s">
        <v>129</v>
      </c>
      <c r="C82" s="10">
        <f t="shared" ref="C82:V82" si="34">C63/$C44</f>
        <v>0</v>
      </c>
      <c r="D82" s="10">
        <f t="shared" si="34"/>
        <v>-0.47719298245614034</v>
      </c>
      <c r="E82" s="10">
        <f t="shared" si="34"/>
        <v>-0.34035087719298246</v>
      </c>
      <c r="F82" s="10">
        <f t="shared" si="34"/>
        <v>1.5824561403508772</v>
      </c>
      <c r="G82" s="10">
        <f t="shared" si="34"/>
        <v>3.5122807017543858</v>
      </c>
      <c r="H82" s="10">
        <f t="shared" si="34"/>
        <v>-1.7543859649122807E-3</v>
      </c>
      <c r="I82" s="10">
        <f t="shared" si="34"/>
        <v>3.6526315789473682</v>
      </c>
      <c r="J82" s="10">
        <f t="shared" si="34"/>
        <v>1.2473684210526317</v>
      </c>
      <c r="K82" s="10">
        <f t="shared" si="34"/>
        <v>0.5859649122807018</v>
      </c>
      <c r="L82" s="10">
        <f t="shared" si="34"/>
        <v>-1.7543859649122807E-3</v>
      </c>
      <c r="M82" s="10">
        <f t="shared" si="34"/>
        <v>0.46140350877192982</v>
      </c>
      <c r="N82" s="10">
        <f t="shared" si="34"/>
        <v>0.31052631578947371</v>
      </c>
      <c r="O82" s="10">
        <f t="shared" si="34"/>
        <v>0.28771929824561404</v>
      </c>
      <c r="P82" s="10">
        <f t="shared" si="34"/>
        <v>1.0701754385964912</v>
      </c>
      <c r="Q82" s="10">
        <f t="shared" si="34"/>
        <v>-1.7543859649122807E-3</v>
      </c>
      <c r="R82" s="10">
        <f t="shared" si="34"/>
        <v>-1.7543859649122807E-3</v>
      </c>
      <c r="S82" s="10">
        <f t="shared" si="34"/>
        <v>-1.7543859649122807E-3</v>
      </c>
      <c r="T82" s="10">
        <f t="shared" si="34"/>
        <v>-0.35087719298245612</v>
      </c>
      <c r="U82" s="10">
        <f t="shared" si="34"/>
        <v>-1.7543859649122807E-3</v>
      </c>
      <c r="V82" s="10">
        <f t="shared" si="34"/>
        <v>6.491228070175438E-2</v>
      </c>
      <c r="W82" s="10"/>
    </row>
    <row r="83" spans="1:23" ht="39.4" x14ac:dyDescent="0.45">
      <c r="B83" s="5" t="s">
        <v>130</v>
      </c>
      <c r="C83" s="10">
        <f t="shared" ref="C83:V83" si="35">C64/$C45</f>
        <v>0</v>
      </c>
      <c r="D83" s="10">
        <f t="shared" si="35"/>
        <v>-0.43012422360248448</v>
      </c>
      <c r="E83" s="10">
        <f t="shared" si="35"/>
        <v>-0.40217391304347827</v>
      </c>
      <c r="F83" s="10">
        <f t="shared" si="35"/>
        <v>1.6583850931677018</v>
      </c>
      <c r="G83" s="10">
        <f t="shared" si="35"/>
        <v>3.7934782608695654</v>
      </c>
      <c r="H83" s="10">
        <f t="shared" si="35"/>
        <v>-1.5527950310559005E-3</v>
      </c>
      <c r="I83" s="10">
        <f t="shared" si="35"/>
        <v>5.5263975155279503</v>
      </c>
      <c r="J83" s="10">
        <f t="shared" si="35"/>
        <v>1.2391304347826086</v>
      </c>
      <c r="K83" s="10">
        <f t="shared" si="35"/>
        <v>0.52795031055900621</v>
      </c>
      <c r="L83" s="10">
        <f t="shared" si="35"/>
        <v>-1.5527950310559005E-3</v>
      </c>
      <c r="M83" s="10">
        <f t="shared" si="35"/>
        <v>1.1149068322981366</v>
      </c>
      <c r="N83" s="10">
        <f t="shared" si="35"/>
        <v>0.38354037267080743</v>
      </c>
      <c r="O83" s="10">
        <f t="shared" si="35"/>
        <v>0.33385093167701863</v>
      </c>
      <c r="P83" s="10">
        <f t="shared" si="35"/>
        <v>2.0947204968944098</v>
      </c>
      <c r="Q83" s="10">
        <f t="shared" si="35"/>
        <v>-1.5527950310559005E-3</v>
      </c>
      <c r="R83" s="10">
        <f t="shared" si="35"/>
        <v>-1.5527950310559005E-3</v>
      </c>
      <c r="S83" s="10">
        <f t="shared" si="35"/>
        <v>-1.5527950310559005E-3</v>
      </c>
      <c r="T83" s="10">
        <f t="shared" si="35"/>
        <v>-0.35248447204968947</v>
      </c>
      <c r="U83" s="10">
        <f t="shared" si="35"/>
        <v>-1.5527950310559005E-3</v>
      </c>
      <c r="V83" s="10">
        <f t="shared" si="35"/>
        <v>8.8509316770186336E-2</v>
      </c>
      <c r="W83" s="10"/>
    </row>
    <row r="84" spans="1:23" ht="39.4" x14ac:dyDescent="0.45">
      <c r="B84" s="5" t="s">
        <v>131</v>
      </c>
      <c r="C84" s="10">
        <f t="shared" ref="C84:V84" si="36">C65/$C46</f>
        <v>0</v>
      </c>
      <c r="D84" s="10">
        <f t="shared" si="36"/>
        <v>-0.5</v>
      </c>
      <c r="E84" s="10">
        <f t="shared" si="36"/>
        <v>-0.33571428571428569</v>
      </c>
      <c r="F84" s="10">
        <f t="shared" si="36"/>
        <v>2.4214285714285713</v>
      </c>
      <c r="G84" s="10">
        <f t="shared" si="36"/>
        <v>4.1142857142857139</v>
      </c>
      <c r="H84" s="10">
        <f t="shared" si="36"/>
        <v>0</v>
      </c>
      <c r="I84" s="10">
        <f t="shared" si="36"/>
        <v>7.2285714285714286</v>
      </c>
      <c r="J84" s="10">
        <f t="shared" si="36"/>
        <v>1.55</v>
      </c>
      <c r="K84" s="10">
        <f t="shared" si="36"/>
        <v>0.59285714285714286</v>
      </c>
      <c r="L84" s="10">
        <f t="shared" si="36"/>
        <v>0</v>
      </c>
      <c r="M84" s="10">
        <f t="shared" si="36"/>
        <v>0.37857142857142856</v>
      </c>
      <c r="N84" s="10">
        <f t="shared" si="36"/>
        <v>0.44285714285714284</v>
      </c>
      <c r="O84" s="10">
        <f t="shared" si="36"/>
        <v>0.35</v>
      </c>
      <c r="P84" s="10">
        <f t="shared" si="36"/>
        <v>1.9142857142857144</v>
      </c>
      <c r="Q84" s="10">
        <f t="shared" si="36"/>
        <v>0</v>
      </c>
      <c r="R84" s="10">
        <f t="shared" si="36"/>
        <v>0</v>
      </c>
      <c r="S84" s="10">
        <f t="shared" si="36"/>
        <v>0</v>
      </c>
      <c r="T84" s="10">
        <f t="shared" si="36"/>
        <v>-0.2857142857142857</v>
      </c>
      <c r="U84" s="10">
        <f t="shared" si="36"/>
        <v>0</v>
      </c>
      <c r="V84" s="10">
        <f t="shared" si="36"/>
        <v>0.05</v>
      </c>
      <c r="W84" s="10"/>
    </row>
    <row r="91" spans="1:23" ht="30.75" x14ac:dyDescent="0.45">
      <c r="A91" s="1" t="s">
        <v>0</v>
      </c>
    </row>
    <row r="93" spans="1:23" x14ac:dyDescent="0.45">
      <c r="A93" s="2" t="s">
        <v>160</v>
      </c>
    </row>
    <row r="94" spans="1:23" ht="39.4" x14ac:dyDescent="0.45">
      <c r="A94" s="3"/>
      <c r="B94" s="3" t="s">
        <v>2</v>
      </c>
      <c r="C94" s="3" t="s">
        <v>4</v>
      </c>
      <c r="D94" s="3" t="s">
        <v>5</v>
      </c>
      <c r="E94" s="3" t="s">
        <v>6</v>
      </c>
      <c r="F94" s="3" t="s">
        <v>7</v>
      </c>
      <c r="G94" s="3" t="s">
        <v>8</v>
      </c>
      <c r="H94" s="3" t="s">
        <v>9</v>
      </c>
      <c r="I94" s="3" t="s">
        <v>10</v>
      </c>
      <c r="J94" s="3" t="s">
        <v>11</v>
      </c>
      <c r="K94" s="3" t="s">
        <v>12</v>
      </c>
      <c r="L94" s="3" t="s">
        <v>13</v>
      </c>
      <c r="M94" s="3" t="s">
        <v>14</v>
      </c>
      <c r="N94" s="3" t="s">
        <v>15</v>
      </c>
      <c r="O94" s="3" t="s">
        <v>16</v>
      </c>
      <c r="P94" s="3" t="s">
        <v>17</v>
      </c>
      <c r="Q94" s="3" t="s">
        <v>18</v>
      </c>
      <c r="R94" s="3" t="s">
        <v>19</v>
      </c>
      <c r="S94" s="3" t="s">
        <v>20</v>
      </c>
      <c r="T94" s="3" t="s">
        <v>21</v>
      </c>
      <c r="U94" s="3" t="s">
        <v>22</v>
      </c>
      <c r="V94" s="3" t="s">
        <v>161</v>
      </c>
      <c r="W94" s="3" t="s">
        <v>183</v>
      </c>
    </row>
    <row r="95" spans="1:23" ht="26.25" x14ac:dyDescent="0.45">
      <c r="A95" s="4"/>
      <c r="B95" s="5" t="s">
        <v>24</v>
      </c>
      <c r="C95" s="9">
        <v>3168</v>
      </c>
      <c r="D95" s="9">
        <v>1379</v>
      </c>
      <c r="E95" s="9">
        <v>1793</v>
      </c>
      <c r="F95" s="9">
        <v>9423</v>
      </c>
      <c r="G95" s="9">
        <v>18330</v>
      </c>
      <c r="H95" s="9">
        <v>3166</v>
      </c>
      <c r="I95" s="9">
        <v>13020</v>
      </c>
      <c r="J95" s="9">
        <v>8520</v>
      </c>
      <c r="K95" s="9">
        <v>5436</v>
      </c>
      <c r="L95" s="9">
        <v>3166</v>
      </c>
      <c r="M95" s="9">
        <v>4946</v>
      </c>
      <c r="N95" s="9">
        <v>4721</v>
      </c>
      <c r="O95" s="9">
        <v>4414</v>
      </c>
      <c r="P95" s="9">
        <v>6329</v>
      </c>
      <c r="Q95" s="9">
        <v>3166</v>
      </c>
      <c r="R95" s="9">
        <v>3166</v>
      </c>
      <c r="S95" s="9">
        <v>3166</v>
      </c>
      <c r="T95" s="9">
        <v>1394</v>
      </c>
      <c r="U95" s="9">
        <v>3166</v>
      </c>
      <c r="V95" s="9">
        <v>3510</v>
      </c>
      <c r="W95" s="9">
        <v>3204</v>
      </c>
    </row>
    <row r="96" spans="1:23" ht="26.25" x14ac:dyDescent="0.45">
      <c r="A96" s="4"/>
      <c r="B96" s="5" t="s">
        <v>25</v>
      </c>
      <c r="C96" s="9">
        <v>2953</v>
      </c>
      <c r="D96" s="9">
        <v>1140</v>
      </c>
      <c r="E96" s="9">
        <v>1604</v>
      </c>
      <c r="F96" s="9">
        <v>11490</v>
      </c>
      <c r="G96" s="9">
        <v>22410</v>
      </c>
      <c r="H96" s="9">
        <v>2947</v>
      </c>
      <c r="I96" s="9">
        <v>13780</v>
      </c>
      <c r="J96" s="9">
        <v>9421</v>
      </c>
      <c r="K96" s="9">
        <v>5980</v>
      </c>
      <c r="L96" s="9">
        <v>2947</v>
      </c>
      <c r="M96" s="9">
        <v>6907</v>
      </c>
      <c r="N96" s="9">
        <v>4336</v>
      </c>
      <c r="O96" s="9">
        <v>4249</v>
      </c>
      <c r="P96" s="9">
        <v>7719</v>
      </c>
      <c r="Q96" s="9">
        <v>2947</v>
      </c>
      <c r="R96" s="9">
        <v>2947</v>
      </c>
      <c r="S96" s="9">
        <v>2947</v>
      </c>
      <c r="T96" s="9">
        <v>1486</v>
      </c>
      <c r="U96" s="9">
        <v>2947</v>
      </c>
      <c r="V96" s="9">
        <v>3465</v>
      </c>
      <c r="W96" s="9">
        <v>3002</v>
      </c>
    </row>
    <row r="97" spans="1:23" ht="26.25" x14ac:dyDescent="0.45">
      <c r="A97" s="4"/>
      <c r="B97" s="5" t="s">
        <v>26</v>
      </c>
      <c r="C97" s="9">
        <v>3518</v>
      </c>
      <c r="D97" s="9">
        <v>1744</v>
      </c>
      <c r="E97" s="9">
        <v>2299</v>
      </c>
      <c r="F97" s="9">
        <v>10210</v>
      </c>
      <c r="G97" s="9">
        <v>18190</v>
      </c>
      <c r="H97" s="9">
        <v>3513</v>
      </c>
      <c r="I97" s="9">
        <v>17260</v>
      </c>
      <c r="J97" s="9">
        <v>8486</v>
      </c>
      <c r="K97" s="9">
        <v>6291</v>
      </c>
      <c r="L97" s="9">
        <v>3513</v>
      </c>
      <c r="M97" s="9">
        <v>6963</v>
      </c>
      <c r="N97" s="9">
        <v>4695</v>
      </c>
      <c r="O97" s="9">
        <v>4645</v>
      </c>
      <c r="P97" s="9">
        <v>8479</v>
      </c>
      <c r="Q97" s="9">
        <v>3513</v>
      </c>
      <c r="R97" s="9">
        <v>3513</v>
      </c>
      <c r="S97" s="9">
        <v>3513</v>
      </c>
      <c r="T97" s="9">
        <v>2235</v>
      </c>
      <c r="U97" s="9">
        <v>3513</v>
      </c>
      <c r="V97" s="9">
        <v>3835</v>
      </c>
      <c r="W97" s="9">
        <v>3589</v>
      </c>
    </row>
    <row r="98" spans="1:23" ht="26.25" x14ac:dyDescent="0.45">
      <c r="A98" s="4"/>
      <c r="B98" s="5" t="s">
        <v>27</v>
      </c>
      <c r="C98" s="9">
        <v>1235</v>
      </c>
      <c r="D98" s="8">
        <v>612</v>
      </c>
      <c r="E98" s="8">
        <v>716</v>
      </c>
      <c r="F98" s="9">
        <v>3407</v>
      </c>
      <c r="G98" s="9">
        <v>6126</v>
      </c>
      <c r="H98" s="9">
        <v>1233</v>
      </c>
      <c r="I98" s="9">
        <v>8150</v>
      </c>
      <c r="J98" s="9">
        <v>3044</v>
      </c>
      <c r="K98" s="9">
        <v>2149</v>
      </c>
      <c r="L98" s="9">
        <v>1233</v>
      </c>
      <c r="M98" s="9">
        <v>2132</v>
      </c>
      <c r="N98" s="9">
        <v>1850</v>
      </c>
      <c r="O98" s="9">
        <v>1686</v>
      </c>
      <c r="P98" s="9">
        <v>3315</v>
      </c>
      <c r="Q98" s="9">
        <v>1233</v>
      </c>
      <c r="R98" s="9">
        <v>1233</v>
      </c>
      <c r="S98" s="9">
        <v>1233</v>
      </c>
      <c r="T98" s="8">
        <v>650</v>
      </c>
      <c r="U98" s="9">
        <v>1233</v>
      </c>
      <c r="V98" s="9">
        <v>1324</v>
      </c>
      <c r="W98" s="9">
        <v>1297</v>
      </c>
    </row>
    <row r="101" spans="1:23" ht="39.4" x14ac:dyDescent="0.45">
      <c r="A101" s="3"/>
      <c r="B101" s="3" t="s">
        <v>2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  <c r="P101" s="3" t="s">
        <v>17</v>
      </c>
      <c r="Q101" s="3" t="s">
        <v>18</v>
      </c>
      <c r="R101" s="3" t="s">
        <v>19</v>
      </c>
      <c r="S101" s="3" t="s">
        <v>20</v>
      </c>
      <c r="T101" s="3" t="s">
        <v>21</v>
      </c>
      <c r="U101" s="3" t="s">
        <v>22</v>
      </c>
      <c r="V101" s="3" t="s">
        <v>161</v>
      </c>
      <c r="W101" s="3" t="s">
        <v>183</v>
      </c>
    </row>
    <row r="102" spans="1:23" ht="26.25" x14ac:dyDescent="0.45">
      <c r="A102" s="4"/>
      <c r="B102" s="5" t="s">
        <v>24</v>
      </c>
      <c r="C102" s="9">
        <f>C95-$C95</f>
        <v>0</v>
      </c>
      <c r="D102" s="9">
        <f t="shared" ref="D102:W102" si="37">D95-$C95</f>
        <v>-1789</v>
      </c>
      <c r="E102" s="9">
        <f t="shared" si="37"/>
        <v>-1375</v>
      </c>
      <c r="F102" s="9">
        <f t="shared" si="37"/>
        <v>6255</v>
      </c>
      <c r="G102" s="9">
        <f t="shared" si="37"/>
        <v>15162</v>
      </c>
      <c r="H102" s="9">
        <f t="shared" si="37"/>
        <v>-2</v>
      </c>
      <c r="I102" s="9">
        <f t="shared" si="37"/>
        <v>9852</v>
      </c>
      <c r="J102" s="9">
        <f t="shared" si="37"/>
        <v>5352</v>
      </c>
      <c r="K102" s="9">
        <f t="shared" si="37"/>
        <v>2268</v>
      </c>
      <c r="L102" s="9">
        <f t="shared" si="37"/>
        <v>-2</v>
      </c>
      <c r="M102" s="9">
        <f t="shared" si="37"/>
        <v>1778</v>
      </c>
      <c r="N102" s="9">
        <f t="shared" si="37"/>
        <v>1553</v>
      </c>
      <c r="O102" s="9">
        <f t="shared" si="37"/>
        <v>1246</v>
      </c>
      <c r="P102" s="9">
        <f t="shared" si="37"/>
        <v>3161</v>
      </c>
      <c r="Q102" s="9">
        <f t="shared" si="37"/>
        <v>-2</v>
      </c>
      <c r="R102" s="9">
        <f t="shared" si="37"/>
        <v>-2</v>
      </c>
      <c r="S102" s="9">
        <f t="shared" si="37"/>
        <v>-2</v>
      </c>
      <c r="T102" s="9">
        <f t="shared" si="37"/>
        <v>-1774</v>
      </c>
      <c r="U102" s="9">
        <f t="shared" si="37"/>
        <v>-2</v>
      </c>
      <c r="V102" s="9">
        <f t="shared" si="37"/>
        <v>342</v>
      </c>
      <c r="W102" s="9">
        <f t="shared" si="37"/>
        <v>36</v>
      </c>
    </row>
    <row r="103" spans="1:23" ht="26.25" x14ac:dyDescent="0.45">
      <c r="A103" s="4"/>
      <c r="B103" s="5" t="s">
        <v>25</v>
      </c>
      <c r="C103" s="9">
        <f t="shared" ref="C103:W103" si="38">C96-$C96</f>
        <v>0</v>
      </c>
      <c r="D103" s="9">
        <f t="shared" si="38"/>
        <v>-1813</v>
      </c>
      <c r="E103" s="9">
        <f t="shared" si="38"/>
        <v>-1349</v>
      </c>
      <c r="F103" s="9">
        <f t="shared" si="38"/>
        <v>8537</v>
      </c>
      <c r="G103" s="9">
        <f t="shared" si="38"/>
        <v>19457</v>
      </c>
      <c r="H103" s="9">
        <f t="shared" si="38"/>
        <v>-6</v>
      </c>
      <c r="I103" s="9">
        <f t="shared" si="38"/>
        <v>10827</v>
      </c>
      <c r="J103" s="9">
        <f t="shared" si="38"/>
        <v>6468</v>
      </c>
      <c r="K103" s="9">
        <f t="shared" si="38"/>
        <v>3027</v>
      </c>
      <c r="L103" s="9">
        <f t="shared" si="38"/>
        <v>-6</v>
      </c>
      <c r="M103" s="9">
        <f t="shared" si="38"/>
        <v>3954</v>
      </c>
      <c r="N103" s="9">
        <f t="shared" si="38"/>
        <v>1383</v>
      </c>
      <c r="O103" s="9">
        <f t="shared" si="38"/>
        <v>1296</v>
      </c>
      <c r="P103" s="9">
        <f t="shared" si="38"/>
        <v>4766</v>
      </c>
      <c r="Q103" s="9">
        <f t="shared" si="38"/>
        <v>-6</v>
      </c>
      <c r="R103" s="9">
        <f t="shared" si="38"/>
        <v>-6</v>
      </c>
      <c r="S103" s="9">
        <f t="shared" si="38"/>
        <v>-6</v>
      </c>
      <c r="T103" s="9">
        <f t="shared" si="38"/>
        <v>-1467</v>
      </c>
      <c r="U103" s="9">
        <f t="shared" si="38"/>
        <v>-6</v>
      </c>
      <c r="V103" s="9">
        <f t="shared" si="38"/>
        <v>512</v>
      </c>
      <c r="W103" s="9">
        <f t="shared" si="38"/>
        <v>49</v>
      </c>
    </row>
    <row r="104" spans="1:23" ht="26.25" x14ac:dyDescent="0.45">
      <c r="A104" s="4"/>
      <c r="B104" s="5" t="s">
        <v>26</v>
      </c>
      <c r="C104" s="9">
        <f t="shared" ref="C104:W104" si="39">C97-$C97</f>
        <v>0</v>
      </c>
      <c r="D104" s="9">
        <f t="shared" si="39"/>
        <v>-1774</v>
      </c>
      <c r="E104" s="9">
        <f t="shared" si="39"/>
        <v>-1219</v>
      </c>
      <c r="F104" s="9">
        <f t="shared" si="39"/>
        <v>6692</v>
      </c>
      <c r="G104" s="9">
        <f t="shared" si="39"/>
        <v>14672</v>
      </c>
      <c r="H104" s="9">
        <f t="shared" si="39"/>
        <v>-5</v>
      </c>
      <c r="I104" s="9">
        <f t="shared" si="39"/>
        <v>13742</v>
      </c>
      <c r="J104" s="9">
        <f t="shared" si="39"/>
        <v>4968</v>
      </c>
      <c r="K104" s="9">
        <f t="shared" si="39"/>
        <v>2773</v>
      </c>
      <c r="L104" s="9">
        <f t="shared" si="39"/>
        <v>-5</v>
      </c>
      <c r="M104" s="9">
        <f t="shared" si="39"/>
        <v>3445</v>
      </c>
      <c r="N104" s="9">
        <f t="shared" si="39"/>
        <v>1177</v>
      </c>
      <c r="O104" s="9">
        <f t="shared" si="39"/>
        <v>1127</v>
      </c>
      <c r="P104" s="9">
        <f t="shared" si="39"/>
        <v>4961</v>
      </c>
      <c r="Q104" s="9">
        <f t="shared" si="39"/>
        <v>-5</v>
      </c>
      <c r="R104" s="9">
        <f t="shared" si="39"/>
        <v>-5</v>
      </c>
      <c r="S104" s="9">
        <f t="shared" si="39"/>
        <v>-5</v>
      </c>
      <c r="T104" s="9">
        <f t="shared" si="39"/>
        <v>-1283</v>
      </c>
      <c r="U104" s="9">
        <f t="shared" si="39"/>
        <v>-5</v>
      </c>
      <c r="V104" s="9">
        <f t="shared" si="39"/>
        <v>317</v>
      </c>
      <c r="W104" s="9">
        <f t="shared" si="39"/>
        <v>71</v>
      </c>
    </row>
    <row r="105" spans="1:23" ht="26.25" x14ac:dyDescent="0.45">
      <c r="A105" s="4"/>
      <c r="B105" s="5" t="s">
        <v>27</v>
      </c>
      <c r="C105" s="9">
        <f t="shared" ref="C105:W105" si="40">C98-$C98</f>
        <v>0</v>
      </c>
      <c r="D105" s="9">
        <f t="shared" si="40"/>
        <v>-623</v>
      </c>
      <c r="E105" s="9">
        <f t="shared" si="40"/>
        <v>-519</v>
      </c>
      <c r="F105" s="9">
        <f t="shared" si="40"/>
        <v>2172</v>
      </c>
      <c r="G105" s="9">
        <f t="shared" si="40"/>
        <v>4891</v>
      </c>
      <c r="H105" s="9">
        <f t="shared" si="40"/>
        <v>-2</v>
      </c>
      <c r="I105" s="9">
        <f t="shared" si="40"/>
        <v>6915</v>
      </c>
      <c r="J105" s="9">
        <f t="shared" si="40"/>
        <v>1809</v>
      </c>
      <c r="K105" s="9">
        <f t="shared" si="40"/>
        <v>914</v>
      </c>
      <c r="L105" s="9">
        <f t="shared" si="40"/>
        <v>-2</v>
      </c>
      <c r="M105" s="9">
        <f t="shared" si="40"/>
        <v>897</v>
      </c>
      <c r="N105" s="9">
        <f t="shared" si="40"/>
        <v>615</v>
      </c>
      <c r="O105" s="9">
        <f t="shared" si="40"/>
        <v>451</v>
      </c>
      <c r="P105" s="9">
        <f t="shared" si="40"/>
        <v>2080</v>
      </c>
      <c r="Q105" s="9">
        <f t="shared" si="40"/>
        <v>-2</v>
      </c>
      <c r="R105" s="9">
        <f t="shared" si="40"/>
        <v>-2</v>
      </c>
      <c r="S105" s="9">
        <f t="shared" si="40"/>
        <v>-2</v>
      </c>
      <c r="T105" s="9">
        <f t="shared" si="40"/>
        <v>-585</v>
      </c>
      <c r="U105" s="9">
        <f t="shared" si="40"/>
        <v>-2</v>
      </c>
      <c r="V105" s="9">
        <f t="shared" si="40"/>
        <v>89</v>
      </c>
      <c r="W105" s="9">
        <f t="shared" si="40"/>
        <v>62</v>
      </c>
    </row>
    <row r="108" spans="1:23" ht="39.4" x14ac:dyDescent="0.45">
      <c r="B108" s="3" t="s">
        <v>2</v>
      </c>
      <c r="C108" s="3" t="s">
        <v>4</v>
      </c>
      <c r="D108" s="3" t="s">
        <v>5</v>
      </c>
      <c r="E108" s="3" t="s">
        <v>6</v>
      </c>
      <c r="F108" s="3" t="s">
        <v>7</v>
      </c>
      <c r="G108" s="3" t="s">
        <v>8</v>
      </c>
      <c r="H108" s="3" t="s">
        <v>9</v>
      </c>
      <c r="I108" s="3" t="s">
        <v>10</v>
      </c>
      <c r="J108" s="3" t="s">
        <v>11</v>
      </c>
      <c r="K108" s="3" t="s">
        <v>12</v>
      </c>
      <c r="L108" s="3" t="s">
        <v>13</v>
      </c>
      <c r="M108" s="3" t="s">
        <v>14</v>
      </c>
      <c r="N108" s="3" t="s">
        <v>15</v>
      </c>
      <c r="O108" s="3" t="s">
        <v>16</v>
      </c>
      <c r="P108" s="3" t="s">
        <v>17</v>
      </c>
      <c r="Q108" s="3" t="s">
        <v>18</v>
      </c>
      <c r="R108" s="3" t="s">
        <v>19</v>
      </c>
      <c r="S108" s="3" t="s">
        <v>20</v>
      </c>
      <c r="T108" s="3" t="s">
        <v>21</v>
      </c>
      <c r="U108" s="3" t="s">
        <v>22</v>
      </c>
      <c r="V108" s="3" t="s">
        <v>161</v>
      </c>
      <c r="W108" s="3" t="s">
        <v>183</v>
      </c>
    </row>
    <row r="109" spans="1:23" ht="26.25" x14ac:dyDescent="0.45">
      <c r="B109" s="5" t="s">
        <v>24</v>
      </c>
      <c r="C109" s="10">
        <f>(C102-$C102)/$C95</f>
        <v>0</v>
      </c>
      <c r="D109" s="10">
        <f t="shared" ref="D109:W109" si="41">(D102-$C102)/$C95</f>
        <v>-0.56470959595959591</v>
      </c>
      <c r="E109" s="10">
        <f t="shared" si="41"/>
        <v>-0.43402777777777779</v>
      </c>
      <c r="F109" s="10">
        <f t="shared" si="41"/>
        <v>1.9744318181818181</v>
      </c>
      <c r="G109" s="10">
        <f t="shared" si="41"/>
        <v>4.7859848484848486</v>
      </c>
      <c r="H109" s="10">
        <f t="shared" si="41"/>
        <v>-6.3131313131313137E-4</v>
      </c>
      <c r="I109" s="10">
        <f t="shared" si="41"/>
        <v>3.1098484848484849</v>
      </c>
      <c r="J109" s="10">
        <f t="shared" si="41"/>
        <v>1.6893939393939394</v>
      </c>
      <c r="K109" s="10">
        <f t="shared" si="41"/>
        <v>0.71590909090909094</v>
      </c>
      <c r="L109" s="10">
        <f t="shared" si="41"/>
        <v>-6.3131313131313137E-4</v>
      </c>
      <c r="M109" s="10">
        <f t="shared" si="41"/>
        <v>0.5612373737373737</v>
      </c>
      <c r="N109" s="10">
        <f t="shared" si="41"/>
        <v>0.49021464646464646</v>
      </c>
      <c r="O109" s="10">
        <f t="shared" si="41"/>
        <v>0.39330808080808083</v>
      </c>
      <c r="P109" s="10">
        <f t="shared" si="41"/>
        <v>0.99779040404040409</v>
      </c>
      <c r="Q109" s="10">
        <f t="shared" si="41"/>
        <v>-6.3131313131313137E-4</v>
      </c>
      <c r="R109" s="10">
        <f t="shared" si="41"/>
        <v>-6.3131313131313137E-4</v>
      </c>
      <c r="S109" s="10">
        <f t="shared" si="41"/>
        <v>-6.3131313131313137E-4</v>
      </c>
      <c r="T109" s="10">
        <f t="shared" si="41"/>
        <v>-0.55997474747474751</v>
      </c>
      <c r="U109" s="10">
        <f t="shared" si="41"/>
        <v>-6.3131313131313137E-4</v>
      </c>
      <c r="V109" s="10">
        <f t="shared" si="41"/>
        <v>0.10795454545454546</v>
      </c>
      <c r="W109" s="10">
        <f t="shared" si="41"/>
        <v>1.1363636363636364E-2</v>
      </c>
    </row>
    <row r="110" spans="1:23" ht="26.25" x14ac:dyDescent="0.45">
      <c r="B110" s="5" t="s">
        <v>25</v>
      </c>
      <c r="C110" s="10">
        <f t="shared" ref="C110:W110" si="42">(C103-$C103)/$C96</f>
        <v>0</v>
      </c>
      <c r="D110" s="10">
        <f t="shared" si="42"/>
        <v>-0.61395191330849985</v>
      </c>
      <c r="E110" s="10">
        <f t="shared" si="42"/>
        <v>-0.45682356925160855</v>
      </c>
      <c r="F110" s="10">
        <f t="shared" si="42"/>
        <v>2.8909583474432781</v>
      </c>
      <c r="G110" s="10">
        <f t="shared" si="42"/>
        <v>6.5888926515408057</v>
      </c>
      <c r="H110" s="10">
        <f t="shared" si="42"/>
        <v>-2.0318320352184218E-3</v>
      </c>
      <c r="I110" s="10">
        <f t="shared" si="42"/>
        <v>3.6664409075516424</v>
      </c>
      <c r="J110" s="10">
        <f t="shared" si="42"/>
        <v>2.1903149339654591</v>
      </c>
      <c r="K110" s="10">
        <f t="shared" si="42"/>
        <v>1.0250592617676939</v>
      </c>
      <c r="L110" s="10">
        <f t="shared" si="42"/>
        <v>-2.0318320352184218E-3</v>
      </c>
      <c r="M110" s="10">
        <f t="shared" si="42"/>
        <v>1.33897731120894</v>
      </c>
      <c r="N110" s="10">
        <f t="shared" si="42"/>
        <v>0.46833728411784625</v>
      </c>
      <c r="O110" s="10">
        <f t="shared" si="42"/>
        <v>0.43887571960717914</v>
      </c>
      <c r="P110" s="10">
        <f t="shared" si="42"/>
        <v>1.6139519133084999</v>
      </c>
      <c r="Q110" s="10">
        <f t="shared" si="42"/>
        <v>-2.0318320352184218E-3</v>
      </c>
      <c r="R110" s="10">
        <f t="shared" si="42"/>
        <v>-2.0318320352184218E-3</v>
      </c>
      <c r="S110" s="10">
        <f t="shared" si="42"/>
        <v>-2.0318320352184218E-3</v>
      </c>
      <c r="T110" s="10">
        <f t="shared" si="42"/>
        <v>-0.49678293261090417</v>
      </c>
      <c r="U110" s="10">
        <f t="shared" si="42"/>
        <v>-2.0318320352184218E-3</v>
      </c>
      <c r="V110" s="10">
        <f t="shared" si="42"/>
        <v>0.17338300033863868</v>
      </c>
      <c r="W110" s="10">
        <f t="shared" si="42"/>
        <v>1.6593294954283778E-2</v>
      </c>
    </row>
    <row r="111" spans="1:23" ht="26.25" x14ac:dyDescent="0.45">
      <c r="B111" s="5" t="s">
        <v>26</v>
      </c>
      <c r="C111" s="10">
        <f t="shared" ref="C111:W111" si="43">(C104-$C104)/$C97</f>
        <v>0</v>
      </c>
      <c r="D111" s="10">
        <f t="shared" si="43"/>
        <v>-0.50426378624218304</v>
      </c>
      <c r="E111" s="10">
        <f t="shared" si="43"/>
        <v>-0.3465036952814099</v>
      </c>
      <c r="F111" s="10">
        <f t="shared" si="43"/>
        <v>1.9022171688459353</v>
      </c>
      <c r="G111" s="10">
        <f t="shared" si="43"/>
        <v>4.1705514496873226</v>
      </c>
      <c r="H111" s="10">
        <f t="shared" si="43"/>
        <v>-1.4212620807276862E-3</v>
      </c>
      <c r="I111" s="10">
        <f t="shared" si="43"/>
        <v>3.9061967026719726</v>
      </c>
      <c r="J111" s="10">
        <f t="shared" si="43"/>
        <v>1.412166003411029</v>
      </c>
      <c r="K111" s="10">
        <f t="shared" si="43"/>
        <v>0.78823194997157475</v>
      </c>
      <c r="L111" s="10">
        <f t="shared" si="43"/>
        <v>-1.4212620807276862E-3</v>
      </c>
      <c r="M111" s="10">
        <f t="shared" si="43"/>
        <v>0.97924957362137577</v>
      </c>
      <c r="N111" s="10">
        <f t="shared" si="43"/>
        <v>0.33456509380329735</v>
      </c>
      <c r="O111" s="10">
        <f t="shared" si="43"/>
        <v>0.32035247299602049</v>
      </c>
      <c r="P111" s="10">
        <f t="shared" si="43"/>
        <v>1.4101762364980102</v>
      </c>
      <c r="Q111" s="10">
        <f t="shared" si="43"/>
        <v>-1.4212620807276862E-3</v>
      </c>
      <c r="R111" s="10">
        <f t="shared" si="43"/>
        <v>-1.4212620807276862E-3</v>
      </c>
      <c r="S111" s="10">
        <f t="shared" si="43"/>
        <v>-1.4212620807276862E-3</v>
      </c>
      <c r="T111" s="10">
        <f t="shared" si="43"/>
        <v>-0.36469584991472426</v>
      </c>
      <c r="U111" s="10">
        <f t="shared" si="43"/>
        <v>-1.4212620807276862E-3</v>
      </c>
      <c r="V111" s="10">
        <f t="shared" si="43"/>
        <v>9.0108015918135304E-2</v>
      </c>
      <c r="W111" s="10">
        <f t="shared" si="43"/>
        <v>2.0181921546333144E-2</v>
      </c>
    </row>
    <row r="112" spans="1:23" ht="26.25" x14ac:dyDescent="0.45">
      <c r="B112" s="5" t="s">
        <v>27</v>
      </c>
      <c r="C112" s="10">
        <f t="shared" ref="C112:W112" si="44">(C105-$C105)/$C98</f>
        <v>0</v>
      </c>
      <c r="D112" s="10">
        <f t="shared" si="44"/>
        <v>-0.50445344129554659</v>
      </c>
      <c r="E112" s="10">
        <f t="shared" si="44"/>
        <v>-0.42024291497975708</v>
      </c>
      <c r="F112" s="10">
        <f t="shared" si="44"/>
        <v>1.7587044534412954</v>
      </c>
      <c r="G112" s="10">
        <f t="shared" si="44"/>
        <v>3.9603238866396762</v>
      </c>
      <c r="H112" s="10">
        <f t="shared" si="44"/>
        <v>-1.6194331983805667E-3</v>
      </c>
      <c r="I112" s="10">
        <f t="shared" si="44"/>
        <v>5.5991902834008096</v>
      </c>
      <c r="J112" s="10">
        <f t="shared" si="44"/>
        <v>1.4647773279352228</v>
      </c>
      <c r="K112" s="10">
        <f t="shared" si="44"/>
        <v>0.74008097165991904</v>
      </c>
      <c r="L112" s="10">
        <f t="shared" si="44"/>
        <v>-1.6194331983805667E-3</v>
      </c>
      <c r="M112" s="10">
        <f t="shared" si="44"/>
        <v>0.72631578947368425</v>
      </c>
      <c r="N112" s="10">
        <f t="shared" si="44"/>
        <v>0.49797570850202427</v>
      </c>
      <c r="O112" s="10">
        <f t="shared" si="44"/>
        <v>0.3651821862348178</v>
      </c>
      <c r="P112" s="10">
        <f t="shared" si="44"/>
        <v>1.6842105263157894</v>
      </c>
      <c r="Q112" s="10">
        <f t="shared" si="44"/>
        <v>-1.6194331983805667E-3</v>
      </c>
      <c r="R112" s="10">
        <f t="shared" si="44"/>
        <v>-1.6194331983805667E-3</v>
      </c>
      <c r="S112" s="10">
        <f t="shared" si="44"/>
        <v>-1.6194331983805667E-3</v>
      </c>
      <c r="T112" s="10">
        <f t="shared" si="44"/>
        <v>-0.47368421052631576</v>
      </c>
      <c r="U112" s="10">
        <f t="shared" si="44"/>
        <v>-1.6194331983805667E-3</v>
      </c>
      <c r="V112" s="10">
        <f t="shared" si="44"/>
        <v>7.2064777327935217E-2</v>
      </c>
      <c r="W112" s="10">
        <f t="shared" si="44"/>
        <v>5.020242914979757E-2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5DBB-A73B-4945-9603-4AB51B55B2FC}">
  <sheetPr filterMode="1"/>
  <dimension ref="F19:AA170"/>
  <sheetViews>
    <sheetView topLeftCell="A21" workbookViewId="0">
      <selection activeCell="H52" sqref="H52:P54"/>
    </sheetView>
  </sheetViews>
  <sheetFormatPr defaultRowHeight="14.25" x14ac:dyDescent="0.45"/>
  <sheetData>
    <row r="19" spans="6:27" ht="30.75" x14ac:dyDescent="0.45">
      <c r="F19" s="1" t="s">
        <v>0</v>
      </c>
    </row>
    <row r="21" spans="6:27" x14ac:dyDescent="0.45">
      <c r="F21" s="2" t="s">
        <v>1</v>
      </c>
    </row>
    <row r="22" spans="6:27" ht="39.4" x14ac:dyDescent="0.45">
      <c r="F22" s="3"/>
      <c r="G22" s="3" t="s">
        <v>2</v>
      </c>
      <c r="H22" s="3" t="s">
        <v>3</v>
      </c>
      <c r="I22" s="3" t="s">
        <v>4</v>
      </c>
      <c r="J22" s="3" t="s">
        <v>5</v>
      </c>
      <c r="K22" s="3" t="s">
        <v>6</v>
      </c>
      <c r="L22" s="3" t="s">
        <v>7</v>
      </c>
      <c r="M22" s="3" t="s">
        <v>8</v>
      </c>
      <c r="N22" s="3" t="s">
        <v>9</v>
      </c>
      <c r="O22" s="3" t="s">
        <v>10</v>
      </c>
      <c r="P22" s="3" t="s">
        <v>11</v>
      </c>
      <c r="Q22" s="3" t="s">
        <v>12</v>
      </c>
      <c r="R22" s="3" t="s">
        <v>13</v>
      </c>
      <c r="S22" s="3" t="s">
        <v>14</v>
      </c>
      <c r="T22" s="3" t="s">
        <v>15</v>
      </c>
      <c r="U22" s="3" t="s">
        <v>16</v>
      </c>
      <c r="V22" s="3" t="s">
        <v>17</v>
      </c>
      <c r="W22" s="3" t="s">
        <v>18</v>
      </c>
      <c r="X22" s="3" t="s">
        <v>19</v>
      </c>
      <c r="Y22" s="3" t="s">
        <v>20</v>
      </c>
      <c r="Z22" s="3" t="s">
        <v>21</v>
      </c>
      <c r="AA22" s="3" t="s">
        <v>22</v>
      </c>
    </row>
    <row r="23" spans="6:27" ht="26.25" x14ac:dyDescent="0.45">
      <c r="F23" s="4"/>
      <c r="G23" s="5" t="s">
        <v>23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pans="6:27" ht="26.25" x14ac:dyDescent="0.45">
      <c r="F24" s="4"/>
      <c r="G24" s="5" t="s">
        <v>24</v>
      </c>
      <c r="H24" s="7">
        <v>0.27</v>
      </c>
      <c r="I24" s="7">
        <v>0.27</v>
      </c>
      <c r="J24" s="7">
        <v>0.253</v>
      </c>
      <c r="K24" s="7">
        <v>0.255</v>
      </c>
      <c r="L24" s="7">
        <v>0.26900000000000002</v>
      </c>
      <c r="M24" s="7">
        <v>0.27800000000000002</v>
      </c>
      <c r="N24" s="7">
        <v>0.27</v>
      </c>
      <c r="O24" s="7">
        <v>0.25</v>
      </c>
      <c r="P24" s="7">
        <v>0.28100000000000003</v>
      </c>
      <c r="Q24" s="7">
        <v>0.26500000000000001</v>
      </c>
      <c r="R24" s="7">
        <v>0.27</v>
      </c>
      <c r="S24" s="7">
        <v>0.23499999999999999</v>
      </c>
      <c r="T24" s="7">
        <v>0.28399999999999997</v>
      </c>
      <c r="U24" s="7">
        <v>0.27700000000000002</v>
      </c>
      <c r="V24" s="7">
        <v>0.24399999999999999</v>
      </c>
      <c r="W24" s="7">
        <v>0.27</v>
      </c>
      <c r="X24" s="7">
        <v>0.27</v>
      </c>
      <c r="Y24" s="7">
        <v>0.27</v>
      </c>
      <c r="Z24" s="7">
        <v>0.23599999999999999</v>
      </c>
      <c r="AA24" s="7">
        <v>0.27</v>
      </c>
    </row>
    <row r="25" spans="6:27" ht="26.25" x14ac:dyDescent="0.45">
      <c r="F25" s="4"/>
      <c r="G25" s="5" t="s">
        <v>25</v>
      </c>
      <c r="H25" s="7">
        <v>0.28399999999999997</v>
      </c>
      <c r="I25" s="7">
        <v>0.28399999999999997</v>
      </c>
      <c r="J25" s="7">
        <v>0.27200000000000002</v>
      </c>
      <c r="K25" s="7">
        <v>0.27700000000000002</v>
      </c>
      <c r="L25" s="7">
        <v>0.33200000000000002</v>
      </c>
      <c r="M25" s="7">
        <v>0.34399999999999997</v>
      </c>
      <c r="N25" s="7">
        <v>0.28399999999999997</v>
      </c>
      <c r="O25" s="7">
        <v>0.27300000000000002</v>
      </c>
      <c r="P25" s="7">
        <v>0.32</v>
      </c>
      <c r="Q25" s="7">
        <v>0.30299999999999999</v>
      </c>
      <c r="R25" s="7">
        <v>0.28399999999999997</v>
      </c>
      <c r="S25" s="7">
        <v>0.32600000000000001</v>
      </c>
      <c r="T25" s="7">
        <v>0.28799999999999998</v>
      </c>
      <c r="U25" s="7">
        <v>0.29199999999999998</v>
      </c>
      <c r="V25" s="7">
        <v>0.30399999999999999</v>
      </c>
      <c r="W25" s="7">
        <v>0.28399999999999997</v>
      </c>
      <c r="X25" s="7">
        <v>0.28399999999999997</v>
      </c>
      <c r="Y25" s="7">
        <v>0.28399999999999997</v>
      </c>
      <c r="Z25" s="7">
        <v>0.28000000000000003</v>
      </c>
      <c r="AA25" s="7">
        <v>0.28399999999999997</v>
      </c>
    </row>
    <row r="26" spans="6:27" ht="26.25" x14ac:dyDescent="0.45">
      <c r="F26" s="4"/>
      <c r="G26" s="5" t="s">
        <v>26</v>
      </c>
      <c r="H26" s="7">
        <v>0.318</v>
      </c>
      <c r="I26" s="7">
        <v>0.318</v>
      </c>
      <c r="J26" s="7">
        <v>0.33200000000000002</v>
      </c>
      <c r="K26" s="7">
        <v>0.33500000000000002</v>
      </c>
      <c r="L26" s="7">
        <v>0.29599999999999999</v>
      </c>
      <c r="M26" s="7">
        <v>0.28100000000000003</v>
      </c>
      <c r="N26" s="7">
        <v>0.318</v>
      </c>
      <c r="O26" s="7">
        <v>0.32400000000000001</v>
      </c>
      <c r="P26" s="7">
        <v>0.28999999999999998</v>
      </c>
      <c r="Q26" s="7">
        <v>0.315</v>
      </c>
      <c r="R26" s="7">
        <v>0.318</v>
      </c>
      <c r="S26" s="7">
        <v>0.32700000000000001</v>
      </c>
      <c r="T26" s="7">
        <v>0.30199999999999999</v>
      </c>
      <c r="U26" s="7">
        <v>0.309</v>
      </c>
      <c r="V26" s="7">
        <v>0.32200000000000001</v>
      </c>
      <c r="W26" s="7">
        <v>0.318</v>
      </c>
      <c r="X26" s="7">
        <v>0.318</v>
      </c>
      <c r="Y26" s="7">
        <v>0.318</v>
      </c>
      <c r="Z26" s="7">
        <v>0.34799999999999998</v>
      </c>
      <c r="AA26" s="7">
        <v>0.318</v>
      </c>
    </row>
    <row r="27" spans="6:27" ht="26.25" x14ac:dyDescent="0.45">
      <c r="F27" s="4"/>
      <c r="G27" s="5" t="s">
        <v>27</v>
      </c>
      <c r="H27" s="7">
        <v>0.127</v>
      </c>
      <c r="I27" s="7">
        <v>0.127</v>
      </c>
      <c r="J27" s="7">
        <v>0.14299999999999999</v>
      </c>
      <c r="K27" s="7">
        <v>0.13300000000000001</v>
      </c>
      <c r="L27" s="7">
        <v>0.104</v>
      </c>
      <c r="M27" s="7">
        <v>9.7000000000000003E-2</v>
      </c>
      <c r="N27" s="7">
        <v>0.127</v>
      </c>
      <c r="O27" s="7">
        <v>0.154</v>
      </c>
      <c r="P27" s="7">
        <v>0.109</v>
      </c>
      <c r="Q27" s="7">
        <v>0.11700000000000001</v>
      </c>
      <c r="R27" s="7">
        <v>0.127</v>
      </c>
      <c r="S27" s="7">
        <v>0.112</v>
      </c>
      <c r="T27" s="7">
        <v>0.127</v>
      </c>
      <c r="U27" s="7">
        <v>0.123</v>
      </c>
      <c r="V27" s="7">
        <v>0.13</v>
      </c>
      <c r="W27" s="7">
        <v>0.127</v>
      </c>
      <c r="X27" s="7">
        <v>0.127</v>
      </c>
      <c r="Y27" s="7">
        <v>0.127</v>
      </c>
      <c r="Z27" s="7">
        <v>0.13600000000000001</v>
      </c>
      <c r="AA27" s="7">
        <v>0.127</v>
      </c>
    </row>
    <row r="29" spans="6:27" x14ac:dyDescent="0.45">
      <c r="H29" s="6">
        <f>H26-H24</f>
        <v>4.7999999999999987E-2</v>
      </c>
      <c r="I29" s="6">
        <f t="shared" ref="I29:AA29" si="0">I26-I24</f>
        <v>4.7999999999999987E-2</v>
      </c>
      <c r="J29" s="6">
        <f t="shared" si="0"/>
        <v>7.9000000000000015E-2</v>
      </c>
      <c r="K29" s="6">
        <f t="shared" si="0"/>
        <v>8.0000000000000016E-2</v>
      </c>
      <c r="L29" s="6">
        <f t="shared" si="0"/>
        <v>2.6999999999999968E-2</v>
      </c>
      <c r="M29" s="6">
        <f t="shared" si="0"/>
        <v>3.0000000000000027E-3</v>
      </c>
      <c r="N29" s="6">
        <f t="shared" si="0"/>
        <v>4.7999999999999987E-2</v>
      </c>
      <c r="O29" s="6">
        <f t="shared" si="0"/>
        <v>7.400000000000001E-2</v>
      </c>
      <c r="P29" s="6">
        <f t="shared" si="0"/>
        <v>8.9999999999999525E-3</v>
      </c>
      <c r="Q29" s="6">
        <f t="shared" si="0"/>
        <v>4.9999999999999989E-2</v>
      </c>
      <c r="R29" s="6">
        <f t="shared" si="0"/>
        <v>4.7999999999999987E-2</v>
      </c>
      <c r="S29" s="6">
        <f t="shared" si="0"/>
        <v>9.2000000000000026E-2</v>
      </c>
      <c r="T29" s="6">
        <f t="shared" si="0"/>
        <v>1.8000000000000016E-2</v>
      </c>
      <c r="U29" s="6">
        <f t="shared" si="0"/>
        <v>3.1999999999999973E-2</v>
      </c>
      <c r="V29" s="6">
        <f t="shared" si="0"/>
        <v>7.8000000000000014E-2</v>
      </c>
      <c r="W29" s="6">
        <f t="shared" si="0"/>
        <v>4.7999999999999987E-2</v>
      </c>
      <c r="X29" s="6">
        <f t="shared" si="0"/>
        <v>4.7999999999999987E-2</v>
      </c>
      <c r="Y29" s="6">
        <f t="shared" si="0"/>
        <v>4.7999999999999987E-2</v>
      </c>
      <c r="Z29" s="6">
        <f t="shared" si="0"/>
        <v>0.11199999999999999</v>
      </c>
      <c r="AA29" s="6">
        <f t="shared" si="0"/>
        <v>4.7999999999999987E-2</v>
      </c>
    </row>
    <row r="36" spans="6:27" ht="30.75" x14ac:dyDescent="0.45">
      <c r="F36" s="1" t="s">
        <v>28</v>
      </c>
    </row>
    <row r="38" spans="6:27" x14ac:dyDescent="0.45">
      <c r="F38" s="2" t="s">
        <v>1</v>
      </c>
    </row>
    <row r="39" spans="6:27" ht="39.4" x14ac:dyDescent="0.45">
      <c r="F39" s="3"/>
      <c r="G39" s="3" t="s">
        <v>29</v>
      </c>
      <c r="H39" s="3" t="s">
        <v>3</v>
      </c>
      <c r="I39" s="3" t="s">
        <v>4</v>
      </c>
      <c r="J39" s="3" t="s">
        <v>5</v>
      </c>
      <c r="K39" s="3" t="s">
        <v>6</v>
      </c>
      <c r="L39" s="3" t="s">
        <v>7</v>
      </c>
      <c r="M39" s="3" t="s">
        <v>8</v>
      </c>
      <c r="N39" s="3" t="s">
        <v>9</v>
      </c>
      <c r="O39" s="3" t="s">
        <v>10</v>
      </c>
      <c r="P39" s="3" t="s">
        <v>11</v>
      </c>
      <c r="Q39" s="3" t="s">
        <v>12</v>
      </c>
      <c r="R39" s="3" t="s">
        <v>13</v>
      </c>
      <c r="S39" s="3" t="s">
        <v>14</v>
      </c>
      <c r="T39" s="3" t="s">
        <v>15</v>
      </c>
      <c r="U39" s="3" t="s">
        <v>16</v>
      </c>
      <c r="V39" s="3" t="s">
        <v>17</v>
      </c>
      <c r="W39" s="3" t="s">
        <v>18</v>
      </c>
      <c r="X39" s="3" t="s">
        <v>19</v>
      </c>
      <c r="Y39" s="3" t="s">
        <v>20</v>
      </c>
      <c r="Z39" s="3" t="s">
        <v>21</v>
      </c>
      <c r="AA39" s="3" t="s">
        <v>22</v>
      </c>
    </row>
    <row r="40" spans="6:27" ht="39.4" hidden="1" x14ac:dyDescent="0.45">
      <c r="F40" s="4"/>
      <c r="G40" s="5" t="s">
        <v>30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pans="6:27" ht="39.4" hidden="1" x14ac:dyDescent="0.45">
      <c r="F41" s="4"/>
      <c r="G41" s="5" t="s">
        <v>31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pans="6:27" ht="39.4" hidden="1" x14ac:dyDescent="0.45">
      <c r="F42" s="4"/>
      <c r="G42" s="5" t="s">
        <v>32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pans="6:27" ht="39.4" hidden="1" x14ac:dyDescent="0.45">
      <c r="F43" s="4"/>
      <c r="G43" s="5" t="s">
        <v>33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pans="6:27" ht="39.4" hidden="1" x14ac:dyDescent="0.45">
      <c r="F44" s="4"/>
      <c r="G44" s="5" t="s">
        <v>34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pans="6:27" ht="39.4" hidden="1" x14ac:dyDescent="0.45">
      <c r="F45" s="4"/>
      <c r="G45" s="5" t="s">
        <v>35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pans="6:27" ht="39.4" hidden="1" x14ac:dyDescent="0.45">
      <c r="F46" s="4"/>
      <c r="G46" s="5" t="s">
        <v>36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pans="6:27" ht="39.4" hidden="1" x14ac:dyDescent="0.45">
      <c r="F47" s="4"/>
      <c r="G47" s="5" t="s">
        <v>37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pans="6:27" ht="39.4" hidden="1" x14ac:dyDescent="0.45">
      <c r="F48" s="4"/>
      <c r="G48" s="5" t="s">
        <v>38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pans="6:27" ht="39.4" hidden="1" x14ac:dyDescent="0.45">
      <c r="F49" s="4"/>
      <c r="G49" s="5" t="s">
        <v>39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pans="6:27" ht="39.4" hidden="1" x14ac:dyDescent="0.45">
      <c r="F50" s="4"/>
      <c r="G50" s="5" t="s">
        <v>40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r="51" spans="6:27" ht="39.4" hidden="1" x14ac:dyDescent="0.45">
      <c r="F51" s="4"/>
      <c r="G51" s="5" t="s">
        <v>41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spans="6:27" ht="39.4" x14ac:dyDescent="0.45">
      <c r="F52" s="4"/>
      <c r="G52" s="5" t="s">
        <v>42</v>
      </c>
      <c r="H52" s="7">
        <v>6.2E-2</v>
      </c>
      <c r="I52" s="7">
        <v>6.2E-2</v>
      </c>
      <c r="J52" s="7">
        <v>6.5000000000000002E-2</v>
      </c>
      <c r="K52" s="7">
        <v>6.2E-2</v>
      </c>
      <c r="L52" s="7">
        <v>5.3999999999999999E-2</v>
      </c>
      <c r="M52" s="7">
        <v>5.5E-2</v>
      </c>
      <c r="N52" s="7">
        <v>6.2E-2</v>
      </c>
      <c r="O52" s="7">
        <v>7.9000000000000001E-2</v>
      </c>
      <c r="P52" s="7">
        <v>5.7000000000000002E-2</v>
      </c>
      <c r="Q52" s="7">
        <v>0.06</v>
      </c>
      <c r="R52" s="7">
        <v>6.2E-2</v>
      </c>
      <c r="S52" s="7">
        <v>5.8999999999999997E-2</v>
      </c>
      <c r="T52" s="7">
        <v>6.3E-2</v>
      </c>
      <c r="U52" s="7">
        <v>6.0999999999999999E-2</v>
      </c>
      <c r="V52" s="7">
        <v>6.7000000000000004E-2</v>
      </c>
      <c r="W52" s="7">
        <v>6.2E-2</v>
      </c>
      <c r="X52" s="7">
        <v>6.2E-2</v>
      </c>
      <c r="Y52" s="7">
        <v>6.2E-2</v>
      </c>
      <c r="Z52" s="7">
        <v>6.2E-2</v>
      </c>
      <c r="AA52" s="7">
        <v>6.2E-2</v>
      </c>
    </row>
    <row r="53" spans="6:27" ht="39.4" hidden="1" x14ac:dyDescent="0.45">
      <c r="F53" s="4"/>
      <c r="G53" s="5" t="s">
        <v>43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spans="6:27" ht="39.4" x14ac:dyDescent="0.45">
      <c r="F54" s="4"/>
      <c r="G54" s="5" t="s">
        <v>44</v>
      </c>
      <c r="H54" s="7">
        <v>6.5000000000000002E-2</v>
      </c>
      <c r="I54" s="7">
        <v>6.5000000000000002E-2</v>
      </c>
      <c r="J54" s="7">
        <v>7.8E-2</v>
      </c>
      <c r="K54" s="7">
        <v>7.0999999999999994E-2</v>
      </c>
      <c r="L54" s="7">
        <v>0.05</v>
      </c>
      <c r="M54" s="7">
        <v>4.2000000000000003E-2</v>
      </c>
      <c r="N54" s="7">
        <v>6.5000000000000002E-2</v>
      </c>
      <c r="O54" s="7">
        <v>7.4999999999999997E-2</v>
      </c>
      <c r="P54" s="7">
        <v>5.1999999999999998E-2</v>
      </c>
      <c r="Q54" s="7">
        <v>5.7000000000000002E-2</v>
      </c>
      <c r="R54" s="7">
        <v>6.5000000000000002E-2</v>
      </c>
      <c r="S54" s="7">
        <v>5.2999999999999999E-2</v>
      </c>
      <c r="T54" s="7">
        <v>6.4000000000000001E-2</v>
      </c>
      <c r="U54" s="7">
        <v>6.2E-2</v>
      </c>
      <c r="V54" s="7">
        <v>6.3E-2</v>
      </c>
      <c r="W54" s="7">
        <v>6.5000000000000002E-2</v>
      </c>
      <c r="X54" s="7">
        <v>6.5000000000000002E-2</v>
      </c>
      <c r="Y54" s="7">
        <v>6.5000000000000002E-2</v>
      </c>
      <c r="Z54" s="7">
        <v>7.3999999999999996E-2</v>
      </c>
      <c r="AA54" s="7">
        <v>6.5000000000000002E-2</v>
      </c>
    </row>
    <row r="55" spans="6:27" ht="39.4" hidden="1" x14ac:dyDescent="0.45">
      <c r="F55" s="4"/>
      <c r="G55" s="5" t="s">
        <v>45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r="56" spans="6:27" ht="39.4" hidden="1" x14ac:dyDescent="0.45">
      <c r="F56" s="4"/>
      <c r="G56" s="5" t="s">
        <v>46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spans="6:27" ht="39.4" hidden="1" x14ac:dyDescent="0.45">
      <c r="F57" s="4"/>
      <c r="G57" s="5" t="s">
        <v>47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spans="6:27" ht="39.4" hidden="1" x14ac:dyDescent="0.45">
      <c r="F58" s="4"/>
      <c r="G58" s="5" t="s">
        <v>48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r="59" spans="6:27" ht="39.4" hidden="1" x14ac:dyDescent="0.45">
      <c r="F59" s="4"/>
      <c r="G59" s="5" t="s">
        <v>49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r="60" spans="6:27" ht="39.4" hidden="1" x14ac:dyDescent="0.45">
      <c r="F60" s="4"/>
      <c r="G60" s="5" t="s">
        <v>50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r="61" spans="6:27" ht="39.4" x14ac:dyDescent="0.45">
      <c r="F61" s="4"/>
      <c r="G61" s="5" t="s">
        <v>51</v>
      </c>
      <c r="H61" s="7">
        <v>7.3999999999999996E-2</v>
      </c>
      <c r="I61" s="7">
        <v>7.3999999999999996E-2</v>
      </c>
      <c r="J61" s="7">
        <v>8.6999999999999994E-2</v>
      </c>
      <c r="K61" s="7">
        <v>8.4000000000000005E-2</v>
      </c>
      <c r="L61" s="7">
        <v>5.7000000000000002E-2</v>
      </c>
      <c r="M61" s="7">
        <v>5.1999999999999998E-2</v>
      </c>
      <c r="N61" s="7">
        <v>7.3999999999999996E-2</v>
      </c>
      <c r="O61" s="7">
        <v>6.2E-2</v>
      </c>
      <c r="P61" s="7">
        <v>5.8999999999999997E-2</v>
      </c>
      <c r="Q61" s="7">
        <v>6.3E-2</v>
      </c>
      <c r="R61" s="7">
        <v>7.3999999999999996E-2</v>
      </c>
      <c r="S61" s="7">
        <v>5.8000000000000003E-2</v>
      </c>
      <c r="T61" s="7">
        <v>6.9000000000000006E-2</v>
      </c>
      <c r="U61" s="7">
        <v>7.0000000000000007E-2</v>
      </c>
      <c r="V61" s="7">
        <v>5.8000000000000003E-2</v>
      </c>
      <c r="W61" s="7">
        <v>7.3999999999999996E-2</v>
      </c>
      <c r="X61" s="7">
        <v>7.3999999999999996E-2</v>
      </c>
      <c r="Y61" s="7">
        <v>7.3999999999999996E-2</v>
      </c>
      <c r="Z61" s="7">
        <v>8.4000000000000005E-2</v>
      </c>
      <c r="AA61" s="7">
        <v>7.3999999999999996E-2</v>
      </c>
    </row>
    <row r="62" spans="6:27" ht="39.4" hidden="1" x14ac:dyDescent="0.45">
      <c r="F62" s="4"/>
      <c r="G62" s="5" t="s">
        <v>52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r="63" spans="6:27" ht="39.4" hidden="1" x14ac:dyDescent="0.45">
      <c r="F63" s="4"/>
      <c r="G63" s="5" t="s">
        <v>53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r="64" spans="6:27" ht="39.4" hidden="1" x14ac:dyDescent="0.45">
      <c r="F64" s="4"/>
      <c r="G64" s="5" t="s">
        <v>54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r="65" spans="6:27" ht="39.4" hidden="1" x14ac:dyDescent="0.45">
      <c r="F65" s="4"/>
      <c r="G65" s="5" t="s">
        <v>55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r="66" spans="6:27" ht="39.4" x14ac:dyDescent="0.45">
      <c r="F66" s="4"/>
      <c r="G66" s="5" t="s">
        <v>56</v>
      </c>
      <c r="H66" s="7">
        <v>6.6000000000000003E-2</v>
      </c>
      <c r="I66" s="7">
        <v>6.6000000000000003E-2</v>
      </c>
      <c r="J66" s="7">
        <v>6.2E-2</v>
      </c>
      <c r="K66" s="7">
        <v>6.2E-2</v>
      </c>
      <c r="L66" s="7">
        <v>6.4000000000000001E-2</v>
      </c>
      <c r="M66" s="7">
        <v>6.5000000000000002E-2</v>
      </c>
      <c r="N66" s="7">
        <v>6.6000000000000003E-2</v>
      </c>
      <c r="O66" s="7">
        <v>7.0000000000000007E-2</v>
      </c>
      <c r="P66" s="7">
        <v>6.7000000000000004E-2</v>
      </c>
      <c r="Q66" s="7">
        <v>6.4000000000000001E-2</v>
      </c>
      <c r="R66" s="7">
        <v>6.6000000000000003E-2</v>
      </c>
      <c r="S66" s="7">
        <v>5.7000000000000002E-2</v>
      </c>
      <c r="T66" s="7">
        <v>6.9000000000000006E-2</v>
      </c>
      <c r="U66" s="7">
        <v>6.7000000000000004E-2</v>
      </c>
      <c r="V66" s="7">
        <v>6.3E-2</v>
      </c>
      <c r="W66" s="7">
        <v>6.6000000000000003E-2</v>
      </c>
      <c r="X66" s="7">
        <v>6.6000000000000003E-2</v>
      </c>
      <c r="Y66" s="7">
        <v>6.6000000000000003E-2</v>
      </c>
      <c r="Z66" s="7">
        <v>5.8999999999999997E-2</v>
      </c>
      <c r="AA66" s="7">
        <v>6.6000000000000003E-2</v>
      </c>
    </row>
    <row r="67" spans="6:27" ht="39.4" hidden="1" x14ac:dyDescent="0.45">
      <c r="F67" s="4"/>
      <c r="G67" s="5" t="s">
        <v>57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r="68" spans="6:27" ht="39.4" hidden="1" x14ac:dyDescent="0.45">
      <c r="F68" s="4"/>
      <c r="G68" s="5" t="s">
        <v>58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r="69" spans="6:27" ht="39.4" x14ac:dyDescent="0.45">
      <c r="F69" s="4"/>
      <c r="G69" s="5" t="s">
        <v>59</v>
      </c>
      <c r="H69" s="7">
        <v>4.9000000000000002E-2</v>
      </c>
      <c r="I69" s="7">
        <v>4.9000000000000002E-2</v>
      </c>
      <c r="J69" s="7">
        <v>0.04</v>
      </c>
      <c r="K69" s="7">
        <v>4.4999999999999998E-2</v>
      </c>
      <c r="L69" s="7">
        <v>5.2999999999999999E-2</v>
      </c>
      <c r="M69" s="7">
        <v>5.3999999999999999E-2</v>
      </c>
      <c r="N69" s="7">
        <v>4.9000000000000002E-2</v>
      </c>
      <c r="O69" s="7">
        <v>5.7000000000000002E-2</v>
      </c>
      <c r="P69" s="7">
        <v>5.6000000000000001E-2</v>
      </c>
      <c r="Q69" s="7">
        <v>5.1999999999999998E-2</v>
      </c>
      <c r="R69" s="7">
        <v>4.9000000000000002E-2</v>
      </c>
      <c r="S69" s="7">
        <v>4.7E-2</v>
      </c>
      <c r="T69" s="7">
        <v>5.6000000000000001E-2</v>
      </c>
      <c r="U69" s="7">
        <v>5.3999999999999999E-2</v>
      </c>
      <c r="V69" s="7">
        <v>4.9000000000000002E-2</v>
      </c>
      <c r="W69" s="7">
        <v>4.9000000000000002E-2</v>
      </c>
      <c r="X69" s="7">
        <v>4.9000000000000002E-2</v>
      </c>
      <c r="Y69" s="7">
        <v>4.9000000000000002E-2</v>
      </c>
      <c r="Z69" s="7">
        <v>0.04</v>
      </c>
      <c r="AA69" s="7">
        <v>4.9000000000000002E-2</v>
      </c>
    </row>
    <row r="70" spans="6:27" ht="39.4" hidden="1" x14ac:dyDescent="0.45">
      <c r="F70" s="4"/>
      <c r="G70" s="5" t="s">
        <v>60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r="71" spans="6:27" ht="39.4" hidden="1" x14ac:dyDescent="0.45">
      <c r="F71" s="4"/>
      <c r="G71" s="5" t="s">
        <v>61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r="72" spans="6:27" ht="39.4" x14ac:dyDescent="0.45">
      <c r="F72" s="4"/>
      <c r="G72" s="5" t="s">
        <v>62</v>
      </c>
      <c r="H72" s="7">
        <v>0.08</v>
      </c>
      <c r="I72" s="7">
        <v>0.08</v>
      </c>
      <c r="J72" s="7">
        <v>6.4000000000000001E-2</v>
      </c>
      <c r="K72" s="7">
        <v>6.4000000000000001E-2</v>
      </c>
      <c r="L72" s="7">
        <v>9.6000000000000002E-2</v>
      </c>
      <c r="M72" s="7">
        <v>0.108</v>
      </c>
      <c r="N72" s="7">
        <v>0.08</v>
      </c>
      <c r="O72" s="7">
        <v>6.0999999999999999E-2</v>
      </c>
      <c r="P72" s="7">
        <v>9.9000000000000005E-2</v>
      </c>
      <c r="Q72" s="7">
        <v>8.5999999999999993E-2</v>
      </c>
      <c r="R72" s="7">
        <v>0.08</v>
      </c>
      <c r="S72" s="7">
        <v>7.3999999999999996E-2</v>
      </c>
      <c r="T72" s="7">
        <v>0.09</v>
      </c>
      <c r="U72" s="7">
        <v>8.5999999999999993E-2</v>
      </c>
      <c r="V72" s="7">
        <v>7.4999999999999997E-2</v>
      </c>
      <c r="W72" s="7">
        <v>0.08</v>
      </c>
      <c r="X72" s="7">
        <v>0.08</v>
      </c>
      <c r="Y72" s="7">
        <v>0.08</v>
      </c>
      <c r="Z72" s="7">
        <v>5.2999999999999999E-2</v>
      </c>
      <c r="AA72" s="7">
        <v>0.08</v>
      </c>
    </row>
    <row r="73" spans="6:27" ht="39.4" hidden="1" x14ac:dyDescent="0.45">
      <c r="F73" s="4"/>
      <c r="G73" s="5" t="s">
        <v>63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r="74" spans="6:27" ht="39.4" hidden="1" x14ac:dyDescent="0.45">
      <c r="F74" s="4"/>
      <c r="G74" s="5" t="s">
        <v>64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r="75" spans="6:27" ht="39.4" hidden="1" x14ac:dyDescent="0.45">
      <c r="F75" s="4"/>
      <c r="G75" s="5" t="s">
        <v>65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r="76" spans="6:27" ht="39.4" hidden="1" x14ac:dyDescent="0.45">
      <c r="F76" s="4"/>
      <c r="G76" s="5" t="s">
        <v>66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r="77" spans="6:27" ht="39.4" hidden="1" x14ac:dyDescent="0.45">
      <c r="F77" s="4"/>
      <c r="G77" s="5" t="s">
        <v>67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r="78" spans="6:27" ht="39.4" hidden="1" x14ac:dyDescent="0.45">
      <c r="F78" s="4"/>
      <c r="G78" s="5" t="s">
        <v>68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r="79" spans="6:27" ht="39.4" hidden="1" x14ac:dyDescent="0.45">
      <c r="F79" s="4"/>
      <c r="G79" s="5" t="s">
        <v>69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r="80" spans="6:27" ht="39.4" hidden="1" x14ac:dyDescent="0.45">
      <c r="F80" s="4"/>
      <c r="G80" s="5" t="s">
        <v>70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r="81" spans="6:27" ht="39.4" hidden="1" x14ac:dyDescent="0.45">
      <c r="F81" s="4"/>
      <c r="G81" s="5" t="s">
        <v>71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r="82" spans="6:27" ht="39.4" hidden="1" x14ac:dyDescent="0.45">
      <c r="F82" s="4"/>
      <c r="G82" s="5" t="s">
        <v>72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r="83" spans="6:27" ht="39.4" hidden="1" x14ac:dyDescent="0.45">
      <c r="F83" s="4"/>
      <c r="G83" s="5" t="s">
        <v>73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r="84" spans="6:27" ht="39.4" hidden="1" x14ac:dyDescent="0.45">
      <c r="F84" s="4"/>
      <c r="G84" s="5" t="s">
        <v>74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r="85" spans="6:27" ht="39.4" x14ac:dyDescent="0.45">
      <c r="F85" s="4"/>
      <c r="G85" s="5" t="s">
        <v>75</v>
      </c>
      <c r="H85" s="7">
        <v>3.5000000000000003E-2</v>
      </c>
      <c r="I85" s="7">
        <v>3.5000000000000003E-2</v>
      </c>
      <c r="J85" s="7">
        <v>4.7E-2</v>
      </c>
      <c r="K85" s="7">
        <v>4.2999999999999997E-2</v>
      </c>
      <c r="L85" s="7">
        <v>2.5999999999999999E-2</v>
      </c>
      <c r="M85" s="7">
        <v>2.3E-2</v>
      </c>
      <c r="N85" s="7">
        <v>3.5000000000000003E-2</v>
      </c>
      <c r="O85" s="7">
        <v>2.1000000000000001E-2</v>
      </c>
      <c r="P85" s="7">
        <v>2.5000000000000001E-2</v>
      </c>
      <c r="Q85" s="7">
        <v>0.03</v>
      </c>
      <c r="R85" s="7">
        <v>3.5000000000000003E-2</v>
      </c>
      <c r="S85" s="7">
        <v>2.7E-2</v>
      </c>
      <c r="T85" s="7">
        <v>3.1E-2</v>
      </c>
      <c r="U85" s="7">
        <v>0.03</v>
      </c>
      <c r="V85" s="7">
        <v>2.8000000000000001E-2</v>
      </c>
      <c r="W85" s="7">
        <v>3.5000000000000003E-2</v>
      </c>
      <c r="X85" s="7">
        <v>3.5000000000000003E-2</v>
      </c>
      <c r="Y85" s="7">
        <v>3.5000000000000003E-2</v>
      </c>
      <c r="Z85" s="7">
        <v>4.7E-2</v>
      </c>
      <c r="AA85" s="7">
        <v>3.5000000000000003E-2</v>
      </c>
    </row>
    <row r="86" spans="6:27" ht="39.4" hidden="1" x14ac:dyDescent="0.45">
      <c r="F86" s="4"/>
      <c r="G86" s="5" t="s">
        <v>76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r="87" spans="6:27" ht="39.4" hidden="1" x14ac:dyDescent="0.45">
      <c r="F87" s="4"/>
      <c r="G87" s="5" t="s">
        <v>77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r="88" spans="6:27" ht="39.4" x14ac:dyDescent="0.45">
      <c r="F88" s="4"/>
      <c r="G88" s="5" t="s">
        <v>78</v>
      </c>
      <c r="H88" s="7">
        <v>1.7999999999999999E-2</v>
      </c>
      <c r="I88" s="7">
        <v>1.7999999999999999E-2</v>
      </c>
      <c r="J88" s="7">
        <v>2.5000000000000001E-2</v>
      </c>
      <c r="K88" s="7">
        <v>2.1000000000000001E-2</v>
      </c>
      <c r="L88" s="7">
        <v>1.2E-2</v>
      </c>
      <c r="M88" s="7">
        <v>1.0999999999999999E-2</v>
      </c>
      <c r="N88" s="7">
        <v>1.7999999999999999E-2</v>
      </c>
      <c r="O88" s="7">
        <v>8.9999999999999993E-3</v>
      </c>
      <c r="P88" s="7">
        <v>1.2E-2</v>
      </c>
      <c r="Q88" s="7">
        <v>1.4E-2</v>
      </c>
      <c r="R88" s="7">
        <v>1.7999999999999999E-2</v>
      </c>
      <c r="S88" s="7">
        <v>1.2999999999999999E-2</v>
      </c>
      <c r="T88" s="7">
        <v>1.4E-2</v>
      </c>
      <c r="U88" s="7">
        <v>1.4999999999999999E-2</v>
      </c>
      <c r="V88" s="7">
        <v>1.2999999999999999E-2</v>
      </c>
      <c r="W88" s="7">
        <v>1.7999999999999999E-2</v>
      </c>
      <c r="X88" s="7">
        <v>1.7999999999999999E-2</v>
      </c>
      <c r="Y88" s="7">
        <v>1.7999999999999999E-2</v>
      </c>
      <c r="Z88" s="7">
        <v>2.4E-2</v>
      </c>
      <c r="AA88" s="7">
        <v>1.7999999999999999E-2</v>
      </c>
    </row>
    <row r="89" spans="6:27" ht="39.4" hidden="1" x14ac:dyDescent="0.45">
      <c r="F89" s="4"/>
      <c r="G89" s="5" t="s">
        <v>79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r="90" spans="6:27" ht="39.4" hidden="1" x14ac:dyDescent="0.45">
      <c r="F90" s="4"/>
      <c r="G90" s="5" t="s">
        <v>80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r="91" spans="6:27" ht="39.4" hidden="1" x14ac:dyDescent="0.45">
      <c r="F91" s="4"/>
      <c r="G91" s="5" t="s">
        <v>81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r="92" spans="6:27" ht="39.4" hidden="1" x14ac:dyDescent="0.45">
      <c r="F92" s="4"/>
      <c r="G92" s="5" t="s">
        <v>82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r="93" spans="6:27" ht="39.4" hidden="1" x14ac:dyDescent="0.45">
      <c r="F93" s="4"/>
      <c r="G93" s="5" t="s">
        <v>83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r="94" spans="6:27" ht="39.4" hidden="1" x14ac:dyDescent="0.45">
      <c r="F94" s="4"/>
      <c r="G94" s="5" t="s">
        <v>84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r="95" spans="6:27" ht="39.4" x14ac:dyDescent="0.45">
      <c r="F95" s="4"/>
      <c r="G95" s="5" t="s">
        <v>85</v>
      </c>
      <c r="H95" s="7">
        <v>8.2000000000000003E-2</v>
      </c>
      <c r="I95" s="7">
        <v>8.2000000000000003E-2</v>
      </c>
      <c r="J95" s="7">
        <v>8.8999999999999996E-2</v>
      </c>
      <c r="K95" s="7">
        <v>8.2000000000000003E-2</v>
      </c>
      <c r="L95" s="7">
        <v>8.1000000000000003E-2</v>
      </c>
      <c r="M95" s="7">
        <v>8.4000000000000005E-2</v>
      </c>
      <c r="N95" s="7">
        <v>8.2000000000000003E-2</v>
      </c>
      <c r="O95" s="7">
        <v>5.8000000000000003E-2</v>
      </c>
      <c r="P95" s="7">
        <v>0.08</v>
      </c>
      <c r="Q95" s="7">
        <v>8.2000000000000003E-2</v>
      </c>
      <c r="R95" s="7">
        <v>8.2000000000000003E-2</v>
      </c>
      <c r="S95" s="7">
        <v>8.3000000000000004E-2</v>
      </c>
      <c r="T95" s="7">
        <v>7.1999999999999995E-2</v>
      </c>
      <c r="U95" s="7">
        <v>7.2999999999999995E-2</v>
      </c>
      <c r="V95" s="7">
        <v>8.3000000000000004E-2</v>
      </c>
      <c r="W95" s="7">
        <v>8.2000000000000003E-2</v>
      </c>
      <c r="X95" s="7">
        <v>8.2000000000000003E-2</v>
      </c>
      <c r="Y95" s="7">
        <v>8.2000000000000003E-2</v>
      </c>
      <c r="Z95" s="7">
        <v>8.6999999999999994E-2</v>
      </c>
      <c r="AA95" s="7">
        <v>8.2000000000000003E-2</v>
      </c>
    </row>
    <row r="96" spans="6:27" ht="39.4" hidden="1" x14ac:dyDescent="0.45">
      <c r="F96" s="4"/>
      <c r="G96" s="5" t="s">
        <v>86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r="97" spans="6:27" ht="39.4" hidden="1" x14ac:dyDescent="0.45">
      <c r="F97" s="4"/>
      <c r="G97" s="5" t="s">
        <v>87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r="98" spans="6:27" ht="39.4" hidden="1" x14ac:dyDescent="0.45">
      <c r="F98" s="4"/>
      <c r="G98" s="5" t="s">
        <v>88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r="99" spans="6:27" ht="39.4" hidden="1" x14ac:dyDescent="0.45">
      <c r="F99" s="4"/>
      <c r="G99" s="5" t="s">
        <v>89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spans="6:27" ht="39.4" hidden="1" x14ac:dyDescent="0.45">
      <c r="F100" s="4"/>
      <c r="G100" s="5" t="s">
        <v>90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r="101" spans="6:27" ht="39.4" hidden="1" x14ac:dyDescent="0.45">
      <c r="F101" s="4"/>
      <c r="G101" s="5" t="s">
        <v>91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spans="6:27" ht="39.4" hidden="1" x14ac:dyDescent="0.45">
      <c r="F102" s="4"/>
      <c r="G102" s="5" t="s">
        <v>92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spans="6:27" ht="39.4" hidden="1" x14ac:dyDescent="0.45">
      <c r="F103" s="4"/>
      <c r="G103" s="5" t="s">
        <v>93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r="104" spans="6:27" ht="39.4" hidden="1" x14ac:dyDescent="0.45">
      <c r="F104" s="4"/>
      <c r="G104" s="5" t="s">
        <v>94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spans="6:27" ht="39.4" hidden="1" x14ac:dyDescent="0.45">
      <c r="F105" s="4"/>
      <c r="G105" s="5" t="s">
        <v>95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spans="6:27" ht="39.4" x14ac:dyDescent="0.45">
      <c r="F106" s="4"/>
      <c r="G106" s="5" t="s">
        <v>96</v>
      </c>
      <c r="H106" s="7">
        <v>0.09</v>
      </c>
      <c r="I106" s="7">
        <v>0.09</v>
      </c>
      <c r="J106" s="7">
        <v>6.7000000000000004E-2</v>
      </c>
      <c r="K106" s="7">
        <v>7.4999999999999997E-2</v>
      </c>
      <c r="L106" s="7">
        <v>0.13200000000000001</v>
      </c>
      <c r="M106" s="7">
        <v>0.14399999999999999</v>
      </c>
      <c r="N106" s="7">
        <v>0.09</v>
      </c>
      <c r="O106" s="7">
        <v>0.109</v>
      </c>
      <c r="P106" s="7">
        <v>0.128</v>
      </c>
      <c r="Q106" s="7">
        <v>0.107</v>
      </c>
      <c r="R106" s="7">
        <v>0.09</v>
      </c>
      <c r="S106" s="7">
        <v>0.122</v>
      </c>
      <c r="T106" s="7">
        <v>0.105</v>
      </c>
      <c r="U106" s="7">
        <v>0.108</v>
      </c>
      <c r="V106" s="7">
        <v>0.105</v>
      </c>
      <c r="W106" s="7">
        <v>0.09</v>
      </c>
      <c r="X106" s="7">
        <v>0.09</v>
      </c>
      <c r="Y106" s="7">
        <v>0.09</v>
      </c>
      <c r="Z106" s="7">
        <v>7.0000000000000007E-2</v>
      </c>
      <c r="AA106" s="7">
        <v>0.09</v>
      </c>
    </row>
    <row r="107" spans="6:27" ht="39.4" hidden="1" x14ac:dyDescent="0.45">
      <c r="F107" s="4"/>
      <c r="G107" s="5" t="s">
        <v>97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r="108" spans="6:27" ht="39.4" hidden="1" x14ac:dyDescent="0.45">
      <c r="F108" s="4"/>
      <c r="G108" s="5" t="s">
        <v>98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r="109" spans="6:27" ht="39.4" hidden="1" x14ac:dyDescent="0.45">
      <c r="F109" s="4"/>
      <c r="G109" s="5" t="s">
        <v>99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r="110" spans="6:27" ht="39.4" hidden="1" x14ac:dyDescent="0.45">
      <c r="F110" s="4"/>
      <c r="G110" s="5" t="s">
        <v>100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spans="6:27" ht="39.4" x14ac:dyDescent="0.45">
      <c r="F111" s="4"/>
      <c r="G111" s="5" t="s">
        <v>101</v>
      </c>
      <c r="H111" s="7">
        <v>0.06</v>
      </c>
      <c r="I111" s="7">
        <v>0.06</v>
      </c>
      <c r="J111" s="7">
        <v>4.4999999999999998E-2</v>
      </c>
      <c r="K111" s="7">
        <v>5.5E-2</v>
      </c>
      <c r="L111" s="7">
        <v>0.08</v>
      </c>
      <c r="M111" s="7">
        <v>8.2000000000000003E-2</v>
      </c>
      <c r="N111" s="7">
        <v>0.06</v>
      </c>
      <c r="O111" s="7">
        <v>7.4999999999999997E-2</v>
      </c>
      <c r="P111" s="7">
        <v>7.5999999999999998E-2</v>
      </c>
      <c r="Q111" s="7">
        <v>7.0999999999999994E-2</v>
      </c>
      <c r="R111" s="7">
        <v>0.06</v>
      </c>
      <c r="S111" s="7">
        <v>8.1000000000000003E-2</v>
      </c>
      <c r="T111" s="7">
        <v>6.5000000000000002E-2</v>
      </c>
      <c r="U111" s="7">
        <v>6.7000000000000004E-2</v>
      </c>
      <c r="V111" s="7">
        <v>7.4999999999999997E-2</v>
      </c>
      <c r="W111" s="7">
        <v>0.06</v>
      </c>
      <c r="X111" s="7">
        <v>0.06</v>
      </c>
      <c r="Y111" s="7">
        <v>0.06</v>
      </c>
      <c r="Z111" s="7">
        <v>5.1999999999999998E-2</v>
      </c>
      <c r="AA111" s="7">
        <v>0.06</v>
      </c>
    </row>
    <row r="112" spans="6:27" ht="39.4" hidden="1" x14ac:dyDescent="0.45">
      <c r="F112" s="4"/>
      <c r="G112" s="5" t="s">
        <v>102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spans="6:27" ht="39.4" hidden="1" x14ac:dyDescent="0.45">
      <c r="F113" s="4"/>
      <c r="G113" s="5" t="s">
        <v>103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r="114" spans="6:27" ht="39.4" hidden="1" x14ac:dyDescent="0.45">
      <c r="F114" s="4"/>
      <c r="G114" s="5" t="s">
        <v>104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r="115" spans="6:27" ht="39.4" hidden="1" x14ac:dyDescent="0.45">
      <c r="F115" s="4"/>
      <c r="G115" s="5" t="s">
        <v>105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r="116" spans="6:27" ht="39.4" hidden="1" x14ac:dyDescent="0.45">
      <c r="F116" s="4"/>
      <c r="G116" s="5" t="s">
        <v>106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spans="6:27" ht="39.4" hidden="1" x14ac:dyDescent="0.45">
      <c r="F117" s="4"/>
      <c r="G117" s="5" t="s">
        <v>107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spans="6:27" ht="39.4" hidden="1" x14ac:dyDescent="0.45">
      <c r="F118" s="4"/>
      <c r="G118" s="5" t="s">
        <v>108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spans="6:27" ht="39.4" hidden="1" x14ac:dyDescent="0.45">
      <c r="F119" s="4"/>
      <c r="G119" s="5" t="s">
        <v>109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r="120" spans="6:27" ht="39.4" hidden="1" x14ac:dyDescent="0.45">
      <c r="F120" s="4"/>
      <c r="G120" s="5" t="s">
        <v>110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r="121" spans="6:27" ht="39.4" hidden="1" x14ac:dyDescent="0.45">
      <c r="F121" s="4"/>
      <c r="G121" s="5" t="s">
        <v>111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r="122" spans="6:27" ht="39.4" hidden="1" x14ac:dyDescent="0.45">
      <c r="F122" s="4"/>
      <c r="G122" s="5" t="s">
        <v>112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r="123" spans="6:27" ht="39.4" hidden="1" x14ac:dyDescent="0.45">
      <c r="F123" s="4"/>
      <c r="G123" s="5" t="s">
        <v>113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r="124" spans="6:27" ht="39.4" hidden="1" x14ac:dyDescent="0.45">
      <c r="F124" s="4"/>
      <c r="G124" s="5" t="s">
        <v>114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r="125" spans="6:27" ht="39.4" hidden="1" x14ac:dyDescent="0.45">
      <c r="F125" s="4"/>
      <c r="G125" s="5" t="s">
        <v>115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r="126" spans="6:27" ht="39.4" hidden="1" x14ac:dyDescent="0.45">
      <c r="F126" s="4"/>
      <c r="G126" s="5" t="s">
        <v>116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r="127" spans="6:27" ht="39.4" hidden="1" x14ac:dyDescent="0.45">
      <c r="F127" s="4"/>
      <c r="G127" s="5" t="s">
        <v>117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r="128" spans="6:27" ht="39.4" hidden="1" x14ac:dyDescent="0.45">
      <c r="F128" s="4"/>
      <c r="G128" s="5" t="s">
        <v>118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r="129" spans="6:27" ht="39.4" hidden="1" x14ac:dyDescent="0.45">
      <c r="F129" s="4"/>
      <c r="G129" s="5" t="s">
        <v>119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r="130" spans="6:27" ht="39.4" x14ac:dyDescent="0.45">
      <c r="F130" s="4"/>
      <c r="G130" s="5" t="s">
        <v>120</v>
      </c>
      <c r="H130" s="7">
        <v>8.4000000000000005E-2</v>
      </c>
      <c r="I130" s="7">
        <v>8.4000000000000005E-2</v>
      </c>
      <c r="J130" s="7">
        <v>7.5999999999999998E-2</v>
      </c>
      <c r="K130" s="7">
        <v>7.9000000000000001E-2</v>
      </c>
      <c r="L130" s="7">
        <v>8.5999999999999993E-2</v>
      </c>
      <c r="M130" s="7">
        <v>9.1999999999999998E-2</v>
      </c>
      <c r="N130" s="7">
        <v>8.4000000000000005E-2</v>
      </c>
      <c r="O130" s="7">
        <v>0.11</v>
      </c>
      <c r="P130" s="7">
        <v>8.8999999999999996E-2</v>
      </c>
      <c r="Q130" s="7">
        <v>8.6999999999999994E-2</v>
      </c>
      <c r="R130" s="7">
        <v>8.4000000000000005E-2</v>
      </c>
      <c r="S130" s="7">
        <v>0.107</v>
      </c>
      <c r="T130" s="7">
        <v>8.7999999999999995E-2</v>
      </c>
      <c r="U130" s="7">
        <v>8.8999999999999996E-2</v>
      </c>
      <c r="V130" s="7">
        <v>9.4E-2</v>
      </c>
      <c r="W130" s="7">
        <v>8.4000000000000005E-2</v>
      </c>
      <c r="X130" s="7">
        <v>8.4000000000000005E-2</v>
      </c>
      <c r="Y130" s="7">
        <v>8.4000000000000005E-2</v>
      </c>
      <c r="Z130" s="7">
        <v>7.4999999999999997E-2</v>
      </c>
      <c r="AA130" s="7">
        <v>8.4000000000000005E-2</v>
      </c>
    </row>
    <row r="131" spans="6:27" ht="39.4" hidden="1" x14ac:dyDescent="0.45">
      <c r="F131" s="4"/>
      <c r="G131" s="5" t="s">
        <v>121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r="132" spans="6:27" ht="39.4" hidden="1" x14ac:dyDescent="0.45">
      <c r="F132" s="4"/>
      <c r="G132" s="5" t="s">
        <v>122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spans="6:27" ht="39.4" x14ac:dyDescent="0.45">
      <c r="F133" s="4"/>
      <c r="G133" s="5" t="s">
        <v>123</v>
      </c>
      <c r="H133" s="7">
        <v>6.7000000000000004E-2</v>
      </c>
      <c r="I133" s="7">
        <v>6.7000000000000004E-2</v>
      </c>
      <c r="J133" s="7">
        <v>0.05</v>
      </c>
      <c r="K133" s="7">
        <v>6.8000000000000005E-2</v>
      </c>
      <c r="L133" s="7">
        <v>8.8999999999999996E-2</v>
      </c>
      <c r="M133" s="7">
        <v>8.3000000000000004E-2</v>
      </c>
      <c r="N133" s="7">
        <v>6.7000000000000004E-2</v>
      </c>
      <c r="O133" s="7">
        <v>0.06</v>
      </c>
      <c r="P133" s="7">
        <v>7.6999999999999999E-2</v>
      </c>
      <c r="Q133" s="7">
        <v>9.1999999999999998E-2</v>
      </c>
      <c r="R133" s="7">
        <v>6.7000000000000004E-2</v>
      </c>
      <c r="S133" s="7">
        <v>7.8E-2</v>
      </c>
      <c r="T133" s="7">
        <v>6.3E-2</v>
      </c>
      <c r="U133" s="7">
        <v>6.6000000000000003E-2</v>
      </c>
      <c r="V133" s="7">
        <v>7.4999999999999997E-2</v>
      </c>
      <c r="W133" s="7">
        <v>6.7000000000000004E-2</v>
      </c>
      <c r="X133" s="7">
        <v>6.7000000000000004E-2</v>
      </c>
      <c r="Y133" s="7">
        <v>6.7000000000000004E-2</v>
      </c>
      <c r="Z133" s="7">
        <v>7.0999999999999994E-2</v>
      </c>
      <c r="AA133" s="7">
        <v>6.7000000000000004E-2</v>
      </c>
    </row>
    <row r="134" spans="6:27" ht="39.4" hidden="1" x14ac:dyDescent="0.45">
      <c r="F134" s="4"/>
      <c r="G134" s="5" t="s">
        <v>124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spans="6:27" ht="39.4" hidden="1" x14ac:dyDescent="0.45">
      <c r="F135" s="4"/>
      <c r="G135" s="5" t="s">
        <v>125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spans="6:27" ht="39.4" hidden="1" x14ac:dyDescent="0.45">
      <c r="F136" s="4"/>
      <c r="G136" s="5" t="s">
        <v>126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r="137" spans="6:27" ht="39.4" hidden="1" x14ac:dyDescent="0.45">
      <c r="F137" s="4"/>
      <c r="G137" s="5" t="s">
        <v>127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spans="6:27" ht="39.4" hidden="1" x14ac:dyDescent="0.45">
      <c r="F138" s="4"/>
      <c r="G138" s="5" t="s">
        <v>128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spans="6:27" ht="39.4" x14ac:dyDescent="0.45">
      <c r="F139" s="4"/>
      <c r="G139" s="5" t="s">
        <v>129</v>
      </c>
      <c r="H139" s="7">
        <v>3.9E-2</v>
      </c>
      <c r="I139" s="7">
        <v>3.9E-2</v>
      </c>
      <c r="J139" s="7">
        <v>3.5000000000000003E-2</v>
      </c>
      <c r="K139" s="7">
        <v>3.7999999999999999E-2</v>
      </c>
      <c r="L139" s="7">
        <v>3.9E-2</v>
      </c>
      <c r="M139" s="7">
        <v>3.7999999999999999E-2</v>
      </c>
      <c r="N139" s="7">
        <v>3.9E-2</v>
      </c>
      <c r="O139" s="7">
        <v>4.8000000000000001E-2</v>
      </c>
      <c r="P139" s="7">
        <v>3.9E-2</v>
      </c>
      <c r="Q139" s="7">
        <v>3.9E-2</v>
      </c>
      <c r="R139" s="7">
        <v>3.9E-2</v>
      </c>
      <c r="S139" s="7">
        <v>3.5000000000000003E-2</v>
      </c>
      <c r="T139" s="7">
        <v>3.9E-2</v>
      </c>
      <c r="U139" s="7">
        <v>0.04</v>
      </c>
      <c r="V139" s="7">
        <v>4.1000000000000002E-2</v>
      </c>
      <c r="W139" s="7">
        <v>3.9E-2</v>
      </c>
      <c r="X139" s="7">
        <v>3.9E-2</v>
      </c>
      <c r="Y139" s="7">
        <v>3.9E-2</v>
      </c>
      <c r="Z139" s="7">
        <v>3.9E-2</v>
      </c>
      <c r="AA139" s="7">
        <v>3.9E-2</v>
      </c>
    </row>
    <row r="140" spans="6:27" ht="39.4" x14ac:dyDescent="0.45">
      <c r="F140" s="4"/>
      <c r="G140" s="5" t="s">
        <v>130</v>
      </c>
      <c r="H140" s="7">
        <v>5.7000000000000002E-2</v>
      </c>
      <c r="I140" s="7">
        <v>5.7000000000000002E-2</v>
      </c>
      <c r="J140" s="7">
        <v>6.3E-2</v>
      </c>
      <c r="K140" s="7">
        <v>5.6000000000000001E-2</v>
      </c>
      <c r="L140" s="7">
        <v>4.9000000000000002E-2</v>
      </c>
      <c r="M140" s="7">
        <v>4.7E-2</v>
      </c>
      <c r="N140" s="7">
        <v>5.7000000000000002E-2</v>
      </c>
      <c r="O140" s="7">
        <v>7.8E-2</v>
      </c>
      <c r="P140" s="7">
        <v>4.9000000000000002E-2</v>
      </c>
      <c r="Q140" s="7">
        <v>0.05</v>
      </c>
      <c r="R140" s="7">
        <v>5.7000000000000002E-2</v>
      </c>
      <c r="S140" s="7">
        <v>6.2E-2</v>
      </c>
      <c r="T140" s="7">
        <v>5.6000000000000001E-2</v>
      </c>
      <c r="U140" s="7">
        <v>5.6000000000000001E-2</v>
      </c>
      <c r="V140" s="7">
        <v>7.2999999999999995E-2</v>
      </c>
      <c r="W140" s="7">
        <v>5.7000000000000002E-2</v>
      </c>
      <c r="X140" s="7">
        <v>5.7000000000000002E-2</v>
      </c>
      <c r="Y140" s="7">
        <v>5.7000000000000002E-2</v>
      </c>
      <c r="Z140" s="7">
        <v>6.2E-2</v>
      </c>
      <c r="AA140" s="7">
        <v>5.7000000000000002E-2</v>
      </c>
    </row>
    <row r="141" spans="6:27" ht="39.4" x14ac:dyDescent="0.45">
      <c r="F141" s="4"/>
      <c r="G141" s="5" t="s">
        <v>131</v>
      </c>
      <c r="H141" s="7">
        <v>7.0999999999999994E-2</v>
      </c>
      <c r="I141" s="7">
        <v>7.0999999999999994E-2</v>
      </c>
      <c r="J141" s="7">
        <v>0.107</v>
      </c>
      <c r="K141" s="7">
        <v>9.5000000000000001E-2</v>
      </c>
      <c r="L141" s="7">
        <v>3.2000000000000001E-2</v>
      </c>
      <c r="M141" s="7">
        <v>2.1000000000000001E-2</v>
      </c>
      <c r="N141" s="7">
        <v>7.0999999999999994E-2</v>
      </c>
      <c r="O141" s="7">
        <v>2.9000000000000001E-2</v>
      </c>
      <c r="P141" s="7">
        <v>3.5999999999999997E-2</v>
      </c>
      <c r="Q141" s="7">
        <v>4.8000000000000001E-2</v>
      </c>
      <c r="R141" s="7">
        <v>7.0999999999999994E-2</v>
      </c>
      <c r="S141" s="7">
        <v>4.4999999999999998E-2</v>
      </c>
      <c r="T141" s="7">
        <v>5.7000000000000002E-2</v>
      </c>
      <c r="U141" s="7">
        <v>5.8000000000000003E-2</v>
      </c>
      <c r="V141" s="7">
        <v>3.9E-2</v>
      </c>
      <c r="W141" s="7">
        <v>7.0999999999999994E-2</v>
      </c>
      <c r="X141" s="7">
        <v>7.0999999999999994E-2</v>
      </c>
      <c r="Y141" s="7">
        <v>7.0999999999999994E-2</v>
      </c>
      <c r="Z141" s="7">
        <v>0.10100000000000001</v>
      </c>
      <c r="AA141" s="7">
        <v>7.0999999999999994E-2</v>
      </c>
    </row>
    <row r="142" spans="6:27" ht="39.4" hidden="1" x14ac:dyDescent="0.45">
      <c r="F142" s="4"/>
      <c r="G142" s="5" t="s">
        <v>132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r="143" spans="6:27" ht="39.4" hidden="1" x14ac:dyDescent="0.45">
      <c r="F143" s="4"/>
      <c r="G143" s="5" t="s">
        <v>133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r="144" spans="6:27" ht="39.4" hidden="1" x14ac:dyDescent="0.45">
      <c r="F144" s="4"/>
      <c r="G144" s="5" t="s">
        <v>134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r="145" spans="6:27" ht="39.4" hidden="1" x14ac:dyDescent="0.45">
      <c r="F145" s="4"/>
      <c r="G145" s="5" t="s">
        <v>135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r="146" spans="6:27" ht="39.4" hidden="1" x14ac:dyDescent="0.45">
      <c r="F146" s="4"/>
      <c r="G146" s="5" t="s">
        <v>136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r="147" spans="6:27" ht="39.4" hidden="1" x14ac:dyDescent="0.45">
      <c r="F147" s="4"/>
      <c r="G147" s="5" t="s">
        <v>137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r="148" spans="6:27" ht="39.4" hidden="1" x14ac:dyDescent="0.45">
      <c r="F148" s="4"/>
      <c r="G148" s="5" t="s">
        <v>138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r="149" spans="6:27" ht="39.4" hidden="1" x14ac:dyDescent="0.45">
      <c r="F149" s="4"/>
      <c r="G149" s="5" t="s">
        <v>139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r="150" spans="6:27" ht="39.4" hidden="1" x14ac:dyDescent="0.45">
      <c r="F150" s="4"/>
      <c r="G150" s="5" t="s">
        <v>140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spans="6:27" ht="39.4" hidden="1" x14ac:dyDescent="0.45">
      <c r="F151" s="4"/>
      <c r="G151" s="5" t="s">
        <v>141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spans="6:27" ht="39.4" hidden="1" x14ac:dyDescent="0.45">
      <c r="F152" s="4"/>
      <c r="G152" s="5" t="s">
        <v>142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spans="6:27" ht="39.4" hidden="1" x14ac:dyDescent="0.45">
      <c r="F153" s="4"/>
      <c r="G153" s="5" t="s">
        <v>143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r="154" spans="6:27" ht="39.4" hidden="1" x14ac:dyDescent="0.45">
      <c r="F154" s="4"/>
      <c r="G154" s="5" t="s">
        <v>144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r="155" spans="6:27" ht="39.4" hidden="1" x14ac:dyDescent="0.45">
      <c r="F155" s="4"/>
      <c r="G155" s="5" t="s">
        <v>145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r="156" spans="6:27" ht="39.4" hidden="1" x14ac:dyDescent="0.45">
      <c r="F156" s="4"/>
      <c r="G156" s="5" t="s">
        <v>146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r="157" spans="6:27" ht="39.4" hidden="1" x14ac:dyDescent="0.45">
      <c r="F157" s="4"/>
      <c r="G157" s="5" t="s">
        <v>147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r="158" spans="6:27" ht="39.4" hidden="1" x14ac:dyDescent="0.45">
      <c r="F158" s="4"/>
      <c r="G158" s="5" t="s">
        <v>148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r="159" spans="6:27" ht="39.4" hidden="1" x14ac:dyDescent="0.45">
      <c r="F159" s="4"/>
      <c r="G159" s="5" t="s">
        <v>149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r="160" spans="6:27" ht="39.4" hidden="1" x14ac:dyDescent="0.45">
      <c r="F160" s="4"/>
      <c r="G160" s="5" t="s">
        <v>150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r="161" spans="6:27" ht="39.4" hidden="1" x14ac:dyDescent="0.45">
      <c r="F161" s="4"/>
      <c r="G161" s="5" t="s">
        <v>151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r="162" spans="6:27" ht="39.4" hidden="1" x14ac:dyDescent="0.45">
      <c r="F162" s="4"/>
      <c r="G162" s="5" t="s">
        <v>152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r="163" spans="6:27" ht="39.4" hidden="1" x14ac:dyDescent="0.45">
      <c r="F163" s="4"/>
      <c r="G163" s="5" t="s">
        <v>153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r="164" spans="6:27" ht="39.4" hidden="1" x14ac:dyDescent="0.45">
      <c r="F164" s="4"/>
      <c r="G164" s="5" t="s">
        <v>154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r="165" spans="6:27" ht="39.4" hidden="1" x14ac:dyDescent="0.45">
      <c r="F165" s="4"/>
      <c r="G165" s="5" t="s">
        <v>155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r="166" spans="6:27" ht="39.4" hidden="1" x14ac:dyDescent="0.45">
      <c r="F166" s="4"/>
      <c r="G166" s="5" t="s">
        <v>156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r="167" spans="6:27" ht="39.4" hidden="1" x14ac:dyDescent="0.45">
      <c r="F167" s="4"/>
      <c r="G167" s="5" t="s">
        <v>157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r="168" spans="6:27" ht="39.4" hidden="1" x14ac:dyDescent="0.45">
      <c r="F168" s="4"/>
      <c r="G168" s="5" t="s">
        <v>158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r="169" spans="6:27" ht="39.4" hidden="1" x14ac:dyDescent="0.45">
      <c r="F169" s="4"/>
      <c r="G169" s="5" t="s">
        <v>159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r="170" spans="6:27" x14ac:dyDescent="0.45">
      <c r="H170" s="6">
        <f>H141-H61</f>
        <v>-3.0000000000000027E-3</v>
      </c>
      <c r="I170" s="6">
        <f t="shared" ref="I170:AA170" si="1">I141-I61</f>
        <v>-3.0000000000000027E-3</v>
      </c>
      <c r="J170" s="6">
        <f t="shared" si="1"/>
        <v>2.0000000000000004E-2</v>
      </c>
      <c r="K170" s="6">
        <f t="shared" si="1"/>
        <v>1.0999999999999996E-2</v>
      </c>
      <c r="L170" s="6">
        <f t="shared" si="1"/>
        <v>-2.5000000000000001E-2</v>
      </c>
      <c r="M170" s="6">
        <f t="shared" si="1"/>
        <v>-3.0999999999999996E-2</v>
      </c>
      <c r="N170" s="6">
        <f t="shared" si="1"/>
        <v>-3.0000000000000027E-3</v>
      </c>
      <c r="O170" s="6">
        <f t="shared" si="1"/>
        <v>-3.3000000000000002E-2</v>
      </c>
      <c r="P170" s="6">
        <f t="shared" si="1"/>
        <v>-2.3E-2</v>
      </c>
      <c r="Q170" s="6">
        <f t="shared" si="1"/>
        <v>-1.4999999999999999E-2</v>
      </c>
      <c r="R170" s="6">
        <f t="shared" si="1"/>
        <v>-3.0000000000000027E-3</v>
      </c>
      <c r="S170" s="6">
        <f t="shared" si="1"/>
        <v>-1.3000000000000005E-2</v>
      </c>
      <c r="T170" s="6">
        <f t="shared" si="1"/>
        <v>-1.2000000000000004E-2</v>
      </c>
      <c r="U170" s="6">
        <f t="shared" si="1"/>
        <v>-1.2000000000000004E-2</v>
      </c>
      <c r="V170" s="6">
        <f t="shared" si="1"/>
        <v>-1.9000000000000003E-2</v>
      </c>
      <c r="W170" s="6">
        <f t="shared" si="1"/>
        <v>-3.0000000000000027E-3</v>
      </c>
      <c r="X170" s="6">
        <f t="shared" si="1"/>
        <v>-3.0000000000000027E-3</v>
      </c>
      <c r="Y170" s="6">
        <f t="shared" si="1"/>
        <v>-3.0000000000000027E-3</v>
      </c>
      <c r="Z170" s="6">
        <f t="shared" si="1"/>
        <v>1.7000000000000001E-2</v>
      </c>
      <c r="AA170" s="6">
        <f t="shared" si="1"/>
        <v>-3.0000000000000027E-3</v>
      </c>
    </row>
  </sheetData>
  <autoFilter ref="F39:AA169" xr:uid="{C56C5DBB-A73B-4945-9603-4AB51B55B2FC}">
    <filterColumn colId="2">
      <filters>
        <filter val="1.80%"/>
        <filter val="3.50%"/>
        <filter val="3.90%"/>
        <filter val="4.90%"/>
        <filter val="5.70%"/>
        <filter val="6.00%"/>
        <filter val="6.20%"/>
        <filter val="6.50%"/>
        <filter val="6.60%"/>
        <filter val="6.70%"/>
        <filter val="7.10%"/>
        <filter val="7.40%"/>
        <filter val="8.00%"/>
        <filter val="8.20%"/>
        <filter val="8.40%"/>
        <filter val="9.00%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3F98-451E-432C-9AFD-0670FD5D4AC8}">
  <sheetPr filterMode="1"/>
  <dimension ref="B4:Y137"/>
  <sheetViews>
    <sheetView topLeftCell="K1" workbookViewId="0">
      <selection activeCell="C20" sqref="C20:Y109"/>
    </sheetView>
  </sheetViews>
  <sheetFormatPr defaultRowHeight="14.25" x14ac:dyDescent="0.45"/>
  <sheetData>
    <row r="4" spans="2:25" ht="30.75" x14ac:dyDescent="0.45">
      <c r="B4" s="1" t="s">
        <v>28</v>
      </c>
    </row>
    <row r="6" spans="2:25" x14ac:dyDescent="0.45">
      <c r="B6" s="2" t="s">
        <v>160</v>
      </c>
    </row>
    <row r="7" spans="2:25" ht="39.4" x14ac:dyDescent="0.45">
      <c r="B7" s="3"/>
      <c r="C7" s="3" t="s">
        <v>29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161</v>
      </c>
      <c r="Y7" s="3" t="s">
        <v>183</v>
      </c>
    </row>
    <row r="8" spans="2:25" ht="39.4" hidden="1" x14ac:dyDescent="0.45">
      <c r="B8" s="4"/>
      <c r="C8" s="5" t="s">
        <v>30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2:25" ht="39.4" hidden="1" x14ac:dyDescent="0.45">
      <c r="B9" s="4"/>
      <c r="C9" s="5" t="s">
        <v>31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</row>
    <row r="10" spans="2:25" ht="39.4" hidden="1" x14ac:dyDescent="0.45">
      <c r="B10" s="4"/>
      <c r="C10" s="5" t="s">
        <v>32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</row>
    <row r="11" spans="2:25" ht="39.4" hidden="1" x14ac:dyDescent="0.45">
      <c r="B11" s="4"/>
      <c r="C11" s="5" t="s">
        <v>33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</row>
    <row r="12" spans="2:25" ht="39.4" hidden="1" x14ac:dyDescent="0.45">
      <c r="B12" s="4"/>
      <c r="C12" s="5" t="s">
        <v>34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2:25" ht="39.4" hidden="1" x14ac:dyDescent="0.45">
      <c r="B13" s="4"/>
      <c r="C13" s="5" t="s">
        <v>35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2:25" ht="39.4" hidden="1" x14ac:dyDescent="0.45">
      <c r="B14" s="4"/>
      <c r="C14" s="5" t="s">
        <v>36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2:25" ht="39.4" hidden="1" x14ac:dyDescent="0.45">
      <c r="B15" s="4"/>
      <c r="C15" s="5" t="s">
        <v>37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2:25" ht="39.4" hidden="1" x14ac:dyDescent="0.45">
      <c r="B16" s="4"/>
      <c r="C16" s="5" t="s">
        <v>38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2:25" ht="39.4" hidden="1" x14ac:dyDescent="0.45">
      <c r="B17" s="4"/>
      <c r="C17" s="5" t="s">
        <v>39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2:25" ht="39.4" hidden="1" x14ac:dyDescent="0.45">
      <c r="B18" s="4"/>
      <c r="C18" s="5" t="s">
        <v>40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</row>
    <row r="19" spans="2:25" ht="39.4" hidden="1" x14ac:dyDescent="0.45">
      <c r="B19" s="4"/>
      <c r="C19" s="5" t="s">
        <v>41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2:25" ht="39.4" x14ac:dyDescent="0.45">
      <c r="B20" s="4"/>
      <c r="C20" s="5" t="s">
        <v>42</v>
      </c>
      <c r="D20" s="8">
        <v>716</v>
      </c>
      <c r="E20" s="8">
        <v>716</v>
      </c>
      <c r="F20" s="8">
        <v>377</v>
      </c>
      <c r="G20" s="8">
        <v>435</v>
      </c>
      <c r="H20" s="9">
        <v>1834</v>
      </c>
      <c r="I20" s="9">
        <v>3544</v>
      </c>
      <c r="J20" s="8">
        <v>715</v>
      </c>
      <c r="K20" s="9">
        <v>4226</v>
      </c>
      <c r="L20" s="9">
        <v>1683</v>
      </c>
      <c r="M20" s="9">
        <v>1219</v>
      </c>
      <c r="N20" s="8">
        <v>715</v>
      </c>
      <c r="O20" s="9">
        <v>1245</v>
      </c>
      <c r="P20" s="9">
        <v>1024</v>
      </c>
      <c r="Q20" s="8">
        <v>943</v>
      </c>
      <c r="R20" s="9">
        <v>1792</v>
      </c>
      <c r="S20" s="8">
        <v>715</v>
      </c>
      <c r="T20" s="8">
        <v>715</v>
      </c>
      <c r="U20" s="8">
        <v>715</v>
      </c>
      <c r="V20" s="8">
        <v>388</v>
      </c>
      <c r="W20" s="8">
        <v>715</v>
      </c>
      <c r="X20" s="8">
        <v>774</v>
      </c>
      <c r="Y20" s="8">
        <v>776</v>
      </c>
    </row>
    <row r="21" spans="2:25" ht="39.4" hidden="1" x14ac:dyDescent="0.45">
      <c r="B21" s="4"/>
      <c r="C21" s="5" t="s">
        <v>43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2:25" ht="39.4" x14ac:dyDescent="0.45">
      <c r="B22" s="4"/>
      <c r="C22" s="5" t="s">
        <v>44</v>
      </c>
      <c r="D22" s="8">
        <v>519</v>
      </c>
      <c r="E22" s="8">
        <v>519</v>
      </c>
      <c r="F22" s="8">
        <v>235</v>
      </c>
      <c r="G22" s="8">
        <v>281</v>
      </c>
      <c r="H22" s="9">
        <v>1573</v>
      </c>
      <c r="I22" s="9">
        <v>2582</v>
      </c>
      <c r="J22" s="8">
        <v>518</v>
      </c>
      <c r="K22" s="9">
        <v>3924</v>
      </c>
      <c r="L22" s="9">
        <v>1361</v>
      </c>
      <c r="M22" s="8">
        <v>930</v>
      </c>
      <c r="N22" s="8">
        <v>518</v>
      </c>
      <c r="O22" s="8">
        <v>887</v>
      </c>
      <c r="P22" s="8">
        <v>826</v>
      </c>
      <c r="Q22" s="8">
        <v>743</v>
      </c>
      <c r="R22" s="9">
        <v>1523</v>
      </c>
      <c r="S22" s="8">
        <v>518</v>
      </c>
      <c r="T22" s="8">
        <v>518</v>
      </c>
      <c r="U22" s="8">
        <v>518</v>
      </c>
      <c r="V22" s="8">
        <v>262</v>
      </c>
      <c r="W22" s="8">
        <v>518</v>
      </c>
      <c r="X22" s="8">
        <v>550</v>
      </c>
      <c r="Y22" s="8">
        <v>521</v>
      </c>
    </row>
    <row r="23" spans="2:25" ht="39.4" hidden="1" x14ac:dyDescent="0.45">
      <c r="B23" s="4"/>
      <c r="C23" s="5" t="s">
        <v>45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2:25" ht="39.4" hidden="1" x14ac:dyDescent="0.45">
      <c r="B24" s="4"/>
      <c r="C24" s="5" t="s">
        <v>46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</row>
    <row r="25" spans="2:25" ht="39.4" hidden="1" x14ac:dyDescent="0.45">
      <c r="B25" s="4"/>
      <c r="C25" s="5" t="s">
        <v>47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</row>
    <row r="26" spans="2:25" ht="39.4" hidden="1" x14ac:dyDescent="0.45">
      <c r="B26" s="4"/>
      <c r="C26" s="5" t="s">
        <v>48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</row>
    <row r="27" spans="2:25" ht="39.4" hidden="1" x14ac:dyDescent="0.45">
      <c r="B27" s="4"/>
      <c r="C27" s="5" t="s">
        <v>49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2:25" ht="39.4" hidden="1" x14ac:dyDescent="0.45">
      <c r="B28" s="4"/>
      <c r="C28" s="5" t="s">
        <v>50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2:25" ht="39.4" x14ac:dyDescent="0.45">
      <c r="B29" s="4"/>
      <c r="C29" s="5" t="s">
        <v>51</v>
      </c>
      <c r="D29" s="8">
        <v>644</v>
      </c>
      <c r="E29" s="8">
        <v>644</v>
      </c>
      <c r="F29" s="8">
        <v>315</v>
      </c>
      <c r="G29" s="8">
        <v>419</v>
      </c>
      <c r="H29" s="9">
        <v>1748</v>
      </c>
      <c r="I29" s="9">
        <v>3163</v>
      </c>
      <c r="J29" s="8">
        <v>643</v>
      </c>
      <c r="K29" s="9">
        <v>3078</v>
      </c>
      <c r="L29" s="9">
        <v>1532</v>
      </c>
      <c r="M29" s="9">
        <v>1052</v>
      </c>
      <c r="N29" s="8">
        <v>643</v>
      </c>
      <c r="O29" s="8">
        <v>983</v>
      </c>
      <c r="P29" s="8">
        <v>900</v>
      </c>
      <c r="Q29" s="8">
        <v>863</v>
      </c>
      <c r="R29" s="9">
        <v>1274</v>
      </c>
      <c r="S29" s="8">
        <v>643</v>
      </c>
      <c r="T29" s="8">
        <v>643</v>
      </c>
      <c r="U29" s="8">
        <v>643</v>
      </c>
      <c r="V29" s="8">
        <v>356</v>
      </c>
      <c r="W29" s="8">
        <v>643</v>
      </c>
      <c r="X29" s="8">
        <v>682</v>
      </c>
      <c r="Y29" s="8">
        <v>660</v>
      </c>
    </row>
    <row r="30" spans="2:25" ht="39.4" hidden="1" x14ac:dyDescent="0.45">
      <c r="B30" s="4"/>
      <c r="C30" s="5" t="s">
        <v>52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2:25" ht="39.4" hidden="1" x14ac:dyDescent="0.45">
      <c r="B31" s="4"/>
      <c r="C31" s="5" t="s">
        <v>53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2:25" ht="39.4" hidden="1" x14ac:dyDescent="0.45">
      <c r="B32" s="4"/>
      <c r="C32" s="5" t="s">
        <v>54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2:25" ht="39.4" hidden="1" x14ac:dyDescent="0.45">
      <c r="B33" s="4"/>
      <c r="C33" s="5" t="s">
        <v>55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</row>
    <row r="34" spans="2:25" ht="39.4" x14ac:dyDescent="0.45">
      <c r="B34" s="4"/>
      <c r="C34" s="5" t="s">
        <v>56</v>
      </c>
      <c r="D34" s="8">
        <v>767</v>
      </c>
      <c r="E34" s="8">
        <v>767</v>
      </c>
      <c r="F34" s="8">
        <v>335</v>
      </c>
      <c r="G34" s="8">
        <v>426</v>
      </c>
      <c r="H34" s="9">
        <v>2208</v>
      </c>
      <c r="I34" s="9">
        <v>4278</v>
      </c>
      <c r="J34" s="8">
        <v>766</v>
      </c>
      <c r="K34" s="9">
        <v>3665</v>
      </c>
      <c r="L34" s="9">
        <v>2007</v>
      </c>
      <c r="M34" s="9">
        <v>1302</v>
      </c>
      <c r="N34" s="8">
        <v>766</v>
      </c>
      <c r="O34" s="9">
        <v>1169</v>
      </c>
      <c r="P34" s="9">
        <v>1135</v>
      </c>
      <c r="Q34" s="9">
        <v>1060</v>
      </c>
      <c r="R34" s="9">
        <v>1622</v>
      </c>
      <c r="S34" s="8">
        <v>766</v>
      </c>
      <c r="T34" s="8">
        <v>766</v>
      </c>
      <c r="U34" s="8">
        <v>766</v>
      </c>
      <c r="V34" s="8">
        <v>354</v>
      </c>
      <c r="W34" s="8">
        <v>766</v>
      </c>
      <c r="X34" s="8">
        <v>826</v>
      </c>
      <c r="Y34" s="8">
        <v>787</v>
      </c>
    </row>
    <row r="35" spans="2:25" ht="39.4" hidden="1" x14ac:dyDescent="0.45">
      <c r="B35" s="4"/>
      <c r="C35" s="5" t="s">
        <v>57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2:25" ht="39.4" hidden="1" x14ac:dyDescent="0.45">
      <c r="B36" s="4"/>
      <c r="C36" s="5" t="s">
        <v>58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2:25" ht="39.4" x14ac:dyDescent="0.45">
      <c r="B37" s="4"/>
      <c r="C37" s="5" t="s">
        <v>59</v>
      </c>
      <c r="D37" s="8">
        <v>635</v>
      </c>
      <c r="E37" s="8">
        <v>635</v>
      </c>
      <c r="F37" s="8">
        <v>244</v>
      </c>
      <c r="G37" s="8">
        <v>365</v>
      </c>
      <c r="H37" s="9">
        <v>1905</v>
      </c>
      <c r="I37" s="9">
        <v>3603</v>
      </c>
      <c r="J37" s="8">
        <v>635</v>
      </c>
      <c r="K37" s="9">
        <v>3030</v>
      </c>
      <c r="L37" s="9">
        <v>1780</v>
      </c>
      <c r="M37" s="9">
        <v>1130</v>
      </c>
      <c r="N37" s="8">
        <v>635</v>
      </c>
      <c r="O37" s="9">
        <v>1051</v>
      </c>
      <c r="P37" s="8">
        <v>999</v>
      </c>
      <c r="Q37" s="8">
        <v>922</v>
      </c>
      <c r="R37" s="9">
        <v>1326</v>
      </c>
      <c r="S37" s="8">
        <v>635</v>
      </c>
      <c r="T37" s="8">
        <v>635</v>
      </c>
      <c r="U37" s="8">
        <v>635</v>
      </c>
      <c r="V37" s="8">
        <v>274</v>
      </c>
      <c r="W37" s="8">
        <v>635</v>
      </c>
      <c r="X37" s="8">
        <v>703</v>
      </c>
      <c r="Y37" s="8">
        <v>635</v>
      </c>
    </row>
    <row r="38" spans="2:25" ht="39.4" hidden="1" x14ac:dyDescent="0.45">
      <c r="B38" s="4"/>
      <c r="C38" s="5" t="s">
        <v>60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2:25" ht="39.4" hidden="1" x14ac:dyDescent="0.45">
      <c r="B39" s="4"/>
      <c r="C39" s="5" t="s">
        <v>61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</row>
    <row r="40" spans="2:25" ht="39.4" x14ac:dyDescent="0.45">
      <c r="B40" s="4"/>
      <c r="C40" s="5" t="s">
        <v>62</v>
      </c>
      <c r="D40" s="9">
        <v>1122</v>
      </c>
      <c r="E40" s="9">
        <v>1122</v>
      </c>
      <c r="F40" s="8">
        <v>485</v>
      </c>
      <c r="G40" s="8">
        <v>583</v>
      </c>
      <c r="H40" s="9">
        <v>3562</v>
      </c>
      <c r="I40" s="9">
        <v>7281</v>
      </c>
      <c r="J40" s="9">
        <v>1122</v>
      </c>
      <c r="K40" s="9">
        <v>3249</v>
      </c>
      <c r="L40" s="9">
        <v>3201</v>
      </c>
      <c r="M40" s="9">
        <v>1952</v>
      </c>
      <c r="N40" s="9">
        <v>1122</v>
      </c>
      <c r="O40" s="9">
        <v>1743</v>
      </c>
      <c r="P40" s="9">
        <v>1687</v>
      </c>
      <c r="Q40" s="9">
        <v>1569</v>
      </c>
      <c r="R40" s="9">
        <v>2107</v>
      </c>
      <c r="S40" s="9">
        <v>1122</v>
      </c>
      <c r="T40" s="9">
        <v>1122</v>
      </c>
      <c r="U40" s="9">
        <v>1122</v>
      </c>
      <c r="V40" s="8">
        <v>410</v>
      </c>
      <c r="W40" s="9">
        <v>1122</v>
      </c>
      <c r="X40" s="9">
        <v>1299</v>
      </c>
      <c r="Y40" s="9">
        <v>1122</v>
      </c>
    </row>
    <row r="41" spans="2:25" ht="39.4" hidden="1" x14ac:dyDescent="0.45">
      <c r="B41" s="4"/>
      <c r="C41" s="5" t="s">
        <v>63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2:25" ht="39.4" hidden="1" x14ac:dyDescent="0.45">
      <c r="B42" s="4"/>
      <c r="C42" s="5" t="s">
        <v>64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2:25" ht="39.4" hidden="1" x14ac:dyDescent="0.45">
      <c r="B43" s="4"/>
      <c r="C43" s="5" t="s">
        <v>65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2:25" ht="39.4" hidden="1" x14ac:dyDescent="0.45">
      <c r="B44" s="4"/>
      <c r="C44" s="5" t="s">
        <v>66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</row>
    <row r="45" spans="2:25" ht="39.4" hidden="1" x14ac:dyDescent="0.45">
      <c r="B45" s="4"/>
      <c r="C45" s="5" t="s">
        <v>67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2:25" ht="39.4" hidden="1" x14ac:dyDescent="0.45">
      <c r="B46" s="4"/>
      <c r="C46" s="5" t="s">
        <v>68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2:25" ht="39.4" hidden="1" x14ac:dyDescent="0.45">
      <c r="B47" s="4"/>
      <c r="C47" s="5" t="s">
        <v>69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2:25" ht="39.4" hidden="1" x14ac:dyDescent="0.45">
      <c r="B48" s="4"/>
      <c r="C48" s="5" t="s">
        <v>70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</row>
    <row r="49" spans="2:25" ht="39.4" hidden="1" x14ac:dyDescent="0.45">
      <c r="B49" s="4"/>
      <c r="C49" s="5" t="s">
        <v>71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2:25" ht="39.4" hidden="1" x14ac:dyDescent="0.45">
      <c r="B50" s="4"/>
      <c r="C50" s="5" t="s">
        <v>72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2:25" ht="39.4" hidden="1" x14ac:dyDescent="0.45">
      <c r="B51" s="4"/>
      <c r="C51" s="5" t="s">
        <v>73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2:25" ht="39.4" hidden="1" x14ac:dyDescent="0.45">
      <c r="B52" s="4"/>
      <c r="C52" s="5" t="s">
        <v>74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</row>
    <row r="53" spans="2:25" ht="39.4" x14ac:dyDescent="0.45">
      <c r="B53" s="4"/>
      <c r="C53" s="5" t="s">
        <v>75</v>
      </c>
      <c r="D53" s="8">
        <v>134</v>
      </c>
      <c r="E53" s="8">
        <v>134</v>
      </c>
      <c r="F53" s="8">
        <v>56</v>
      </c>
      <c r="G53" s="8">
        <v>75</v>
      </c>
      <c r="H53" s="8">
        <v>636</v>
      </c>
      <c r="I53" s="9">
        <v>1235</v>
      </c>
      <c r="J53" s="8">
        <v>134</v>
      </c>
      <c r="K53" s="8">
        <v>808</v>
      </c>
      <c r="L53" s="8">
        <v>442</v>
      </c>
      <c r="M53" s="8">
        <v>334</v>
      </c>
      <c r="N53" s="8">
        <v>134</v>
      </c>
      <c r="O53" s="8">
        <v>286</v>
      </c>
      <c r="P53" s="8">
        <v>206</v>
      </c>
      <c r="Q53" s="8">
        <v>173</v>
      </c>
      <c r="R53" s="8">
        <v>463</v>
      </c>
      <c r="S53" s="8">
        <v>134</v>
      </c>
      <c r="T53" s="8">
        <v>134</v>
      </c>
      <c r="U53" s="8">
        <v>134</v>
      </c>
      <c r="V53" s="8">
        <v>101</v>
      </c>
      <c r="W53" s="8">
        <v>134</v>
      </c>
      <c r="X53" s="8">
        <v>151</v>
      </c>
      <c r="Y53" s="8">
        <v>140</v>
      </c>
    </row>
    <row r="54" spans="2:25" ht="39.4" hidden="1" x14ac:dyDescent="0.45">
      <c r="B54" s="4"/>
      <c r="C54" s="5" t="s">
        <v>76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</row>
    <row r="55" spans="2:25" ht="39.4" hidden="1" x14ac:dyDescent="0.45">
      <c r="B55" s="4"/>
      <c r="C55" s="5" t="s">
        <v>77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</row>
    <row r="56" spans="2:25" ht="39.4" x14ac:dyDescent="0.45">
      <c r="B56" s="4"/>
      <c r="C56" s="5" t="s">
        <v>78</v>
      </c>
      <c r="D56" s="8">
        <v>58</v>
      </c>
      <c r="E56" s="8">
        <v>58</v>
      </c>
      <c r="F56" s="8">
        <v>32</v>
      </c>
      <c r="G56" s="8">
        <v>25</v>
      </c>
      <c r="H56" s="8">
        <v>276</v>
      </c>
      <c r="I56" s="8">
        <v>560</v>
      </c>
      <c r="J56" s="8">
        <v>58</v>
      </c>
      <c r="K56" s="8">
        <v>309</v>
      </c>
      <c r="L56" s="8">
        <v>185</v>
      </c>
      <c r="M56" s="8">
        <v>126</v>
      </c>
      <c r="N56" s="8">
        <v>58</v>
      </c>
      <c r="O56" s="8">
        <v>106</v>
      </c>
      <c r="P56" s="8">
        <v>72</v>
      </c>
      <c r="Q56" s="8">
        <v>68</v>
      </c>
      <c r="R56" s="8">
        <v>177</v>
      </c>
      <c r="S56" s="8">
        <v>58</v>
      </c>
      <c r="T56" s="8">
        <v>58</v>
      </c>
      <c r="U56" s="8">
        <v>58</v>
      </c>
      <c r="V56" s="8">
        <v>49</v>
      </c>
      <c r="W56" s="8">
        <v>58</v>
      </c>
      <c r="X56" s="8">
        <v>63</v>
      </c>
      <c r="Y56" s="8">
        <v>58</v>
      </c>
    </row>
    <row r="57" spans="2:25" ht="39.4" hidden="1" x14ac:dyDescent="0.45">
      <c r="B57" s="4"/>
      <c r="C57" s="5" t="s">
        <v>79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2:25" ht="39.4" hidden="1" x14ac:dyDescent="0.45">
      <c r="B58" s="4"/>
      <c r="C58" s="5" t="s">
        <v>80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2:25" ht="39.4" hidden="1" x14ac:dyDescent="0.45">
      <c r="B59" s="4"/>
      <c r="C59" s="5" t="s">
        <v>81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</row>
    <row r="60" spans="2:25" ht="39.4" hidden="1" x14ac:dyDescent="0.45">
      <c r="B60" s="4"/>
      <c r="C60" s="5" t="s">
        <v>82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2:25" ht="39.4" hidden="1" x14ac:dyDescent="0.45">
      <c r="B61" s="4"/>
      <c r="C61" s="5" t="s">
        <v>83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2:25" ht="39.4" hidden="1" x14ac:dyDescent="0.45">
      <c r="B62" s="4"/>
      <c r="C62" s="5" t="s">
        <v>84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2:25" ht="39.4" x14ac:dyDescent="0.45">
      <c r="B63" s="4"/>
      <c r="C63" s="5" t="s">
        <v>85</v>
      </c>
      <c r="D63" s="8">
        <v>777</v>
      </c>
      <c r="E63" s="8">
        <v>777</v>
      </c>
      <c r="F63" s="8">
        <v>348</v>
      </c>
      <c r="G63" s="8">
        <v>402</v>
      </c>
      <c r="H63" s="9">
        <v>2686</v>
      </c>
      <c r="I63" s="9">
        <v>5371</v>
      </c>
      <c r="J63" s="8">
        <v>776</v>
      </c>
      <c r="K63" s="9">
        <v>2735</v>
      </c>
      <c r="L63" s="9">
        <v>2210</v>
      </c>
      <c r="M63" s="9">
        <v>1516</v>
      </c>
      <c r="N63" s="8">
        <v>776</v>
      </c>
      <c r="O63" s="9">
        <v>1651</v>
      </c>
      <c r="P63" s="8">
        <v>943</v>
      </c>
      <c r="Q63" s="8">
        <v>917</v>
      </c>
      <c r="R63" s="9">
        <v>2034</v>
      </c>
      <c r="S63" s="8">
        <v>776</v>
      </c>
      <c r="T63" s="8">
        <v>776</v>
      </c>
      <c r="U63" s="8">
        <v>776</v>
      </c>
      <c r="V63" s="8">
        <v>413</v>
      </c>
      <c r="W63" s="8">
        <v>776</v>
      </c>
      <c r="X63" s="8">
        <v>932</v>
      </c>
      <c r="Y63" s="8">
        <v>776</v>
      </c>
    </row>
    <row r="64" spans="2:25" ht="39.4" hidden="1" x14ac:dyDescent="0.45">
      <c r="B64" s="4"/>
      <c r="C64" s="5" t="s">
        <v>86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2:25" ht="39.4" hidden="1" x14ac:dyDescent="0.45">
      <c r="B65" s="4"/>
      <c r="C65" s="5" t="s">
        <v>87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2:25" ht="39.4" hidden="1" x14ac:dyDescent="0.45">
      <c r="B66" s="4"/>
      <c r="C66" s="5" t="s">
        <v>88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2:25" ht="39.4" hidden="1" x14ac:dyDescent="0.45">
      <c r="B67" s="4"/>
      <c r="C67" s="5" t="s">
        <v>89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</row>
    <row r="68" spans="2:25" ht="39.4" hidden="1" x14ac:dyDescent="0.45">
      <c r="B68" s="4"/>
      <c r="C68" s="5" t="s">
        <v>90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2:25" ht="39.4" hidden="1" x14ac:dyDescent="0.45">
      <c r="B69" s="4"/>
      <c r="C69" s="5" t="s">
        <v>91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</row>
    <row r="70" spans="2:25" ht="39.4" hidden="1" x14ac:dyDescent="0.45">
      <c r="B70" s="4"/>
      <c r="C70" s="5" t="s">
        <v>92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2:25" ht="39.4" hidden="1" x14ac:dyDescent="0.45">
      <c r="B71" s="4"/>
      <c r="C71" s="5" t="s">
        <v>93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2:25" ht="39.4" hidden="1" x14ac:dyDescent="0.45">
      <c r="B72" s="4"/>
      <c r="C72" s="5" t="s">
        <v>94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2:25" ht="39.4" hidden="1" x14ac:dyDescent="0.45">
      <c r="B73" s="4"/>
      <c r="C73" s="5" t="s">
        <v>95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2:25" ht="39.4" x14ac:dyDescent="0.45">
      <c r="B74" s="4"/>
      <c r="C74" s="5" t="s">
        <v>96</v>
      </c>
      <c r="D74" s="9">
        <v>1169</v>
      </c>
      <c r="E74" s="9">
        <v>1169</v>
      </c>
      <c r="F74" s="8">
        <v>395</v>
      </c>
      <c r="G74" s="8">
        <v>599</v>
      </c>
      <c r="H74" s="9">
        <v>4918</v>
      </c>
      <c r="I74" s="9">
        <v>9722</v>
      </c>
      <c r="J74" s="9">
        <v>1166</v>
      </c>
      <c r="K74" s="9">
        <v>5863</v>
      </c>
      <c r="L74" s="9">
        <v>4126</v>
      </c>
      <c r="M74" s="9">
        <v>2381</v>
      </c>
      <c r="N74" s="9">
        <v>1166</v>
      </c>
      <c r="O74" s="9">
        <v>2897</v>
      </c>
      <c r="P74" s="9">
        <v>1908</v>
      </c>
      <c r="Q74" s="9">
        <v>1896</v>
      </c>
      <c r="R74" s="9">
        <v>2916</v>
      </c>
      <c r="S74" s="9">
        <v>1166</v>
      </c>
      <c r="T74" s="9">
        <v>1166</v>
      </c>
      <c r="U74" s="9">
        <v>1166</v>
      </c>
      <c r="V74" s="8">
        <v>488</v>
      </c>
      <c r="W74" s="9">
        <v>1166</v>
      </c>
      <c r="X74" s="9">
        <v>1378</v>
      </c>
      <c r="Y74" s="9">
        <v>1203</v>
      </c>
    </row>
    <row r="75" spans="2:25" ht="39.4" hidden="1" x14ac:dyDescent="0.45">
      <c r="B75" s="4"/>
      <c r="C75" s="5" t="s">
        <v>97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2:25" ht="39.4" hidden="1" x14ac:dyDescent="0.45">
      <c r="B76" s="4"/>
      <c r="C76" s="5" t="s">
        <v>98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2:25" ht="39.4" hidden="1" x14ac:dyDescent="0.45">
      <c r="B77" s="4"/>
      <c r="C77" s="5" t="s">
        <v>99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2:25" ht="39.4" hidden="1" x14ac:dyDescent="0.45">
      <c r="B78" s="4"/>
      <c r="C78" s="5" t="s">
        <v>100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</row>
    <row r="79" spans="2:25" ht="39.4" x14ac:dyDescent="0.45">
      <c r="B79" s="4"/>
      <c r="C79" s="5" t="s">
        <v>101</v>
      </c>
      <c r="D79" s="8">
        <v>815</v>
      </c>
      <c r="E79" s="8">
        <v>815</v>
      </c>
      <c r="F79" s="8">
        <v>309</v>
      </c>
      <c r="G79" s="8">
        <v>503</v>
      </c>
      <c r="H79" s="9">
        <v>2977</v>
      </c>
      <c r="I79" s="9">
        <v>5519</v>
      </c>
      <c r="J79" s="8">
        <v>813</v>
      </c>
      <c r="K79" s="9">
        <v>4066</v>
      </c>
      <c r="L79" s="9">
        <v>2458</v>
      </c>
      <c r="M79" s="9">
        <v>1623</v>
      </c>
      <c r="N79" s="8">
        <v>813</v>
      </c>
      <c r="O79" s="9">
        <v>1967</v>
      </c>
      <c r="P79" s="9">
        <v>1207</v>
      </c>
      <c r="Q79" s="9">
        <v>1195</v>
      </c>
      <c r="R79" s="9">
        <v>2129</v>
      </c>
      <c r="S79" s="8">
        <v>813</v>
      </c>
      <c r="T79" s="8">
        <v>813</v>
      </c>
      <c r="U79" s="8">
        <v>813</v>
      </c>
      <c r="V79" s="8">
        <v>435</v>
      </c>
      <c r="W79" s="8">
        <v>813</v>
      </c>
      <c r="X79" s="8">
        <v>941</v>
      </c>
      <c r="Y79" s="8">
        <v>825</v>
      </c>
    </row>
    <row r="80" spans="2:25" ht="39.4" hidden="1" x14ac:dyDescent="0.45">
      <c r="B80" s="4"/>
      <c r="C80" s="5" t="s">
        <v>102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2:25" ht="39.4" hidden="1" x14ac:dyDescent="0.45">
      <c r="B81" s="4"/>
      <c r="C81" s="5" t="s">
        <v>103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2:25" ht="39.4" hidden="1" x14ac:dyDescent="0.45">
      <c r="B82" s="4"/>
      <c r="C82" s="5" t="s">
        <v>104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2:25" ht="39.4" hidden="1" x14ac:dyDescent="0.45">
      <c r="B83" s="4"/>
      <c r="C83" s="5" t="s">
        <v>105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2:25" ht="39.4" hidden="1" x14ac:dyDescent="0.45">
      <c r="B84" s="4"/>
      <c r="C84" s="5" t="s">
        <v>106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2:25" ht="39.4" hidden="1" x14ac:dyDescent="0.45">
      <c r="B85" s="4"/>
      <c r="C85" s="5" t="s">
        <v>107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2:25" ht="39.4" hidden="1" x14ac:dyDescent="0.45">
      <c r="B86" s="4"/>
      <c r="C86" s="5" t="s">
        <v>108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2:25" ht="39.4" hidden="1" x14ac:dyDescent="0.45">
      <c r="B87" s="4"/>
      <c r="C87" s="5" t="s">
        <v>109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2:25" ht="39.4" hidden="1" x14ac:dyDescent="0.45">
      <c r="B88" s="4"/>
      <c r="C88" s="5" t="s">
        <v>110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2:25" ht="39.4" hidden="1" x14ac:dyDescent="0.45">
      <c r="B89" s="4"/>
      <c r="C89" s="5" t="s">
        <v>111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2:25" ht="39.4" hidden="1" x14ac:dyDescent="0.45">
      <c r="B90" s="4"/>
      <c r="C90" s="5" t="s">
        <v>112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2:25" ht="39.4" hidden="1" x14ac:dyDescent="0.45">
      <c r="B91" s="4"/>
      <c r="C91" s="5" t="s">
        <v>113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2:25" ht="39.4" hidden="1" x14ac:dyDescent="0.45">
      <c r="B92" s="4"/>
      <c r="C92" s="5" t="s">
        <v>114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2:25" ht="39.4" hidden="1" x14ac:dyDescent="0.45">
      <c r="B93" s="4"/>
      <c r="C93" s="5" t="s">
        <v>115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</row>
    <row r="94" spans="2:25" ht="39.4" hidden="1" x14ac:dyDescent="0.45">
      <c r="B94" s="4"/>
      <c r="C94" s="5" t="s">
        <v>116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</row>
    <row r="95" spans="2:25" ht="39.4" hidden="1" x14ac:dyDescent="0.45">
      <c r="B95" s="4"/>
      <c r="C95" s="5" t="s">
        <v>117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2:25" ht="39.4" hidden="1" x14ac:dyDescent="0.45">
      <c r="B96" s="4"/>
      <c r="C96" s="5" t="s">
        <v>118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2:25" ht="39.4" hidden="1" x14ac:dyDescent="0.45">
      <c r="B97" s="4"/>
      <c r="C97" s="5" t="s">
        <v>119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2:25" ht="39.4" x14ac:dyDescent="0.45">
      <c r="B98" s="4"/>
      <c r="C98" s="5" t="s">
        <v>120</v>
      </c>
      <c r="D98" s="9">
        <v>1139</v>
      </c>
      <c r="E98" s="9">
        <v>1139</v>
      </c>
      <c r="F98" s="8">
        <v>552</v>
      </c>
      <c r="G98" s="8">
        <v>701</v>
      </c>
      <c r="H98" s="9">
        <v>3160</v>
      </c>
      <c r="I98" s="9">
        <v>6161</v>
      </c>
      <c r="J98" s="9">
        <v>1137</v>
      </c>
      <c r="K98" s="9">
        <v>5979</v>
      </c>
      <c r="L98" s="9">
        <v>2833</v>
      </c>
      <c r="M98" s="9">
        <v>1949</v>
      </c>
      <c r="N98" s="9">
        <v>1137</v>
      </c>
      <c r="O98" s="9">
        <v>2586</v>
      </c>
      <c r="P98" s="9">
        <v>1609</v>
      </c>
      <c r="Q98" s="9">
        <v>1581</v>
      </c>
      <c r="R98" s="9">
        <v>2662</v>
      </c>
      <c r="S98" s="9">
        <v>1137</v>
      </c>
      <c r="T98" s="9">
        <v>1137</v>
      </c>
      <c r="U98" s="9">
        <v>1137</v>
      </c>
      <c r="V98" s="8">
        <v>606</v>
      </c>
      <c r="W98" s="9">
        <v>1137</v>
      </c>
      <c r="X98" s="9">
        <v>1259</v>
      </c>
      <c r="Y98" s="9">
        <v>1137</v>
      </c>
    </row>
    <row r="99" spans="2:25" ht="39.4" hidden="1" x14ac:dyDescent="0.45">
      <c r="B99" s="4"/>
      <c r="C99" s="5" t="s">
        <v>121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</row>
    <row r="100" spans="2:25" ht="39.4" hidden="1" x14ac:dyDescent="0.45">
      <c r="B100" s="4"/>
      <c r="C100" s="5" t="s">
        <v>122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2:25" ht="39.4" x14ac:dyDescent="0.45">
      <c r="B101" s="4"/>
      <c r="C101" s="5" t="s">
        <v>123</v>
      </c>
      <c r="D101" s="9">
        <v>1025</v>
      </c>
      <c r="E101" s="9">
        <v>1025</v>
      </c>
      <c r="F101" s="8">
        <v>457</v>
      </c>
      <c r="G101" s="8">
        <v>744</v>
      </c>
      <c r="H101" s="9">
        <v>3390</v>
      </c>
      <c r="I101" s="9">
        <v>5657</v>
      </c>
      <c r="J101" s="9">
        <v>1024</v>
      </c>
      <c r="K101" s="9">
        <v>3275</v>
      </c>
      <c r="L101" s="9">
        <v>2573</v>
      </c>
      <c r="M101" s="9">
        <v>2231</v>
      </c>
      <c r="N101" s="9">
        <v>1024</v>
      </c>
      <c r="O101" s="9">
        <v>1989</v>
      </c>
      <c r="P101" s="9">
        <v>1246</v>
      </c>
      <c r="Q101" s="9">
        <v>1282</v>
      </c>
      <c r="R101" s="9">
        <v>2236</v>
      </c>
      <c r="S101" s="9">
        <v>1024</v>
      </c>
      <c r="T101" s="9">
        <v>1024</v>
      </c>
      <c r="U101" s="9">
        <v>1024</v>
      </c>
      <c r="V101" s="8">
        <v>742</v>
      </c>
      <c r="W101" s="9">
        <v>1024</v>
      </c>
      <c r="X101" s="9">
        <v>1121</v>
      </c>
      <c r="Y101" s="9">
        <v>1027</v>
      </c>
    </row>
    <row r="102" spans="2:25" ht="39.4" hidden="1" x14ac:dyDescent="0.45">
      <c r="B102" s="4"/>
      <c r="C102" s="5" t="s">
        <v>124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2:25" ht="39.4" hidden="1" x14ac:dyDescent="0.45">
      <c r="B103" s="4"/>
      <c r="C103" s="5" t="s">
        <v>125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2:25" ht="39.4" hidden="1" x14ac:dyDescent="0.45">
      <c r="B104" s="4"/>
      <c r="C104" s="5" t="s">
        <v>126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2:25" ht="39.4" hidden="1" x14ac:dyDescent="0.45">
      <c r="B105" s="4"/>
      <c r="C105" s="5" t="s">
        <v>127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2:25" ht="39.4" hidden="1" x14ac:dyDescent="0.45">
      <c r="B106" s="4"/>
      <c r="C106" s="5" t="s">
        <v>128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</row>
    <row r="107" spans="2:25" ht="39.4" x14ac:dyDescent="0.45">
      <c r="B107" s="4"/>
      <c r="C107" s="5" t="s">
        <v>129</v>
      </c>
      <c r="D107" s="8">
        <v>570</v>
      </c>
      <c r="E107" s="8">
        <v>570</v>
      </c>
      <c r="F107" s="8">
        <v>298</v>
      </c>
      <c r="G107" s="8">
        <v>376</v>
      </c>
      <c r="H107" s="9">
        <v>1472</v>
      </c>
      <c r="I107" s="9">
        <v>2572</v>
      </c>
      <c r="J107" s="8">
        <v>569</v>
      </c>
      <c r="K107" s="9">
        <v>2652</v>
      </c>
      <c r="L107" s="9">
        <v>1281</v>
      </c>
      <c r="M107" s="8">
        <v>904</v>
      </c>
      <c r="N107" s="8">
        <v>569</v>
      </c>
      <c r="O107" s="8">
        <v>833</v>
      </c>
      <c r="P107" s="8">
        <v>747</v>
      </c>
      <c r="Q107" s="8">
        <v>734</v>
      </c>
      <c r="R107" s="9">
        <v>1180</v>
      </c>
      <c r="S107" s="8">
        <v>569</v>
      </c>
      <c r="T107" s="8">
        <v>569</v>
      </c>
      <c r="U107" s="8">
        <v>569</v>
      </c>
      <c r="V107" s="8">
        <v>370</v>
      </c>
      <c r="W107" s="8">
        <v>569</v>
      </c>
      <c r="X107" s="8">
        <v>607</v>
      </c>
      <c r="Y107" s="8">
        <v>630</v>
      </c>
    </row>
    <row r="108" spans="2:25" ht="39.4" x14ac:dyDescent="0.45">
      <c r="B108" s="4"/>
      <c r="C108" s="5" t="s">
        <v>130</v>
      </c>
      <c r="D108" s="8">
        <v>644</v>
      </c>
      <c r="E108" s="8">
        <v>644</v>
      </c>
      <c r="F108" s="8">
        <v>367</v>
      </c>
      <c r="G108" s="8">
        <v>385</v>
      </c>
      <c r="H108" s="9">
        <v>1712</v>
      </c>
      <c r="I108" s="9">
        <v>3087</v>
      </c>
      <c r="J108" s="8">
        <v>643</v>
      </c>
      <c r="K108" s="9">
        <v>4203</v>
      </c>
      <c r="L108" s="9">
        <v>1442</v>
      </c>
      <c r="M108" s="8">
        <v>984</v>
      </c>
      <c r="N108" s="8">
        <v>643</v>
      </c>
      <c r="O108" s="9">
        <v>1362</v>
      </c>
      <c r="P108" s="8">
        <v>891</v>
      </c>
      <c r="Q108" s="8">
        <v>859</v>
      </c>
      <c r="R108" s="9">
        <v>1993</v>
      </c>
      <c r="S108" s="8">
        <v>643</v>
      </c>
      <c r="T108" s="8">
        <v>643</v>
      </c>
      <c r="U108" s="8">
        <v>643</v>
      </c>
      <c r="V108" s="8">
        <v>417</v>
      </c>
      <c r="W108" s="8">
        <v>643</v>
      </c>
      <c r="X108" s="8">
        <v>701</v>
      </c>
      <c r="Y108" s="8">
        <v>651</v>
      </c>
    </row>
    <row r="109" spans="2:25" ht="39.4" x14ac:dyDescent="0.45">
      <c r="B109" s="4"/>
      <c r="C109" s="5" t="s">
        <v>131</v>
      </c>
      <c r="D109" s="8">
        <v>140</v>
      </c>
      <c r="E109" s="8">
        <v>140</v>
      </c>
      <c r="F109" s="8">
        <v>70</v>
      </c>
      <c r="G109" s="8">
        <v>93</v>
      </c>
      <c r="H109" s="8">
        <v>479</v>
      </c>
      <c r="I109" s="8">
        <v>716</v>
      </c>
      <c r="J109" s="8">
        <v>140</v>
      </c>
      <c r="K109" s="9">
        <v>1152</v>
      </c>
      <c r="L109" s="8">
        <v>357</v>
      </c>
      <c r="M109" s="8">
        <v>223</v>
      </c>
      <c r="N109" s="8">
        <v>140</v>
      </c>
      <c r="O109" s="8">
        <v>193</v>
      </c>
      <c r="P109" s="8">
        <v>202</v>
      </c>
      <c r="Q109" s="8">
        <v>189</v>
      </c>
      <c r="R109" s="8">
        <v>408</v>
      </c>
      <c r="S109" s="8">
        <v>140</v>
      </c>
      <c r="T109" s="8">
        <v>140</v>
      </c>
      <c r="U109" s="8">
        <v>140</v>
      </c>
      <c r="V109" s="8">
        <v>100</v>
      </c>
      <c r="W109" s="8">
        <v>140</v>
      </c>
      <c r="X109" s="8">
        <v>147</v>
      </c>
      <c r="Y109" s="8">
        <v>144</v>
      </c>
    </row>
    <row r="110" spans="2:25" ht="39.4" hidden="1" x14ac:dyDescent="0.45">
      <c r="B110" s="4"/>
      <c r="C110" s="5" t="s">
        <v>132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2:25" ht="39.4" hidden="1" x14ac:dyDescent="0.45">
      <c r="B111" s="4"/>
      <c r="C111" s="5" t="s">
        <v>133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2:25" ht="39.4" hidden="1" x14ac:dyDescent="0.45">
      <c r="B112" s="4"/>
      <c r="C112" s="5" t="s">
        <v>134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2:25" ht="39.4" hidden="1" x14ac:dyDescent="0.45">
      <c r="B113" s="4"/>
      <c r="C113" s="5" t="s">
        <v>135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</row>
    <row r="114" spans="2:25" ht="39.4" hidden="1" x14ac:dyDescent="0.45">
      <c r="B114" s="4"/>
      <c r="C114" s="5" t="s">
        <v>136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</row>
    <row r="115" spans="2:25" ht="39.4" hidden="1" x14ac:dyDescent="0.45">
      <c r="B115" s="4"/>
      <c r="C115" s="5" t="s">
        <v>137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</row>
    <row r="116" spans="2:25" ht="39.4" hidden="1" x14ac:dyDescent="0.45">
      <c r="B116" s="4"/>
      <c r="C116" s="5" t="s">
        <v>138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2:25" ht="39.4" hidden="1" x14ac:dyDescent="0.45">
      <c r="B117" s="4"/>
      <c r="C117" s="5" t="s">
        <v>139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2:25" ht="39.4" hidden="1" x14ac:dyDescent="0.45">
      <c r="B118" s="4"/>
      <c r="C118" s="5" t="s">
        <v>140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2:25" ht="39.4" hidden="1" x14ac:dyDescent="0.45">
      <c r="B119" s="4"/>
      <c r="C119" s="5" t="s">
        <v>141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</row>
    <row r="120" spans="2:25" ht="39.4" hidden="1" x14ac:dyDescent="0.45">
      <c r="B120" s="4"/>
      <c r="C120" s="5" t="s">
        <v>142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2:25" ht="39.4" hidden="1" x14ac:dyDescent="0.45">
      <c r="B121" s="4"/>
      <c r="C121" s="5" t="s">
        <v>143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2:25" ht="39.4" hidden="1" x14ac:dyDescent="0.45">
      <c r="B122" s="4"/>
      <c r="C122" s="5" t="s">
        <v>144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2:25" ht="39.4" hidden="1" x14ac:dyDescent="0.45">
      <c r="B123" s="4"/>
      <c r="C123" s="5" t="s">
        <v>145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</row>
    <row r="124" spans="2:25" ht="39.4" hidden="1" x14ac:dyDescent="0.45">
      <c r="B124" s="4"/>
      <c r="C124" s="5" t="s">
        <v>146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2:25" ht="39.4" hidden="1" x14ac:dyDescent="0.45">
      <c r="B125" s="4"/>
      <c r="C125" s="5" t="s">
        <v>147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2:25" ht="39.4" hidden="1" x14ac:dyDescent="0.45">
      <c r="B126" s="4"/>
      <c r="C126" s="5" t="s">
        <v>148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2:25" ht="39.4" hidden="1" x14ac:dyDescent="0.45">
      <c r="B127" s="4"/>
      <c r="C127" s="5" t="s">
        <v>149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2:25" ht="39.4" hidden="1" x14ac:dyDescent="0.45">
      <c r="B128" s="4"/>
      <c r="C128" s="5" t="s">
        <v>150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2:25" ht="39.4" hidden="1" x14ac:dyDescent="0.45">
      <c r="B129" s="4"/>
      <c r="C129" s="5" t="s">
        <v>151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</row>
    <row r="130" spans="2:25" ht="39.4" hidden="1" x14ac:dyDescent="0.45">
      <c r="B130" s="4"/>
      <c r="C130" s="5" t="s">
        <v>152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</row>
    <row r="131" spans="2:25" ht="39.4" hidden="1" x14ac:dyDescent="0.45">
      <c r="B131" s="4"/>
      <c r="C131" s="5" t="s">
        <v>153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2:25" ht="39.4" hidden="1" x14ac:dyDescent="0.45">
      <c r="B132" s="4"/>
      <c r="C132" s="5" t="s">
        <v>154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2:25" ht="39.4" hidden="1" x14ac:dyDescent="0.45">
      <c r="B133" s="4"/>
      <c r="C133" s="5" t="s">
        <v>155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2:25" ht="39.4" hidden="1" x14ac:dyDescent="0.45">
      <c r="B134" s="4"/>
      <c r="C134" s="5" t="s">
        <v>156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2:25" ht="39.4" hidden="1" x14ac:dyDescent="0.45">
      <c r="B135" s="4"/>
      <c r="C135" s="5" t="s">
        <v>157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2:25" ht="39.4" hidden="1" x14ac:dyDescent="0.45">
      <c r="B136" s="4"/>
      <c r="C136" s="5" t="s">
        <v>158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2:25" ht="39.4" hidden="1" x14ac:dyDescent="0.45">
      <c r="B137" s="4"/>
      <c r="C137" s="5" t="s">
        <v>159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</sheetData>
  <autoFilter ref="B7:Y137" xr:uid="{68413F98-451E-432C-9AFD-0670FD5D4AC8}">
    <filterColumn colId="2">
      <filters>
        <filter val="1,025"/>
        <filter val="1,122"/>
        <filter val="1,139"/>
        <filter val="1,169"/>
        <filter val="134"/>
        <filter val="140"/>
        <filter val="519"/>
        <filter val="570"/>
        <filter val="58"/>
        <filter val="635"/>
        <filter val="644"/>
        <filter val="716"/>
        <filter val="767"/>
        <filter val="777"/>
        <filter val="81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2025-02-10T14:07:12Z</dcterms:created>
  <dcterms:modified xsi:type="dcterms:W3CDTF">2025-02-10T18:01:50Z</dcterms:modified>
</cp:coreProperties>
</file>